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5420" windowHeight="3930" tabRatio="849" activeTab="1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RTO'!$A$155:$L$1138</definedName>
    <definedName name="_xlnm.Print_Area" localSheetId="1">'All variables for one RTO'!$A$1:$L$1158</definedName>
  </definedNames>
  <calcPr calcId="145621"/>
  <pivotCaches>
    <pivotCache cacheId="5" r:id="rId4"/>
    <pivotCache cacheId="9" r:id="rId5"/>
  </pivotCaches>
</workbook>
</file>

<file path=xl/calcChain.xml><?xml version="1.0" encoding="utf-8"?>
<calcChain xmlns="http://schemas.openxmlformats.org/spreadsheetml/2006/main">
  <c r="AJ566" i="7" l="1"/>
  <c r="BU566" i="7" s="1"/>
  <c r="AI566" i="7"/>
  <c r="AH566" i="7"/>
  <c r="BS566" i="7" s="1"/>
  <c r="AG566" i="7"/>
  <c r="AF566" i="7"/>
  <c r="BQ566" i="7" s="1"/>
  <c r="AE566" i="7"/>
  <c r="AD566" i="7"/>
  <c r="BO566" i="7" s="1"/>
  <c r="AC566" i="7"/>
  <c r="AB566" i="7"/>
  <c r="BM566" i="7" s="1"/>
  <c r="AA566" i="7"/>
  <c r="Z566" i="7"/>
  <c r="BK566" i="7" s="1"/>
  <c r="Y566" i="7"/>
  <c r="X566" i="7"/>
  <c r="BI566" i="7" s="1"/>
  <c r="W566" i="7"/>
  <c r="V566" i="7"/>
  <c r="BG566" i="7" s="1"/>
  <c r="U566" i="7"/>
  <c r="T566" i="7"/>
  <c r="BE566" i="7" s="1"/>
  <c r="S566" i="7"/>
  <c r="BD566" i="7" s="1"/>
  <c r="R566" i="7"/>
  <c r="BC566" i="7" s="1"/>
  <c r="Q566" i="7"/>
  <c r="BB566" i="7" s="1"/>
  <c r="P566" i="7"/>
  <c r="BA566" i="7" s="1"/>
  <c r="O566" i="7"/>
  <c r="AZ566" i="7" s="1"/>
  <c r="N566" i="7"/>
  <c r="AY566" i="7" s="1"/>
  <c r="M566" i="7"/>
  <c r="AX566" i="7" s="1"/>
  <c r="L566" i="7"/>
  <c r="AW566" i="7" s="1"/>
  <c r="K566" i="7"/>
  <c r="AV566" i="7" s="1"/>
  <c r="J566" i="7"/>
  <c r="AU566" i="7" s="1"/>
  <c r="I566" i="7"/>
  <c r="AT566" i="7" s="1"/>
  <c r="H566" i="7"/>
  <c r="AS566" i="7" s="1"/>
  <c r="G566" i="7"/>
  <c r="AR566" i="7" s="1"/>
  <c r="F566" i="7"/>
  <c r="AQ566" i="7" s="1"/>
  <c r="E566" i="7"/>
  <c r="AP566" i="7" s="1"/>
  <c r="D566" i="7"/>
  <c r="AO566" i="7" s="1"/>
  <c r="C566" i="7"/>
  <c r="AN566" i="7" s="1"/>
  <c r="B566" i="7"/>
  <c r="AM566" i="7" s="1"/>
  <c r="A566" i="7"/>
  <c r="AL566" i="7" s="1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A427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289" i="7"/>
  <c r="A289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1149" i="6"/>
  <c r="C1149" i="6"/>
  <c r="D1149" i="6"/>
  <c r="B1150" i="6"/>
  <c r="C1150" i="6"/>
  <c r="D1150" i="6"/>
  <c r="B1151" i="6"/>
  <c r="C1151" i="6"/>
  <c r="D1151" i="6"/>
  <c r="B1152" i="6"/>
  <c r="C1152" i="6"/>
  <c r="D1152" i="6"/>
  <c r="B1153" i="6"/>
  <c r="C1153" i="6"/>
  <c r="D1153" i="6"/>
  <c r="B1154" i="6"/>
  <c r="C1154" i="6"/>
  <c r="D1154" i="6"/>
  <c r="B1155" i="6"/>
  <c r="C1155" i="6"/>
  <c r="D1155" i="6"/>
  <c r="B1156" i="6"/>
  <c r="C1156" i="6"/>
  <c r="D1156" i="6"/>
  <c r="H862" i="6"/>
  <c r="G862" i="6"/>
  <c r="F862" i="6"/>
  <c r="D862" i="6"/>
  <c r="C862" i="6"/>
  <c r="B862" i="6"/>
  <c r="A862" i="6"/>
  <c r="A1114" i="6" s="1"/>
  <c r="A629" i="6"/>
  <c r="A723" i="6" s="1"/>
  <c r="B629" i="6"/>
  <c r="C629" i="6"/>
  <c r="D629" i="6"/>
  <c r="F629" i="6"/>
  <c r="G629" i="6"/>
  <c r="H629" i="6"/>
  <c r="D577" i="6"/>
  <c r="C577" i="6"/>
  <c r="B577" i="6"/>
  <c r="A577" i="6"/>
  <c r="D440" i="6"/>
  <c r="C440" i="6"/>
  <c r="B440" i="6"/>
  <c r="A440" i="6"/>
  <c r="H303" i="6"/>
  <c r="G303" i="6"/>
  <c r="F303" i="6"/>
  <c r="D303" i="6"/>
  <c r="C303" i="6"/>
  <c r="B303" i="6"/>
  <c r="A303" i="6"/>
  <c r="B1146" i="6"/>
  <c r="C1146" i="6"/>
  <c r="D1146" i="6"/>
  <c r="B1147" i="6"/>
  <c r="C1147" i="6"/>
  <c r="D1147" i="6"/>
  <c r="B1148" i="6"/>
  <c r="C1148" i="6"/>
  <c r="D1148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565" i="7"/>
  <c r="AL565" i="7" s="1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Z565" i="7"/>
  <c r="AA565" i="7"/>
  <c r="AB565" i="7"/>
  <c r="AC565" i="7"/>
  <c r="AD565" i="7"/>
  <c r="AE565" i="7"/>
  <c r="AF565" i="7"/>
  <c r="AG565" i="7"/>
  <c r="AH565" i="7"/>
  <c r="AI565" i="7"/>
  <c r="BT565" i="7" s="1"/>
  <c r="AJ565" i="7"/>
  <c r="A426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861" i="6"/>
  <c r="A1113" i="6" s="1"/>
  <c r="B861" i="6"/>
  <c r="C861" i="6"/>
  <c r="D861" i="6"/>
  <c r="F861" i="6"/>
  <c r="G861" i="6"/>
  <c r="H861" i="6"/>
  <c r="J861" i="6" s="1"/>
  <c r="A576" i="6"/>
  <c r="B576" i="6"/>
  <c r="C576" i="6"/>
  <c r="D576" i="6"/>
  <c r="A439" i="6"/>
  <c r="B439" i="6"/>
  <c r="C439" i="6"/>
  <c r="D439" i="6"/>
  <c r="A302" i="6"/>
  <c r="B302" i="6"/>
  <c r="C302" i="6"/>
  <c r="D302" i="6"/>
  <c r="F302" i="6"/>
  <c r="G302" i="6"/>
  <c r="H302" i="6"/>
  <c r="J302" i="6" s="1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564" i="7"/>
  <c r="AL564" i="7" s="1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AA564" i="7"/>
  <c r="AB564" i="7"/>
  <c r="AC564" i="7"/>
  <c r="AD564" i="7"/>
  <c r="AE564" i="7"/>
  <c r="BP564" i="7" s="1"/>
  <c r="AF564" i="7"/>
  <c r="AG564" i="7"/>
  <c r="AH564" i="7"/>
  <c r="AI564" i="7"/>
  <c r="BT564" i="7" s="1"/>
  <c r="AJ564" i="7"/>
  <c r="A425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860" i="6"/>
  <c r="A1112" i="6" s="1"/>
  <c r="B860" i="6"/>
  <c r="C860" i="6"/>
  <c r="D860" i="6"/>
  <c r="F860" i="6"/>
  <c r="G860" i="6"/>
  <c r="H860" i="6"/>
  <c r="A575" i="6"/>
  <c r="B575" i="6"/>
  <c r="C575" i="6"/>
  <c r="D575" i="6"/>
  <c r="A438" i="6"/>
  <c r="B438" i="6"/>
  <c r="C438" i="6"/>
  <c r="D438" i="6"/>
  <c r="A301" i="6"/>
  <c r="B301" i="6"/>
  <c r="C301" i="6"/>
  <c r="D301" i="6"/>
  <c r="F301" i="6"/>
  <c r="L302" i="6" s="1"/>
  <c r="G301" i="6"/>
  <c r="H301" i="6"/>
  <c r="B1145" i="6"/>
  <c r="C1145" i="6"/>
  <c r="D1145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859" i="6"/>
  <c r="G859" i="6"/>
  <c r="F859" i="6"/>
  <c r="D859" i="6"/>
  <c r="C859" i="6"/>
  <c r="B859" i="6"/>
  <c r="A859" i="6"/>
  <c r="A1111" i="6" s="1"/>
  <c r="H628" i="6"/>
  <c r="G628" i="6"/>
  <c r="F628" i="6"/>
  <c r="D628" i="6"/>
  <c r="C628" i="6"/>
  <c r="B628" i="6"/>
  <c r="A628" i="6"/>
  <c r="A722" i="6" s="1"/>
  <c r="D574" i="6"/>
  <c r="C574" i="6"/>
  <c r="B574" i="6"/>
  <c r="A574" i="6"/>
  <c r="D437" i="6"/>
  <c r="C437" i="6"/>
  <c r="B437" i="6"/>
  <c r="A437" i="6"/>
  <c r="H300" i="6"/>
  <c r="G300" i="6"/>
  <c r="F300" i="6"/>
  <c r="D300" i="6"/>
  <c r="C300" i="6"/>
  <c r="B300" i="6"/>
  <c r="A300" i="6"/>
  <c r="AJ563" i="7"/>
  <c r="AI563" i="7"/>
  <c r="AH563" i="7"/>
  <c r="AG563" i="7"/>
  <c r="AF563" i="7"/>
  <c r="BQ563" i="7" s="1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817" i="7" s="1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424" i="7"/>
  <c r="A424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A286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L562" i="7" s="1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V423" i="7"/>
  <c r="U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423" i="7"/>
  <c r="A423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A285" i="7"/>
  <c r="H858" i="6"/>
  <c r="G858" i="6"/>
  <c r="F858" i="6"/>
  <c r="D858" i="6"/>
  <c r="C858" i="6"/>
  <c r="B858" i="6"/>
  <c r="A858" i="6"/>
  <c r="A1110" i="6" s="1"/>
  <c r="D573" i="6"/>
  <c r="C573" i="6"/>
  <c r="B573" i="6"/>
  <c r="A573" i="6"/>
  <c r="D436" i="6"/>
  <c r="C436" i="6"/>
  <c r="B436" i="6"/>
  <c r="A436" i="6"/>
  <c r="H299" i="6"/>
  <c r="G299" i="6"/>
  <c r="F299" i="6"/>
  <c r="D299" i="6"/>
  <c r="C299" i="6"/>
  <c r="B299" i="6"/>
  <c r="A299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857" i="6"/>
  <c r="G857" i="6"/>
  <c r="F857" i="6"/>
  <c r="D857" i="6"/>
  <c r="C857" i="6"/>
  <c r="B857" i="6"/>
  <c r="A857" i="6"/>
  <c r="A1109" i="6" s="1"/>
  <c r="D572" i="6"/>
  <c r="C572" i="6"/>
  <c r="B572" i="6"/>
  <c r="A572" i="6"/>
  <c r="D435" i="6"/>
  <c r="C435" i="6"/>
  <c r="B435" i="6"/>
  <c r="A435" i="6"/>
  <c r="H298" i="6"/>
  <c r="G298" i="6"/>
  <c r="F298" i="6"/>
  <c r="D298" i="6"/>
  <c r="C298" i="6"/>
  <c r="B298" i="6"/>
  <c r="A298" i="6"/>
  <c r="AJ561" i="7"/>
  <c r="BU561" i="7" s="1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L561" i="7" s="1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422" i="7"/>
  <c r="A422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A284" i="7"/>
  <c r="A550" i="7"/>
  <c r="AL550" i="7" s="1"/>
  <c r="B550" i="7"/>
  <c r="C550" i="7"/>
  <c r="C816" i="7" s="1"/>
  <c r="D550" i="7"/>
  <c r="E550" i="7"/>
  <c r="E816" i="7" s="1"/>
  <c r="F550" i="7"/>
  <c r="G550" i="7"/>
  <c r="G816" i="7" s="1"/>
  <c r="H550" i="7"/>
  <c r="I550" i="7"/>
  <c r="I816" i="7" s="1"/>
  <c r="J550" i="7"/>
  <c r="K550" i="7"/>
  <c r="L550" i="7"/>
  <c r="M550" i="7"/>
  <c r="M816" i="7" s="1"/>
  <c r="N550" i="7"/>
  <c r="O550" i="7"/>
  <c r="O816" i="7" s="1"/>
  <c r="P550" i="7"/>
  <c r="Q550" i="7"/>
  <c r="Q816" i="7" s="1"/>
  <c r="R550" i="7"/>
  <c r="S550" i="7"/>
  <c r="S816" i="7" s="1"/>
  <c r="T550" i="7"/>
  <c r="U550" i="7"/>
  <c r="U816" i="7" s="1"/>
  <c r="V550" i="7"/>
  <c r="W550" i="7"/>
  <c r="W816" i="7" s="1"/>
  <c r="X550" i="7"/>
  <c r="Y550" i="7"/>
  <c r="Y816" i="7" s="1"/>
  <c r="Z550" i="7"/>
  <c r="AA550" i="7"/>
  <c r="AA816" i="7" s="1"/>
  <c r="AB550" i="7"/>
  <c r="AC550" i="7"/>
  <c r="AC816" i="7" s="1"/>
  <c r="AD550" i="7"/>
  <c r="AE550" i="7"/>
  <c r="AE816" i="7" s="1"/>
  <c r="AF550" i="7"/>
  <c r="AG550" i="7"/>
  <c r="AG816" i="7" s="1"/>
  <c r="AH550" i="7"/>
  <c r="AH816" i="7" s="1"/>
  <c r="AI550" i="7"/>
  <c r="AI816" i="7" s="1"/>
  <c r="AJ550" i="7"/>
  <c r="AJ816" i="7" s="1"/>
  <c r="A551" i="7"/>
  <c r="AL551" i="7" s="1"/>
  <c r="B551" i="7"/>
  <c r="B817" i="7" s="1"/>
  <c r="C551" i="7"/>
  <c r="D551" i="7"/>
  <c r="D817" i="7" s="1"/>
  <c r="E551" i="7"/>
  <c r="F551" i="7"/>
  <c r="F817" i="7" s="1"/>
  <c r="G551" i="7"/>
  <c r="G817" i="7" s="1"/>
  <c r="H551" i="7"/>
  <c r="H817" i="7" s="1"/>
  <c r="I551" i="7"/>
  <c r="I817" i="7" s="1"/>
  <c r="J551" i="7"/>
  <c r="J817" i="7" s="1"/>
  <c r="K551" i="7"/>
  <c r="K817" i="7" s="1"/>
  <c r="L551" i="7"/>
  <c r="L817" i="7" s="1"/>
  <c r="M551" i="7"/>
  <c r="N551" i="7"/>
  <c r="N817" i="7" s="1"/>
  <c r="O551" i="7"/>
  <c r="P551" i="7"/>
  <c r="P817" i="7" s="1"/>
  <c r="Q551" i="7"/>
  <c r="Q817" i="7" s="1"/>
  <c r="R551" i="7"/>
  <c r="R817" i="7" s="1"/>
  <c r="S551" i="7"/>
  <c r="S817" i="7" s="1"/>
  <c r="T551" i="7"/>
  <c r="U551" i="7"/>
  <c r="U817" i="7" s="1"/>
  <c r="V551" i="7"/>
  <c r="W551" i="7"/>
  <c r="W817" i="7" s="1"/>
  <c r="X551" i="7"/>
  <c r="Y551" i="7"/>
  <c r="Y817" i="7" s="1"/>
  <c r="Z551" i="7"/>
  <c r="AA551" i="7"/>
  <c r="AB551" i="7"/>
  <c r="AC551" i="7"/>
  <c r="AC817" i="7" s="1"/>
  <c r="AD551" i="7"/>
  <c r="AE551" i="7"/>
  <c r="AE817" i="7" s="1"/>
  <c r="AF551" i="7"/>
  <c r="AG551" i="7"/>
  <c r="AG817" i="7" s="1"/>
  <c r="AH551" i="7"/>
  <c r="AI551" i="7"/>
  <c r="AJ551" i="7"/>
  <c r="A552" i="7"/>
  <c r="AL552" i="7" s="1"/>
  <c r="B552" i="7"/>
  <c r="B818" i="7" s="1"/>
  <c r="C552" i="7"/>
  <c r="C818" i="7" s="1"/>
  <c r="D552" i="7"/>
  <c r="D818" i="7" s="1"/>
  <c r="E552" i="7"/>
  <c r="E818" i="7" s="1"/>
  <c r="F552" i="7"/>
  <c r="F818" i="7" s="1"/>
  <c r="G552" i="7"/>
  <c r="G818" i="7" s="1"/>
  <c r="H552" i="7"/>
  <c r="H818" i="7" s="1"/>
  <c r="I552" i="7"/>
  <c r="I818" i="7" s="1"/>
  <c r="J552" i="7"/>
  <c r="J818" i="7" s="1"/>
  <c r="K552" i="7"/>
  <c r="K818" i="7" s="1"/>
  <c r="L552" i="7"/>
  <c r="L818" i="7" s="1"/>
  <c r="M552" i="7"/>
  <c r="M818" i="7" s="1"/>
  <c r="N552" i="7"/>
  <c r="N818" i="7" s="1"/>
  <c r="O552" i="7"/>
  <c r="O818" i="7" s="1"/>
  <c r="P552" i="7"/>
  <c r="P818" i="7" s="1"/>
  <c r="Q552" i="7"/>
  <c r="Q818" i="7" s="1"/>
  <c r="R552" i="7"/>
  <c r="R818" i="7" s="1"/>
  <c r="S552" i="7"/>
  <c r="S818" i="7" s="1"/>
  <c r="T552" i="7"/>
  <c r="T818" i="7" s="1"/>
  <c r="U552" i="7"/>
  <c r="U818" i="7" s="1"/>
  <c r="V552" i="7"/>
  <c r="V818" i="7" s="1"/>
  <c r="W552" i="7"/>
  <c r="W818" i="7" s="1"/>
  <c r="X552" i="7"/>
  <c r="X818" i="7" s="1"/>
  <c r="Y552" i="7"/>
  <c r="Y818" i="7" s="1"/>
  <c r="Z552" i="7"/>
  <c r="Z818" i="7" s="1"/>
  <c r="AA552" i="7"/>
  <c r="AA818" i="7" s="1"/>
  <c r="AB552" i="7"/>
  <c r="AB818" i="7" s="1"/>
  <c r="AC552" i="7"/>
  <c r="AC818" i="7" s="1"/>
  <c r="AD552" i="7"/>
  <c r="AD818" i="7" s="1"/>
  <c r="AE552" i="7"/>
  <c r="AE818" i="7" s="1"/>
  <c r="AF552" i="7"/>
  <c r="AF818" i="7" s="1"/>
  <c r="AG552" i="7"/>
  <c r="AG818" i="7" s="1"/>
  <c r="AH552" i="7"/>
  <c r="AH818" i="7" s="1"/>
  <c r="AI552" i="7"/>
  <c r="AI818" i="7" s="1"/>
  <c r="AJ552" i="7"/>
  <c r="AJ818" i="7" s="1"/>
  <c r="A553" i="7"/>
  <c r="AL553" i="7" s="1"/>
  <c r="B553" i="7"/>
  <c r="B819" i="7" s="1"/>
  <c r="C553" i="7"/>
  <c r="C819" i="7" s="1"/>
  <c r="D553" i="7"/>
  <c r="D819" i="7" s="1"/>
  <c r="E553" i="7"/>
  <c r="E819" i="7" s="1"/>
  <c r="F553" i="7"/>
  <c r="F819" i="7" s="1"/>
  <c r="G553" i="7"/>
  <c r="G819" i="7" s="1"/>
  <c r="H553" i="7"/>
  <c r="H819" i="7" s="1"/>
  <c r="I553" i="7"/>
  <c r="I819" i="7" s="1"/>
  <c r="J553" i="7"/>
  <c r="J819" i="7" s="1"/>
  <c r="K553" i="7"/>
  <c r="K819" i="7" s="1"/>
  <c r="L553" i="7"/>
  <c r="L819" i="7" s="1"/>
  <c r="M553" i="7"/>
  <c r="M819" i="7" s="1"/>
  <c r="N553" i="7"/>
  <c r="N819" i="7" s="1"/>
  <c r="O553" i="7"/>
  <c r="O819" i="7" s="1"/>
  <c r="P553" i="7"/>
  <c r="P819" i="7" s="1"/>
  <c r="Q553" i="7"/>
  <c r="Q819" i="7" s="1"/>
  <c r="R553" i="7"/>
  <c r="R819" i="7" s="1"/>
  <c r="S553" i="7"/>
  <c r="S819" i="7" s="1"/>
  <c r="T553" i="7"/>
  <c r="T819" i="7" s="1"/>
  <c r="U553" i="7"/>
  <c r="U819" i="7" s="1"/>
  <c r="V553" i="7"/>
  <c r="V819" i="7" s="1"/>
  <c r="W553" i="7"/>
  <c r="W819" i="7" s="1"/>
  <c r="X553" i="7"/>
  <c r="X819" i="7" s="1"/>
  <c r="Y553" i="7"/>
  <c r="Y819" i="7" s="1"/>
  <c r="Z553" i="7"/>
  <c r="Z819" i="7" s="1"/>
  <c r="AA553" i="7"/>
  <c r="AA819" i="7" s="1"/>
  <c r="AB553" i="7"/>
  <c r="AB819" i="7" s="1"/>
  <c r="AC553" i="7"/>
  <c r="AC819" i="7" s="1"/>
  <c r="AD553" i="7"/>
  <c r="AD819" i="7" s="1"/>
  <c r="AE553" i="7"/>
  <c r="AE819" i="7" s="1"/>
  <c r="AF553" i="7"/>
  <c r="AF819" i="7" s="1"/>
  <c r="AG553" i="7"/>
  <c r="AG819" i="7" s="1"/>
  <c r="AH553" i="7"/>
  <c r="AH819" i="7" s="1"/>
  <c r="AI553" i="7"/>
  <c r="AI819" i="7" s="1"/>
  <c r="AJ553" i="7"/>
  <c r="AJ819" i="7" s="1"/>
  <c r="A554" i="7"/>
  <c r="AL554" i="7" s="1"/>
  <c r="B554" i="7"/>
  <c r="B820" i="7" s="1"/>
  <c r="C554" i="7"/>
  <c r="C820" i="7" s="1"/>
  <c r="D554" i="7"/>
  <c r="D820" i="7" s="1"/>
  <c r="E554" i="7"/>
  <c r="E820" i="7" s="1"/>
  <c r="F554" i="7"/>
  <c r="F820" i="7" s="1"/>
  <c r="G554" i="7"/>
  <c r="G820" i="7" s="1"/>
  <c r="H554" i="7"/>
  <c r="H820" i="7" s="1"/>
  <c r="I554" i="7"/>
  <c r="I820" i="7" s="1"/>
  <c r="J554" i="7"/>
  <c r="J820" i="7" s="1"/>
  <c r="K554" i="7"/>
  <c r="K820" i="7" s="1"/>
  <c r="L554" i="7"/>
  <c r="L820" i="7" s="1"/>
  <c r="M554" i="7"/>
  <c r="M820" i="7" s="1"/>
  <c r="N554" i="7"/>
  <c r="N820" i="7" s="1"/>
  <c r="O554" i="7"/>
  <c r="O820" i="7" s="1"/>
  <c r="P554" i="7"/>
  <c r="P820" i="7" s="1"/>
  <c r="Q554" i="7"/>
  <c r="Q820" i="7" s="1"/>
  <c r="R554" i="7"/>
  <c r="R820" i="7" s="1"/>
  <c r="S554" i="7"/>
  <c r="S820" i="7" s="1"/>
  <c r="T554" i="7"/>
  <c r="T820" i="7" s="1"/>
  <c r="U554" i="7"/>
  <c r="U820" i="7" s="1"/>
  <c r="V554" i="7"/>
  <c r="V820" i="7" s="1"/>
  <c r="W554" i="7"/>
  <c r="W820" i="7" s="1"/>
  <c r="X554" i="7"/>
  <c r="X820" i="7" s="1"/>
  <c r="Y554" i="7"/>
  <c r="Y820" i="7" s="1"/>
  <c r="Z554" i="7"/>
  <c r="Z820" i="7" s="1"/>
  <c r="AA554" i="7"/>
  <c r="AA820" i="7" s="1"/>
  <c r="AB554" i="7"/>
  <c r="AB820" i="7" s="1"/>
  <c r="AC554" i="7"/>
  <c r="AC820" i="7" s="1"/>
  <c r="AD554" i="7"/>
  <c r="AD820" i="7" s="1"/>
  <c r="AE554" i="7"/>
  <c r="AE820" i="7" s="1"/>
  <c r="AF554" i="7"/>
  <c r="AF820" i="7" s="1"/>
  <c r="AG554" i="7"/>
  <c r="AG820" i="7" s="1"/>
  <c r="AH554" i="7"/>
  <c r="AH820" i="7" s="1"/>
  <c r="AI554" i="7"/>
  <c r="AI820" i="7" s="1"/>
  <c r="AJ554" i="7"/>
  <c r="AJ820" i="7" s="1"/>
  <c r="A555" i="7"/>
  <c r="AL555" i="7" s="1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H555" i="7"/>
  <c r="AI555" i="7"/>
  <c r="AJ555" i="7"/>
  <c r="A556" i="7"/>
  <c r="AL556" i="7" s="1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AA556" i="7"/>
  <c r="AB556" i="7"/>
  <c r="AC556" i="7"/>
  <c r="AD556" i="7"/>
  <c r="AE556" i="7"/>
  <c r="AF556" i="7"/>
  <c r="AG556" i="7"/>
  <c r="AH556" i="7"/>
  <c r="AI556" i="7"/>
  <c r="AJ556" i="7"/>
  <c r="A557" i="7"/>
  <c r="AL557" i="7" s="1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C557" i="7"/>
  <c r="AD557" i="7"/>
  <c r="AE557" i="7"/>
  <c r="AF557" i="7"/>
  <c r="AG557" i="7"/>
  <c r="AH557" i="7"/>
  <c r="AI557" i="7"/>
  <c r="AJ557" i="7"/>
  <c r="A558" i="7"/>
  <c r="AL558" i="7" s="1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Z558" i="7"/>
  <c r="AA558" i="7"/>
  <c r="AB558" i="7"/>
  <c r="AC558" i="7"/>
  <c r="AD558" i="7"/>
  <c r="AE558" i="7"/>
  <c r="AF558" i="7"/>
  <c r="AG558" i="7"/>
  <c r="AH558" i="7"/>
  <c r="AI558" i="7"/>
  <c r="AJ558" i="7"/>
  <c r="A559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Z559" i="7"/>
  <c r="AA559" i="7"/>
  <c r="AB559" i="7"/>
  <c r="AC559" i="7"/>
  <c r="AD559" i="7"/>
  <c r="AE559" i="7"/>
  <c r="AF559" i="7"/>
  <c r="AG559" i="7"/>
  <c r="AH559" i="7"/>
  <c r="AI559" i="7"/>
  <c r="AJ559" i="7"/>
  <c r="AL559" i="7"/>
  <c r="BS559" i="7"/>
  <c r="A560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Z560" i="7"/>
  <c r="AA560" i="7"/>
  <c r="AB560" i="7"/>
  <c r="AC560" i="7"/>
  <c r="AD560" i="7"/>
  <c r="AE560" i="7"/>
  <c r="AF560" i="7"/>
  <c r="AG560" i="7"/>
  <c r="AH560" i="7"/>
  <c r="AI560" i="7"/>
  <c r="AJ560" i="7"/>
  <c r="AL560" i="7"/>
  <c r="BS560" i="7"/>
  <c r="A411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A412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A413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A414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A415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A416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A417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A418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A419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A420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A421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846" i="6"/>
  <c r="A1098" i="6" s="1"/>
  <c r="B846" i="6"/>
  <c r="C846" i="6"/>
  <c r="D846" i="6"/>
  <c r="F846" i="6"/>
  <c r="G846" i="6"/>
  <c r="G1110" i="6" s="1"/>
  <c r="H846" i="6"/>
  <c r="A847" i="6"/>
  <c r="A1099" i="6" s="1"/>
  <c r="B847" i="6"/>
  <c r="C847" i="6"/>
  <c r="C1111" i="6" s="1"/>
  <c r="D847" i="6"/>
  <c r="F847" i="6"/>
  <c r="F1111" i="6" s="1"/>
  <c r="G847" i="6"/>
  <c r="H847" i="6"/>
  <c r="H1111" i="6" s="1"/>
  <c r="A848" i="6"/>
  <c r="A1100" i="6" s="1"/>
  <c r="B848" i="6"/>
  <c r="B986" i="6" s="1"/>
  <c r="C848" i="6"/>
  <c r="C1112" i="6" s="1"/>
  <c r="D848" i="6"/>
  <c r="D986" i="6" s="1"/>
  <c r="F848" i="6"/>
  <c r="F986" i="6" s="1"/>
  <c r="G848" i="6"/>
  <c r="G1112" i="6" s="1"/>
  <c r="H848" i="6"/>
  <c r="H1112" i="6" s="1"/>
  <c r="A849" i="6"/>
  <c r="A1101" i="6" s="1"/>
  <c r="B849" i="6"/>
  <c r="B987" i="6" s="1"/>
  <c r="C849" i="6"/>
  <c r="C987" i="6" s="1"/>
  <c r="D849" i="6"/>
  <c r="D987" i="6" s="1"/>
  <c r="F849" i="6"/>
  <c r="F987" i="6" s="1"/>
  <c r="G849" i="6"/>
  <c r="G1113" i="6" s="1"/>
  <c r="H849" i="6"/>
  <c r="H987" i="6" s="1"/>
  <c r="A850" i="6"/>
  <c r="A1102" i="6" s="1"/>
  <c r="B850" i="6"/>
  <c r="B1114" i="6" s="1"/>
  <c r="C850" i="6"/>
  <c r="C1114" i="6" s="1"/>
  <c r="D850" i="6"/>
  <c r="D1114" i="6" s="1"/>
  <c r="F850" i="6"/>
  <c r="F988" i="6" s="1"/>
  <c r="G850" i="6"/>
  <c r="G1114" i="6" s="1"/>
  <c r="H850" i="6"/>
  <c r="H1114" i="6" s="1"/>
  <c r="A851" i="6"/>
  <c r="A1103" i="6" s="1"/>
  <c r="B851" i="6"/>
  <c r="C851" i="6"/>
  <c r="D851" i="6"/>
  <c r="F851" i="6"/>
  <c r="G851" i="6"/>
  <c r="H851" i="6"/>
  <c r="A852" i="6"/>
  <c r="A1104" i="6" s="1"/>
  <c r="B852" i="6"/>
  <c r="C852" i="6"/>
  <c r="D852" i="6"/>
  <c r="F852" i="6"/>
  <c r="G852" i="6"/>
  <c r="H852" i="6"/>
  <c r="A853" i="6"/>
  <c r="A1105" i="6" s="1"/>
  <c r="B853" i="6"/>
  <c r="C853" i="6"/>
  <c r="D853" i="6"/>
  <c r="F853" i="6"/>
  <c r="G853" i="6"/>
  <c r="H853" i="6"/>
  <c r="A854" i="6"/>
  <c r="A1106" i="6" s="1"/>
  <c r="B854" i="6"/>
  <c r="C854" i="6"/>
  <c r="D854" i="6"/>
  <c r="F854" i="6"/>
  <c r="G854" i="6"/>
  <c r="H854" i="6"/>
  <c r="A855" i="6"/>
  <c r="A1107" i="6" s="1"/>
  <c r="B855" i="6"/>
  <c r="C855" i="6"/>
  <c r="D855" i="6"/>
  <c r="F855" i="6"/>
  <c r="G855" i="6"/>
  <c r="H855" i="6"/>
  <c r="A856" i="6"/>
  <c r="A1108" i="6" s="1"/>
  <c r="B856" i="6"/>
  <c r="C856" i="6"/>
  <c r="D856" i="6"/>
  <c r="F856" i="6"/>
  <c r="G856" i="6"/>
  <c r="H856" i="6"/>
  <c r="A624" i="6"/>
  <c r="A718" i="6" s="1"/>
  <c r="B624" i="6"/>
  <c r="C624" i="6"/>
  <c r="C722" i="6" s="1"/>
  <c r="D624" i="6"/>
  <c r="F624" i="6"/>
  <c r="F722" i="6" s="1"/>
  <c r="G624" i="6"/>
  <c r="G722" i="6" s="1"/>
  <c r="H624" i="6"/>
  <c r="H722" i="6" s="1"/>
  <c r="A625" i="6"/>
  <c r="A719" i="6" s="1"/>
  <c r="B625" i="6"/>
  <c r="B723" i="6" s="1"/>
  <c r="C625" i="6"/>
  <c r="C676" i="6" s="1"/>
  <c r="D625" i="6"/>
  <c r="D723" i="6" s="1"/>
  <c r="F625" i="6"/>
  <c r="F723" i="6" s="1"/>
  <c r="G625" i="6"/>
  <c r="G723" i="6" s="1"/>
  <c r="H625" i="6"/>
  <c r="H723" i="6" s="1"/>
  <c r="A626" i="6"/>
  <c r="A720" i="6" s="1"/>
  <c r="B626" i="6"/>
  <c r="C626" i="6"/>
  <c r="D626" i="6"/>
  <c r="F626" i="6"/>
  <c r="G626" i="6"/>
  <c r="H626" i="6"/>
  <c r="A627" i="6"/>
  <c r="A721" i="6" s="1"/>
  <c r="B627" i="6"/>
  <c r="C627" i="6"/>
  <c r="D627" i="6"/>
  <c r="F627" i="6"/>
  <c r="G627" i="6"/>
  <c r="H627" i="6"/>
  <c r="A561" i="6"/>
  <c r="B561" i="6"/>
  <c r="C561" i="6"/>
  <c r="D561" i="6"/>
  <c r="A562" i="6"/>
  <c r="B562" i="6"/>
  <c r="C562" i="6"/>
  <c r="D562" i="6"/>
  <c r="A563" i="6"/>
  <c r="B563" i="6"/>
  <c r="C563" i="6"/>
  <c r="D563" i="6"/>
  <c r="A564" i="6"/>
  <c r="B564" i="6"/>
  <c r="C564" i="6"/>
  <c r="D564" i="6"/>
  <c r="A565" i="6"/>
  <c r="B565" i="6"/>
  <c r="C565" i="6"/>
  <c r="D565" i="6"/>
  <c r="A566" i="6"/>
  <c r="B566" i="6"/>
  <c r="C566" i="6"/>
  <c r="D566" i="6"/>
  <c r="A567" i="6"/>
  <c r="B567" i="6"/>
  <c r="C567" i="6"/>
  <c r="D567" i="6"/>
  <c r="A568" i="6"/>
  <c r="B568" i="6"/>
  <c r="C568" i="6"/>
  <c r="D568" i="6"/>
  <c r="A569" i="6"/>
  <c r="B569" i="6"/>
  <c r="C569" i="6"/>
  <c r="D569" i="6"/>
  <c r="A570" i="6"/>
  <c r="B570" i="6"/>
  <c r="C570" i="6"/>
  <c r="D570" i="6"/>
  <c r="A571" i="6"/>
  <c r="B571" i="6"/>
  <c r="C571" i="6"/>
  <c r="D571" i="6"/>
  <c r="A424" i="6"/>
  <c r="B424" i="6"/>
  <c r="C424" i="6"/>
  <c r="D424" i="6"/>
  <c r="A425" i="6"/>
  <c r="B425" i="6"/>
  <c r="C425" i="6"/>
  <c r="D425" i="6"/>
  <c r="A426" i="6"/>
  <c r="B426" i="6"/>
  <c r="C426" i="6"/>
  <c r="D426" i="6"/>
  <c r="A427" i="6"/>
  <c r="B427" i="6"/>
  <c r="C427" i="6"/>
  <c r="D427" i="6"/>
  <c r="A428" i="6"/>
  <c r="B428" i="6"/>
  <c r="C428" i="6"/>
  <c r="D428" i="6"/>
  <c r="A429" i="6"/>
  <c r="B429" i="6"/>
  <c r="C429" i="6"/>
  <c r="D429" i="6"/>
  <c r="A430" i="6"/>
  <c r="B430" i="6"/>
  <c r="C430" i="6"/>
  <c r="D430" i="6"/>
  <c r="A431" i="6"/>
  <c r="B431" i="6"/>
  <c r="C431" i="6"/>
  <c r="D431" i="6"/>
  <c r="A432" i="6"/>
  <c r="B432" i="6"/>
  <c r="C432" i="6"/>
  <c r="D432" i="6"/>
  <c r="A433" i="6"/>
  <c r="B433" i="6"/>
  <c r="C433" i="6"/>
  <c r="D433" i="6"/>
  <c r="A434" i="6"/>
  <c r="B434" i="6"/>
  <c r="C434" i="6"/>
  <c r="D434" i="6"/>
  <c r="A287" i="6"/>
  <c r="B287" i="6"/>
  <c r="C287" i="6"/>
  <c r="D287" i="6"/>
  <c r="F287" i="6"/>
  <c r="F573" i="6" s="1"/>
  <c r="G287" i="6"/>
  <c r="H287" i="6"/>
  <c r="H573" i="6" s="1"/>
  <c r="A288" i="6"/>
  <c r="B288" i="6"/>
  <c r="C288" i="6"/>
  <c r="D288" i="6"/>
  <c r="F288" i="6"/>
  <c r="F574" i="6" s="1"/>
  <c r="G288" i="6"/>
  <c r="H288" i="6"/>
  <c r="H574" i="6" s="1"/>
  <c r="A289" i="6"/>
  <c r="B289" i="6"/>
  <c r="C289" i="6"/>
  <c r="D289" i="6"/>
  <c r="F289" i="6"/>
  <c r="F575" i="6" s="1"/>
  <c r="G289" i="6"/>
  <c r="G575" i="6" s="1"/>
  <c r="H289" i="6"/>
  <c r="H575" i="6" s="1"/>
  <c r="A290" i="6"/>
  <c r="B290" i="6"/>
  <c r="C290" i="6"/>
  <c r="D290" i="6"/>
  <c r="F290" i="6"/>
  <c r="F439" i="6" s="1"/>
  <c r="G290" i="6"/>
  <c r="G439" i="6" s="1"/>
  <c r="H290" i="6"/>
  <c r="H576" i="6" s="1"/>
  <c r="A291" i="6"/>
  <c r="B291" i="6"/>
  <c r="C291" i="6"/>
  <c r="D291" i="6"/>
  <c r="F291" i="6"/>
  <c r="F440" i="6" s="1"/>
  <c r="G291" i="6"/>
  <c r="G577" i="6" s="1"/>
  <c r="H291" i="6"/>
  <c r="H440" i="6" s="1"/>
  <c r="A292" i="6"/>
  <c r="B292" i="6"/>
  <c r="C292" i="6"/>
  <c r="D292" i="6"/>
  <c r="F292" i="6"/>
  <c r="G292" i="6"/>
  <c r="H292" i="6"/>
  <c r="A293" i="6"/>
  <c r="B293" i="6"/>
  <c r="C293" i="6"/>
  <c r="D293" i="6"/>
  <c r="F293" i="6"/>
  <c r="G293" i="6"/>
  <c r="H293" i="6"/>
  <c r="A294" i="6"/>
  <c r="B294" i="6"/>
  <c r="C294" i="6"/>
  <c r="D294" i="6"/>
  <c r="F294" i="6"/>
  <c r="G294" i="6"/>
  <c r="H294" i="6"/>
  <c r="A295" i="6"/>
  <c r="B295" i="6"/>
  <c r="C295" i="6"/>
  <c r="D295" i="6"/>
  <c r="F295" i="6"/>
  <c r="G295" i="6"/>
  <c r="H295" i="6"/>
  <c r="A296" i="6"/>
  <c r="B296" i="6"/>
  <c r="C296" i="6"/>
  <c r="D296" i="6"/>
  <c r="F296" i="6"/>
  <c r="G296" i="6"/>
  <c r="H296" i="6"/>
  <c r="J296" i="6"/>
  <c r="A297" i="6"/>
  <c r="B297" i="6"/>
  <c r="C297" i="6"/>
  <c r="D297" i="6"/>
  <c r="F297" i="6"/>
  <c r="G297" i="6"/>
  <c r="H297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549" i="7"/>
  <c r="AI549" i="7"/>
  <c r="AI815" i="7" s="1"/>
  <c r="AH549" i="7"/>
  <c r="AH815" i="7" s="1"/>
  <c r="AG549" i="7"/>
  <c r="AG815" i="7" s="1"/>
  <c r="AF549" i="7"/>
  <c r="AF815" i="7" s="1"/>
  <c r="AE549" i="7"/>
  <c r="AD549" i="7"/>
  <c r="AD815" i="7" s="1"/>
  <c r="AC549" i="7"/>
  <c r="AC815" i="7" s="1"/>
  <c r="AB549" i="7"/>
  <c r="AB815" i="7" s="1"/>
  <c r="AA549" i="7"/>
  <c r="Z549" i="7"/>
  <c r="Z815" i="7" s="1"/>
  <c r="Y549" i="7"/>
  <c r="Y815" i="7" s="1"/>
  <c r="X549" i="7"/>
  <c r="X815" i="7" s="1"/>
  <c r="W549" i="7"/>
  <c r="V549" i="7"/>
  <c r="V815" i="7" s="1"/>
  <c r="U549" i="7"/>
  <c r="T549" i="7"/>
  <c r="T815" i="7" s="1"/>
  <c r="S549" i="7"/>
  <c r="S815" i="7" s="1"/>
  <c r="R549" i="7"/>
  <c r="R815" i="7" s="1"/>
  <c r="Q549" i="7"/>
  <c r="Q815" i="7" s="1"/>
  <c r="P549" i="7"/>
  <c r="P815" i="7" s="1"/>
  <c r="O549" i="7"/>
  <c r="O815" i="7" s="1"/>
  <c r="N549" i="7"/>
  <c r="N815" i="7" s="1"/>
  <c r="M549" i="7"/>
  <c r="M815" i="7" s="1"/>
  <c r="L549" i="7"/>
  <c r="L815" i="7" s="1"/>
  <c r="K549" i="7"/>
  <c r="K815" i="7" s="1"/>
  <c r="J549" i="7"/>
  <c r="J815" i="7" s="1"/>
  <c r="I549" i="7"/>
  <c r="I815" i="7" s="1"/>
  <c r="H549" i="7"/>
  <c r="H815" i="7" s="1"/>
  <c r="G549" i="7"/>
  <c r="G815" i="7" s="1"/>
  <c r="F549" i="7"/>
  <c r="F815" i="7" s="1"/>
  <c r="E549" i="7"/>
  <c r="E815" i="7" s="1"/>
  <c r="D549" i="7"/>
  <c r="D815" i="7" s="1"/>
  <c r="C549" i="7"/>
  <c r="C815" i="7" s="1"/>
  <c r="B549" i="7"/>
  <c r="B815" i="7" s="1"/>
  <c r="A549" i="7"/>
  <c r="AL549" i="7" s="1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410" i="7"/>
  <c r="A410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272" i="7"/>
  <c r="H845" i="6"/>
  <c r="H1109" i="6" s="1"/>
  <c r="G845" i="6"/>
  <c r="G1109" i="6" s="1"/>
  <c r="F845" i="6"/>
  <c r="F1109" i="6" s="1"/>
  <c r="D845" i="6"/>
  <c r="D1109" i="6" s="1"/>
  <c r="C845" i="6"/>
  <c r="C1109" i="6" s="1"/>
  <c r="B845" i="6"/>
  <c r="B1109" i="6" s="1"/>
  <c r="A845" i="6"/>
  <c r="A1097" i="6" s="1"/>
  <c r="D560" i="6"/>
  <c r="C560" i="6"/>
  <c r="B560" i="6"/>
  <c r="A560" i="6"/>
  <c r="D423" i="6"/>
  <c r="C423" i="6"/>
  <c r="B423" i="6"/>
  <c r="A423" i="6"/>
  <c r="H286" i="6"/>
  <c r="G286" i="6"/>
  <c r="G572" i="6" s="1"/>
  <c r="F286" i="6"/>
  <c r="D286" i="6"/>
  <c r="C286" i="6"/>
  <c r="B286" i="6"/>
  <c r="A286" i="6"/>
  <c r="B285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548" i="7"/>
  <c r="AJ814" i="7" s="1"/>
  <c r="AI548" i="7"/>
  <c r="AI814" i="7" s="1"/>
  <c r="AH548" i="7"/>
  <c r="AH814" i="7" s="1"/>
  <c r="AG548" i="7"/>
  <c r="AF548" i="7"/>
  <c r="AF814" i="7" s="1"/>
  <c r="AE548" i="7"/>
  <c r="AE814" i="7" s="1"/>
  <c r="AD548" i="7"/>
  <c r="AD814" i="7" s="1"/>
  <c r="AC548" i="7"/>
  <c r="AB548" i="7"/>
  <c r="AB814" i="7" s="1"/>
  <c r="AA548" i="7"/>
  <c r="Z548" i="7"/>
  <c r="Z814" i="7" s="1"/>
  <c r="Y548" i="7"/>
  <c r="X548" i="7"/>
  <c r="X814" i="7" s="1"/>
  <c r="W548" i="7"/>
  <c r="W814" i="7" s="1"/>
  <c r="V548" i="7"/>
  <c r="V814" i="7" s="1"/>
  <c r="U548" i="7"/>
  <c r="T548" i="7"/>
  <c r="T814" i="7" s="1"/>
  <c r="S548" i="7"/>
  <c r="S814" i="7" s="1"/>
  <c r="R548" i="7"/>
  <c r="R814" i="7" s="1"/>
  <c r="Q548" i="7"/>
  <c r="P548" i="7"/>
  <c r="P814" i="7" s="1"/>
  <c r="O548" i="7"/>
  <c r="O814" i="7" s="1"/>
  <c r="N548" i="7"/>
  <c r="N814" i="7" s="1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A802" i="7" s="1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A409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271" i="7"/>
  <c r="H844" i="6"/>
  <c r="G844" i="6"/>
  <c r="F844" i="6"/>
  <c r="D844" i="6"/>
  <c r="C844" i="6"/>
  <c r="B844" i="6"/>
  <c r="A844" i="6"/>
  <c r="A970" i="6" s="1"/>
  <c r="A623" i="6"/>
  <c r="A670" i="6" s="1"/>
  <c r="B623" i="6"/>
  <c r="C623" i="6"/>
  <c r="D623" i="6"/>
  <c r="F623" i="6"/>
  <c r="G623" i="6"/>
  <c r="H623" i="6"/>
  <c r="D559" i="6"/>
  <c r="C559" i="6"/>
  <c r="B559" i="6"/>
  <c r="A559" i="6"/>
  <c r="D422" i="6"/>
  <c r="C422" i="6"/>
  <c r="B422" i="6"/>
  <c r="A422" i="6"/>
  <c r="H285" i="6"/>
  <c r="G285" i="6"/>
  <c r="F285" i="6"/>
  <c r="D285" i="6"/>
  <c r="C285" i="6"/>
  <c r="A285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547" i="7"/>
  <c r="BU547" i="7" s="1"/>
  <c r="AI547" i="7"/>
  <c r="AH547" i="7"/>
  <c r="AG547" i="7"/>
  <c r="AF547" i="7"/>
  <c r="AE547" i="7"/>
  <c r="AD547" i="7"/>
  <c r="AC547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AW547" i="7" s="1"/>
  <c r="K547" i="7"/>
  <c r="J547" i="7"/>
  <c r="I547" i="7"/>
  <c r="H547" i="7"/>
  <c r="G547" i="7"/>
  <c r="F547" i="7"/>
  <c r="E547" i="7"/>
  <c r="D547" i="7"/>
  <c r="C547" i="7"/>
  <c r="B547" i="7"/>
  <c r="A547" i="7"/>
  <c r="AL547" i="7" s="1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408" i="7"/>
  <c r="A408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270" i="7"/>
  <c r="H843" i="6"/>
  <c r="G843" i="6"/>
  <c r="F843" i="6"/>
  <c r="D843" i="6"/>
  <c r="C843" i="6"/>
  <c r="B843" i="6"/>
  <c r="A843" i="6"/>
  <c r="A1095" i="6" s="1"/>
  <c r="D558" i="6"/>
  <c r="C558" i="6"/>
  <c r="B558" i="6"/>
  <c r="A558" i="6"/>
  <c r="D421" i="6"/>
  <c r="C421" i="6"/>
  <c r="B421" i="6"/>
  <c r="A421" i="6"/>
  <c r="H284" i="6"/>
  <c r="G284" i="6"/>
  <c r="F284" i="6"/>
  <c r="D284" i="6"/>
  <c r="C284" i="6"/>
  <c r="B284" i="6"/>
  <c r="A284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546" i="7"/>
  <c r="BU546" i="7" s="1"/>
  <c r="AI546" i="7"/>
  <c r="AH546" i="7"/>
  <c r="AG546" i="7"/>
  <c r="AF546" i="7"/>
  <c r="AE546" i="7"/>
  <c r="AD546" i="7"/>
  <c r="AC546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A546" i="7"/>
  <c r="AL546" i="7" s="1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407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A269" i="7"/>
  <c r="H842" i="6"/>
  <c r="G842" i="6"/>
  <c r="F842" i="6"/>
  <c r="D842" i="6"/>
  <c r="D1106" i="6" s="1"/>
  <c r="C842" i="6"/>
  <c r="B842" i="6"/>
  <c r="B1106" i="6" s="1"/>
  <c r="A842" i="6"/>
  <c r="A1094" i="6" s="1"/>
  <c r="D557" i="6"/>
  <c r="C557" i="6"/>
  <c r="B557" i="6"/>
  <c r="A557" i="6"/>
  <c r="D420" i="6"/>
  <c r="C420" i="6"/>
  <c r="B420" i="6"/>
  <c r="A420" i="6"/>
  <c r="H283" i="6"/>
  <c r="G283" i="6"/>
  <c r="F283" i="6"/>
  <c r="D283" i="6"/>
  <c r="C283" i="6"/>
  <c r="B283" i="6"/>
  <c r="A283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545" i="7"/>
  <c r="BU545" i="7" s="1"/>
  <c r="AI545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A545" i="7"/>
  <c r="AL545" i="7" s="1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406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A268" i="7"/>
  <c r="H841" i="6"/>
  <c r="G841" i="6"/>
  <c r="F841" i="6"/>
  <c r="D841" i="6"/>
  <c r="D1105" i="6" s="1"/>
  <c r="C841" i="6"/>
  <c r="B841" i="6"/>
  <c r="B1105" i="6" s="1"/>
  <c r="A841" i="6"/>
  <c r="A1093" i="6" s="1"/>
  <c r="A622" i="6"/>
  <c r="A716" i="6" s="1"/>
  <c r="B622" i="6"/>
  <c r="C622" i="6"/>
  <c r="C720" i="6" s="1"/>
  <c r="D622" i="6"/>
  <c r="D673" i="6" s="1"/>
  <c r="F622" i="6"/>
  <c r="F673" i="6" s="1"/>
  <c r="G622" i="6"/>
  <c r="H622" i="6"/>
  <c r="H720" i="6" s="1"/>
  <c r="D556" i="6"/>
  <c r="C556" i="6"/>
  <c r="B556" i="6"/>
  <c r="A556" i="6"/>
  <c r="D419" i="6"/>
  <c r="C419" i="6"/>
  <c r="B419" i="6"/>
  <c r="A419" i="6"/>
  <c r="H282" i="6"/>
  <c r="G282" i="6"/>
  <c r="F282" i="6"/>
  <c r="D282" i="6"/>
  <c r="C282" i="6"/>
  <c r="B282" i="6"/>
  <c r="A282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544" i="7"/>
  <c r="BU544" i="7" s="1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A798" i="7" s="1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A267" i="7"/>
  <c r="H840" i="6"/>
  <c r="G840" i="6"/>
  <c r="F840" i="6"/>
  <c r="D840" i="6"/>
  <c r="D1104" i="6" s="1"/>
  <c r="C840" i="6"/>
  <c r="B840" i="6"/>
  <c r="B1104" i="6" s="1"/>
  <c r="A840" i="6"/>
  <c r="A1092" i="6" s="1"/>
  <c r="D555" i="6"/>
  <c r="C555" i="6"/>
  <c r="B555" i="6"/>
  <c r="A555" i="6"/>
  <c r="D418" i="6"/>
  <c r="C418" i="6"/>
  <c r="B418" i="6"/>
  <c r="A418" i="6"/>
  <c r="H281" i="6"/>
  <c r="G281" i="6"/>
  <c r="F281" i="6"/>
  <c r="D281" i="6"/>
  <c r="C281" i="6"/>
  <c r="B281" i="6"/>
  <c r="A281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543" i="7"/>
  <c r="BU543" i="7" s="1"/>
  <c r="AI543" i="7"/>
  <c r="AH543" i="7"/>
  <c r="AG543" i="7"/>
  <c r="AF543" i="7"/>
  <c r="AE543" i="7"/>
  <c r="AD543" i="7"/>
  <c r="AC543" i="7"/>
  <c r="AB543" i="7"/>
  <c r="AA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A543" i="7"/>
  <c r="A797" i="7" s="1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404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266" i="7"/>
  <c r="A266" i="7"/>
  <c r="H839" i="6"/>
  <c r="G839" i="6"/>
  <c r="F839" i="6"/>
  <c r="D839" i="6"/>
  <c r="C839" i="6"/>
  <c r="B839" i="6"/>
  <c r="A839" i="6"/>
  <c r="A1091" i="6" s="1"/>
  <c r="D554" i="6"/>
  <c r="C554" i="6"/>
  <c r="B554" i="6"/>
  <c r="A554" i="6"/>
  <c r="D417" i="6"/>
  <c r="C417" i="6"/>
  <c r="B417" i="6"/>
  <c r="A417" i="6"/>
  <c r="H280" i="6"/>
  <c r="G280" i="6"/>
  <c r="F280" i="6"/>
  <c r="D280" i="6"/>
  <c r="C280" i="6"/>
  <c r="B280" i="6"/>
  <c r="A280" i="6"/>
  <c r="AJ542" i="7"/>
  <c r="BU542" i="7" s="1"/>
  <c r="AI542" i="7"/>
  <c r="AH542" i="7"/>
  <c r="AG542" i="7"/>
  <c r="AF542" i="7"/>
  <c r="AE542" i="7"/>
  <c r="AD542" i="7"/>
  <c r="AC542" i="7"/>
  <c r="AB542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A542" i="7"/>
  <c r="A796" i="7" s="1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265" i="7"/>
  <c r="A265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838" i="6"/>
  <c r="H1102" i="6" s="1"/>
  <c r="G838" i="6"/>
  <c r="F838" i="6"/>
  <c r="D838" i="6"/>
  <c r="D1102" i="6" s="1"/>
  <c r="C838" i="6"/>
  <c r="C1102" i="6" s="1"/>
  <c r="B838" i="6"/>
  <c r="B1102" i="6" s="1"/>
  <c r="A838" i="6"/>
  <c r="A1090" i="6" s="1"/>
  <c r="H621" i="6"/>
  <c r="H719" i="6" s="1"/>
  <c r="G621" i="6"/>
  <c r="F621" i="6"/>
  <c r="F672" i="6" s="1"/>
  <c r="D621" i="6"/>
  <c r="C621" i="6"/>
  <c r="B621" i="6"/>
  <c r="A621" i="6"/>
  <c r="A668" i="6" s="1"/>
  <c r="D553" i="6"/>
  <c r="C553" i="6"/>
  <c r="B553" i="6"/>
  <c r="A553" i="6"/>
  <c r="D416" i="6"/>
  <c r="C416" i="6"/>
  <c r="B416" i="6"/>
  <c r="A416" i="6"/>
  <c r="H279" i="6"/>
  <c r="G279" i="6"/>
  <c r="F279" i="6"/>
  <c r="D279" i="6"/>
  <c r="C279" i="6"/>
  <c r="B279" i="6"/>
  <c r="A279" i="6"/>
  <c r="AJ541" i="7"/>
  <c r="BU541" i="7" s="1"/>
  <c r="AI541" i="7"/>
  <c r="AH541" i="7"/>
  <c r="AG541" i="7"/>
  <c r="AF541" i="7"/>
  <c r="AE541" i="7"/>
  <c r="AD541" i="7"/>
  <c r="AC541" i="7"/>
  <c r="AB541" i="7"/>
  <c r="AA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N541" i="7"/>
  <c r="M541" i="7"/>
  <c r="L541" i="7"/>
  <c r="K541" i="7"/>
  <c r="J541" i="7"/>
  <c r="I541" i="7"/>
  <c r="H541" i="7"/>
  <c r="G541" i="7"/>
  <c r="F541" i="7"/>
  <c r="E541" i="7"/>
  <c r="D541" i="7"/>
  <c r="C541" i="7"/>
  <c r="B541" i="7"/>
  <c r="A541" i="7"/>
  <c r="A795" i="7" s="1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402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264" i="7"/>
  <c r="A264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837" i="6"/>
  <c r="H1101" i="6" s="1"/>
  <c r="G837" i="6"/>
  <c r="F837" i="6"/>
  <c r="D837" i="6"/>
  <c r="C837" i="6"/>
  <c r="C1101" i="6" s="1"/>
  <c r="B837" i="6"/>
  <c r="B1101" i="6" s="1"/>
  <c r="A837" i="6"/>
  <c r="A1089" i="6" s="1"/>
  <c r="D552" i="6"/>
  <c r="C552" i="6"/>
  <c r="B552" i="6"/>
  <c r="A552" i="6"/>
  <c r="D415" i="6"/>
  <c r="C415" i="6"/>
  <c r="B415" i="6"/>
  <c r="A415" i="6"/>
  <c r="H278" i="6"/>
  <c r="G278" i="6"/>
  <c r="G564" i="6" s="1"/>
  <c r="F278" i="6"/>
  <c r="D278" i="6"/>
  <c r="C278" i="6"/>
  <c r="B278" i="6"/>
  <c r="A278" i="6"/>
  <c r="BL429" i="7"/>
  <c r="AX429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540" i="7"/>
  <c r="BU540" i="7" s="1"/>
  <c r="AI540" i="7"/>
  <c r="AH540" i="7"/>
  <c r="AG540" i="7"/>
  <c r="AF540" i="7"/>
  <c r="AE540" i="7"/>
  <c r="AD540" i="7"/>
  <c r="AC540" i="7"/>
  <c r="AB540" i="7"/>
  <c r="AA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A540" i="7"/>
  <c r="A794" i="7" s="1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263" i="7"/>
  <c r="A263" i="7"/>
  <c r="H836" i="6"/>
  <c r="H1100" i="6" s="1"/>
  <c r="G836" i="6"/>
  <c r="F836" i="6"/>
  <c r="D836" i="6"/>
  <c r="D1100" i="6" s="1"/>
  <c r="C836" i="6"/>
  <c r="C1100" i="6" s="1"/>
  <c r="B836" i="6"/>
  <c r="B1100" i="6" s="1"/>
  <c r="A836" i="6"/>
  <c r="A1088" i="6" s="1"/>
  <c r="D551" i="6"/>
  <c r="C551" i="6"/>
  <c r="B551" i="6"/>
  <c r="A551" i="6"/>
  <c r="D414" i="6"/>
  <c r="C414" i="6"/>
  <c r="B414" i="6"/>
  <c r="A414" i="6"/>
  <c r="H277" i="6"/>
  <c r="G277" i="6"/>
  <c r="F277" i="6"/>
  <c r="D277" i="6"/>
  <c r="C277" i="6"/>
  <c r="B277" i="6"/>
  <c r="A277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539" i="7"/>
  <c r="BU539" i="7" s="1"/>
  <c r="AI539" i="7"/>
  <c r="AH539" i="7"/>
  <c r="AG539" i="7"/>
  <c r="AF539" i="7"/>
  <c r="AE539" i="7"/>
  <c r="AD539" i="7"/>
  <c r="AC539" i="7"/>
  <c r="AB539" i="7"/>
  <c r="AA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9" i="7"/>
  <c r="C539" i="7"/>
  <c r="B539" i="7"/>
  <c r="A539" i="7"/>
  <c r="A793" i="7" s="1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262" i="7"/>
  <c r="A262" i="7"/>
  <c r="H835" i="6"/>
  <c r="H1099" i="6" s="1"/>
  <c r="G835" i="6"/>
  <c r="F835" i="6"/>
  <c r="D835" i="6"/>
  <c r="C835" i="6"/>
  <c r="C1099" i="6" s="1"/>
  <c r="B835" i="6"/>
  <c r="A835" i="6"/>
  <c r="A1087" i="6" s="1"/>
  <c r="H620" i="6"/>
  <c r="H718" i="6" s="1"/>
  <c r="G620" i="6"/>
  <c r="G671" i="6" s="1"/>
  <c r="F620" i="6"/>
  <c r="F671" i="6" s="1"/>
  <c r="D620" i="6"/>
  <c r="D671" i="6" s="1"/>
  <c r="C620" i="6"/>
  <c r="C671" i="6" s="1"/>
  <c r="B620" i="6"/>
  <c r="B671" i="6" s="1"/>
  <c r="A620" i="6"/>
  <c r="A667" i="6" s="1"/>
  <c r="D550" i="6"/>
  <c r="C550" i="6"/>
  <c r="B550" i="6"/>
  <c r="A550" i="6"/>
  <c r="D413" i="6"/>
  <c r="C413" i="6"/>
  <c r="B413" i="6"/>
  <c r="A413" i="6"/>
  <c r="H276" i="6"/>
  <c r="G276" i="6"/>
  <c r="G562" i="6" s="1"/>
  <c r="F276" i="6"/>
  <c r="D276" i="6"/>
  <c r="C276" i="6"/>
  <c r="B276" i="6"/>
  <c r="A276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538" i="7"/>
  <c r="AI538" i="7"/>
  <c r="AH538" i="7"/>
  <c r="AG538" i="7"/>
  <c r="AF538" i="7"/>
  <c r="AE538" i="7"/>
  <c r="AD538" i="7"/>
  <c r="AC538" i="7"/>
  <c r="AB538" i="7"/>
  <c r="AA538" i="7"/>
  <c r="Z538" i="7"/>
  <c r="Y538" i="7"/>
  <c r="X538" i="7"/>
  <c r="W538" i="7"/>
  <c r="V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AU538" i="7" s="1"/>
  <c r="I538" i="7"/>
  <c r="H538" i="7"/>
  <c r="G538" i="7"/>
  <c r="F538" i="7"/>
  <c r="E538" i="7"/>
  <c r="D538" i="7"/>
  <c r="C538" i="7"/>
  <c r="B538" i="7"/>
  <c r="A538" i="7"/>
  <c r="A792" i="7" s="1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261" i="7"/>
  <c r="A261" i="7"/>
  <c r="H834" i="6"/>
  <c r="H1098" i="6" s="1"/>
  <c r="G834" i="6"/>
  <c r="F834" i="6"/>
  <c r="D834" i="6"/>
  <c r="D1098" i="6" s="1"/>
  <c r="C834" i="6"/>
  <c r="C1098" i="6" s="1"/>
  <c r="B834" i="6"/>
  <c r="B1098" i="6" s="1"/>
  <c r="A834" i="6"/>
  <c r="A1086" i="6" s="1"/>
  <c r="D549" i="6"/>
  <c r="C549" i="6"/>
  <c r="B549" i="6"/>
  <c r="A549" i="6"/>
  <c r="D412" i="6"/>
  <c r="C412" i="6"/>
  <c r="B412" i="6"/>
  <c r="A412" i="6"/>
  <c r="H275" i="6"/>
  <c r="G275" i="6"/>
  <c r="G561" i="6" s="1"/>
  <c r="F275" i="6"/>
  <c r="D275" i="6"/>
  <c r="C275" i="6"/>
  <c r="B275" i="6"/>
  <c r="A275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537" i="7"/>
  <c r="AI537" i="7"/>
  <c r="AH537" i="7"/>
  <c r="AG537" i="7"/>
  <c r="AF537" i="7"/>
  <c r="AE537" i="7"/>
  <c r="AD537" i="7"/>
  <c r="AC537" i="7"/>
  <c r="AB537" i="7"/>
  <c r="AA537" i="7"/>
  <c r="Z537" i="7"/>
  <c r="Y537" i="7"/>
  <c r="X537" i="7"/>
  <c r="W537" i="7"/>
  <c r="V537" i="7"/>
  <c r="U537" i="7"/>
  <c r="T537" i="7"/>
  <c r="BE537" i="7" s="1"/>
  <c r="S537" i="7"/>
  <c r="R537" i="7"/>
  <c r="Q537" i="7"/>
  <c r="P537" i="7"/>
  <c r="O537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B537" i="7"/>
  <c r="A537" i="7"/>
  <c r="A791" i="7" s="1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260" i="7"/>
  <c r="A260" i="7"/>
  <c r="H833" i="6"/>
  <c r="G833" i="6"/>
  <c r="F833" i="6"/>
  <c r="D833" i="6"/>
  <c r="C833" i="6"/>
  <c r="C1097" i="6" s="1"/>
  <c r="B833" i="6"/>
  <c r="A833" i="6"/>
  <c r="A1085" i="6" s="1"/>
  <c r="D548" i="6"/>
  <c r="C548" i="6"/>
  <c r="B548" i="6"/>
  <c r="A548" i="6"/>
  <c r="D411" i="6"/>
  <c r="C411" i="6"/>
  <c r="B411" i="6"/>
  <c r="A411" i="6"/>
  <c r="H274" i="6"/>
  <c r="G274" i="6"/>
  <c r="G560" i="6" s="1"/>
  <c r="F274" i="6"/>
  <c r="D274" i="6"/>
  <c r="C274" i="6"/>
  <c r="B274" i="6"/>
  <c r="A274" i="6"/>
  <c r="AL429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536" i="7"/>
  <c r="AJ802" i="7" s="1"/>
  <c r="AI536" i="7"/>
  <c r="AI802" i="7" s="1"/>
  <c r="AH536" i="7"/>
  <c r="AH802" i="7" s="1"/>
  <c r="AG536" i="7"/>
  <c r="AG802" i="7" s="1"/>
  <c r="AF536" i="7"/>
  <c r="AF802" i="7" s="1"/>
  <c r="AE536" i="7"/>
  <c r="AE802" i="7" s="1"/>
  <c r="AD536" i="7"/>
  <c r="AD802" i="7" s="1"/>
  <c r="AC536" i="7"/>
  <c r="AC802" i="7" s="1"/>
  <c r="AB536" i="7"/>
  <c r="AA536" i="7"/>
  <c r="AA802" i="7" s="1"/>
  <c r="Z536" i="7"/>
  <c r="Y536" i="7"/>
  <c r="Y802" i="7" s="1"/>
  <c r="X536" i="7"/>
  <c r="W536" i="7"/>
  <c r="W802" i="7" s="1"/>
  <c r="V536" i="7"/>
  <c r="U536" i="7"/>
  <c r="U802" i="7" s="1"/>
  <c r="T536" i="7"/>
  <c r="T802" i="7" s="1"/>
  <c r="S536" i="7"/>
  <c r="S802" i="7" s="1"/>
  <c r="R536" i="7"/>
  <c r="R802" i="7" s="1"/>
  <c r="Q536" i="7"/>
  <c r="Q802" i="7" s="1"/>
  <c r="P536" i="7"/>
  <c r="P802" i="7" s="1"/>
  <c r="O536" i="7"/>
  <c r="O802" i="7" s="1"/>
  <c r="N536" i="7"/>
  <c r="N802" i="7" s="1"/>
  <c r="M536" i="7"/>
  <c r="M802" i="7" s="1"/>
  <c r="L536" i="7"/>
  <c r="L802" i="7" s="1"/>
  <c r="K536" i="7"/>
  <c r="K802" i="7" s="1"/>
  <c r="J536" i="7"/>
  <c r="I536" i="7"/>
  <c r="I802" i="7" s="1"/>
  <c r="H536" i="7"/>
  <c r="G536" i="7"/>
  <c r="G802" i="7" s="1"/>
  <c r="F536" i="7"/>
  <c r="F802" i="7" s="1"/>
  <c r="E536" i="7"/>
  <c r="E802" i="7" s="1"/>
  <c r="D536" i="7"/>
  <c r="D802" i="7" s="1"/>
  <c r="C536" i="7"/>
  <c r="C802" i="7" s="1"/>
  <c r="B536" i="7"/>
  <c r="A536" i="7"/>
  <c r="AL536" i="7" s="1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259" i="7"/>
  <c r="A259" i="7"/>
  <c r="H832" i="6"/>
  <c r="G832" i="6"/>
  <c r="F832" i="6"/>
  <c r="D832" i="6"/>
  <c r="C832" i="6"/>
  <c r="B832" i="6"/>
  <c r="A832" i="6"/>
  <c r="A1084" i="6" s="1"/>
  <c r="H619" i="6"/>
  <c r="G619" i="6"/>
  <c r="F619" i="6"/>
  <c r="D619" i="6"/>
  <c r="C619" i="6"/>
  <c r="B619" i="6"/>
  <c r="A619" i="6"/>
  <c r="A713" i="6" s="1"/>
  <c r="D547" i="6"/>
  <c r="C547" i="6"/>
  <c r="B547" i="6"/>
  <c r="A547" i="6"/>
  <c r="D410" i="6"/>
  <c r="C410" i="6"/>
  <c r="B410" i="6"/>
  <c r="A410" i="6"/>
  <c r="H273" i="6"/>
  <c r="G273" i="6"/>
  <c r="F273" i="6"/>
  <c r="D273" i="6"/>
  <c r="C273" i="6"/>
  <c r="B273" i="6"/>
  <c r="A273" i="6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AB311" i="7"/>
  <c r="AC311" i="7"/>
  <c r="AD311" i="7"/>
  <c r="AE311" i="7"/>
  <c r="AF311" i="7"/>
  <c r="AG311" i="7"/>
  <c r="AH311" i="7"/>
  <c r="AI311" i="7"/>
  <c r="AJ311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AF312" i="7"/>
  <c r="AG312" i="7"/>
  <c r="AH312" i="7"/>
  <c r="AI312" i="7"/>
  <c r="AJ312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AF313" i="7"/>
  <c r="AG313" i="7"/>
  <c r="AH313" i="7"/>
  <c r="AI313" i="7"/>
  <c r="AJ313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AB315" i="7"/>
  <c r="AC315" i="7"/>
  <c r="AD315" i="7"/>
  <c r="AE315" i="7"/>
  <c r="AF315" i="7"/>
  <c r="AG315" i="7"/>
  <c r="AH315" i="7"/>
  <c r="AI315" i="7"/>
  <c r="AJ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AB316" i="7"/>
  <c r="AC316" i="7"/>
  <c r="AD316" i="7"/>
  <c r="AE316" i="7"/>
  <c r="AF316" i="7"/>
  <c r="AG316" i="7"/>
  <c r="AH316" i="7"/>
  <c r="AI316" i="7"/>
  <c r="AJ316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Z317" i="7"/>
  <c r="AA317" i="7"/>
  <c r="AB317" i="7"/>
  <c r="AC317" i="7"/>
  <c r="AD317" i="7"/>
  <c r="AE317" i="7"/>
  <c r="AF317" i="7"/>
  <c r="AG317" i="7"/>
  <c r="AH317" i="7"/>
  <c r="AI317" i="7"/>
  <c r="AJ317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AF318" i="7"/>
  <c r="AG318" i="7"/>
  <c r="AH318" i="7"/>
  <c r="AI318" i="7"/>
  <c r="AJ318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AF319" i="7"/>
  <c r="AG319" i="7"/>
  <c r="AH319" i="7"/>
  <c r="AI319" i="7"/>
  <c r="AJ319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AF320" i="7"/>
  <c r="AG320" i="7"/>
  <c r="AH320" i="7"/>
  <c r="AI320" i="7"/>
  <c r="AJ320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AF322" i="7"/>
  <c r="AG322" i="7"/>
  <c r="AH322" i="7"/>
  <c r="AI322" i="7"/>
  <c r="AJ322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AF326" i="7"/>
  <c r="AG326" i="7"/>
  <c r="AH326" i="7"/>
  <c r="AI326" i="7"/>
  <c r="AJ326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AF327" i="7"/>
  <c r="AG327" i="7"/>
  <c r="AH327" i="7"/>
  <c r="AI327" i="7"/>
  <c r="AJ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293" i="7"/>
  <c r="H831" i="6"/>
  <c r="G831" i="6"/>
  <c r="F831" i="6"/>
  <c r="D831" i="6"/>
  <c r="D1095" i="6" s="1"/>
  <c r="C831" i="6"/>
  <c r="B831" i="6"/>
  <c r="B1095" i="6" s="1"/>
  <c r="A831" i="6"/>
  <c r="A1083" i="6" s="1"/>
  <c r="D546" i="6"/>
  <c r="C546" i="6"/>
  <c r="B546" i="6"/>
  <c r="A546" i="6"/>
  <c r="D409" i="6"/>
  <c r="C409" i="6"/>
  <c r="B409" i="6"/>
  <c r="A409" i="6"/>
  <c r="H272" i="6"/>
  <c r="H558" i="6" s="1"/>
  <c r="G272" i="6"/>
  <c r="F272" i="6"/>
  <c r="F558" i="6" s="1"/>
  <c r="D272" i="6"/>
  <c r="C272" i="6"/>
  <c r="B272" i="6"/>
  <c r="A272" i="6"/>
  <c r="AJ535" i="7"/>
  <c r="BU535" i="7" s="1"/>
  <c r="AI535" i="7"/>
  <c r="AI801" i="7" s="1"/>
  <c r="AH535" i="7"/>
  <c r="AH801" i="7" s="1"/>
  <c r="AG535" i="7"/>
  <c r="AG801" i="7" s="1"/>
  <c r="AF535" i="7"/>
  <c r="AF801" i="7" s="1"/>
  <c r="AE535" i="7"/>
  <c r="AD535" i="7"/>
  <c r="AC535" i="7"/>
  <c r="AC801" i="7" s="1"/>
  <c r="AB535" i="7"/>
  <c r="AB801" i="7" s="1"/>
  <c r="AA535" i="7"/>
  <c r="AA801" i="7" s="1"/>
  <c r="Z535" i="7"/>
  <c r="Z801" i="7" s="1"/>
  <c r="Y535" i="7"/>
  <c r="Y801" i="7" s="1"/>
  <c r="X535" i="7"/>
  <c r="BI535" i="7" s="1"/>
  <c r="W535" i="7"/>
  <c r="W801" i="7" s="1"/>
  <c r="V535" i="7"/>
  <c r="V801" i="7" s="1"/>
  <c r="U535" i="7"/>
  <c r="U801" i="7" s="1"/>
  <c r="T535" i="7"/>
  <c r="S535" i="7"/>
  <c r="R535" i="7"/>
  <c r="BC535" i="7" s="1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B535" i="7"/>
  <c r="A535" i="7"/>
  <c r="A789" i="7" s="1"/>
  <c r="A396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258" i="7"/>
  <c r="A258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618" i="6"/>
  <c r="G618" i="6"/>
  <c r="F618" i="6"/>
  <c r="F716" i="6" s="1"/>
  <c r="D618" i="6"/>
  <c r="C618" i="6"/>
  <c r="B618" i="6"/>
  <c r="A618" i="6"/>
  <c r="A665" i="6" s="1"/>
  <c r="H617" i="6"/>
  <c r="G617" i="6"/>
  <c r="F617" i="6"/>
  <c r="D617" i="6"/>
  <c r="D715" i="6" s="1"/>
  <c r="C617" i="6"/>
  <c r="B617" i="6"/>
  <c r="A617" i="6"/>
  <c r="A711" i="6" s="1"/>
  <c r="H616" i="6"/>
  <c r="G616" i="6"/>
  <c r="F616" i="6"/>
  <c r="D616" i="6"/>
  <c r="C616" i="6"/>
  <c r="B616" i="6"/>
  <c r="A616" i="6"/>
  <c r="A663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534" i="7"/>
  <c r="AJ800" i="7" s="1"/>
  <c r="AI534" i="7"/>
  <c r="AI800" i="7" s="1"/>
  <c r="AH534" i="7"/>
  <c r="AH800" i="7" s="1"/>
  <c r="AG534" i="7"/>
  <c r="AG800" i="7" s="1"/>
  <c r="AF534" i="7"/>
  <c r="AF800" i="7" s="1"/>
  <c r="AE534" i="7"/>
  <c r="AE800" i="7" s="1"/>
  <c r="AD534" i="7"/>
  <c r="AD800" i="7" s="1"/>
  <c r="AC534" i="7"/>
  <c r="AC800" i="7" s="1"/>
  <c r="AB534" i="7"/>
  <c r="AA534" i="7"/>
  <c r="AA800" i="7" s="1"/>
  <c r="Z534" i="7"/>
  <c r="Y534" i="7"/>
  <c r="X534" i="7"/>
  <c r="X800" i="7" s="1"/>
  <c r="W534" i="7"/>
  <c r="V534" i="7"/>
  <c r="V800" i="7" s="1"/>
  <c r="U534" i="7"/>
  <c r="U800" i="7" s="1"/>
  <c r="T534" i="7"/>
  <c r="T800" i="7" s="1"/>
  <c r="S534" i="7"/>
  <c r="S800" i="7" s="1"/>
  <c r="R534" i="7"/>
  <c r="R800" i="7" s="1"/>
  <c r="Q534" i="7"/>
  <c r="Q800" i="7" s="1"/>
  <c r="P534" i="7"/>
  <c r="P800" i="7" s="1"/>
  <c r="O534" i="7"/>
  <c r="O800" i="7" s="1"/>
  <c r="N534" i="7"/>
  <c r="N800" i="7" s="1"/>
  <c r="M534" i="7"/>
  <c r="M800" i="7" s="1"/>
  <c r="L534" i="7"/>
  <c r="L800" i="7" s="1"/>
  <c r="K534" i="7"/>
  <c r="K800" i="7" s="1"/>
  <c r="J534" i="7"/>
  <c r="J800" i="7" s="1"/>
  <c r="I534" i="7"/>
  <c r="I800" i="7" s="1"/>
  <c r="H534" i="7"/>
  <c r="H800" i="7" s="1"/>
  <c r="G534" i="7"/>
  <c r="G800" i="7" s="1"/>
  <c r="F534" i="7"/>
  <c r="F800" i="7" s="1"/>
  <c r="E534" i="7"/>
  <c r="E800" i="7" s="1"/>
  <c r="D534" i="7"/>
  <c r="D800" i="7" s="1"/>
  <c r="C534" i="7"/>
  <c r="C800" i="7" s="1"/>
  <c r="B534" i="7"/>
  <c r="B800" i="7" s="1"/>
  <c r="A534" i="7"/>
  <c r="AJ533" i="7"/>
  <c r="AJ799" i="7" s="1"/>
  <c r="AI533" i="7"/>
  <c r="AH533" i="7"/>
  <c r="AH799" i="7" s="1"/>
  <c r="AG533" i="7"/>
  <c r="AF533" i="7"/>
  <c r="AF799" i="7" s="1"/>
  <c r="AE533" i="7"/>
  <c r="AD533" i="7"/>
  <c r="AD799" i="7" s="1"/>
  <c r="AC533" i="7"/>
  <c r="AB533" i="7"/>
  <c r="AB799" i="7"/>
  <c r="AA533" i="7"/>
  <c r="Z533" i="7"/>
  <c r="Z799" i="7" s="1"/>
  <c r="Y533" i="7"/>
  <c r="X533" i="7"/>
  <c r="X799" i="7" s="1"/>
  <c r="W533" i="7"/>
  <c r="V533" i="7"/>
  <c r="V799" i="7" s="1"/>
  <c r="U533" i="7"/>
  <c r="T533" i="7"/>
  <c r="T799" i="7" s="1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D533" i="7"/>
  <c r="C533" i="7"/>
  <c r="B533" i="7"/>
  <c r="A533" i="7"/>
  <c r="AJ532" i="7"/>
  <c r="BU532" i="7" s="1"/>
  <c r="AI532" i="7"/>
  <c r="AH532" i="7"/>
  <c r="AG532" i="7"/>
  <c r="AF532" i="7"/>
  <c r="AE532" i="7"/>
  <c r="AD532" i="7"/>
  <c r="AC532" i="7"/>
  <c r="AB532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D532" i="7"/>
  <c r="C532" i="7"/>
  <c r="B532" i="7"/>
  <c r="A532" i="7"/>
  <c r="AJ531" i="7"/>
  <c r="AI531" i="7"/>
  <c r="AI797" i="7" s="1"/>
  <c r="AH531" i="7"/>
  <c r="AG531" i="7"/>
  <c r="AG797" i="7" s="1"/>
  <c r="AF531" i="7"/>
  <c r="AE531" i="7"/>
  <c r="AE797" i="7" s="1"/>
  <c r="AD531" i="7"/>
  <c r="AC531" i="7"/>
  <c r="AC797" i="7" s="1"/>
  <c r="AB531" i="7"/>
  <c r="AA531" i="7"/>
  <c r="AA797" i="7" s="1"/>
  <c r="Z531" i="7"/>
  <c r="Y531" i="7"/>
  <c r="Y797" i="7" s="1"/>
  <c r="X531" i="7"/>
  <c r="W531" i="7"/>
  <c r="W797" i="7" s="1"/>
  <c r="V531" i="7"/>
  <c r="U531" i="7"/>
  <c r="U797" i="7" s="1"/>
  <c r="T531" i="7"/>
  <c r="T797" i="7" s="1"/>
  <c r="S531" i="7"/>
  <c r="S797" i="7" s="1"/>
  <c r="R531" i="7"/>
  <c r="R797" i="7" s="1"/>
  <c r="Q531" i="7"/>
  <c r="P531" i="7"/>
  <c r="P797" i="7" s="1"/>
  <c r="O531" i="7"/>
  <c r="N531" i="7"/>
  <c r="N797" i="7" s="1"/>
  <c r="M531" i="7"/>
  <c r="L531" i="7"/>
  <c r="L797" i="7" s="1"/>
  <c r="K531" i="7"/>
  <c r="J531" i="7"/>
  <c r="J797" i="7" s="1"/>
  <c r="I531" i="7"/>
  <c r="H531" i="7"/>
  <c r="H797" i="7" s="1"/>
  <c r="G531" i="7"/>
  <c r="F531" i="7"/>
  <c r="F797" i="7" s="1"/>
  <c r="E531" i="7"/>
  <c r="D531" i="7"/>
  <c r="D797" i="7" s="1"/>
  <c r="C531" i="7"/>
  <c r="B531" i="7"/>
  <c r="B797" i="7" s="1"/>
  <c r="A531" i="7"/>
  <c r="AJ530" i="7"/>
  <c r="AI530" i="7"/>
  <c r="AI796" i="7" s="1"/>
  <c r="AH530" i="7"/>
  <c r="AG530" i="7"/>
  <c r="AG796" i="7" s="1"/>
  <c r="AF530" i="7"/>
  <c r="AE530" i="7"/>
  <c r="AE796" i="7" s="1"/>
  <c r="AD530" i="7"/>
  <c r="AC530" i="7"/>
  <c r="AC796" i="7" s="1"/>
  <c r="AB530" i="7"/>
  <c r="AA530" i="7"/>
  <c r="Z530" i="7"/>
  <c r="Z796" i="7" s="1"/>
  <c r="Y530" i="7"/>
  <c r="X530" i="7"/>
  <c r="W530" i="7"/>
  <c r="V530" i="7"/>
  <c r="U530" i="7"/>
  <c r="U796" i="7" s="1"/>
  <c r="T530" i="7"/>
  <c r="T796" i="7" s="1"/>
  <c r="S530" i="7"/>
  <c r="S796" i="7" s="1"/>
  <c r="R530" i="7"/>
  <c r="Q530" i="7"/>
  <c r="Q796" i="7" s="1"/>
  <c r="P530" i="7"/>
  <c r="P796" i="7" s="1"/>
  <c r="O530" i="7"/>
  <c r="O796" i="7" s="1"/>
  <c r="N530" i="7"/>
  <c r="M530" i="7"/>
  <c r="M796" i="7" s="1"/>
  <c r="L530" i="7"/>
  <c r="L796" i="7" s="1"/>
  <c r="K530" i="7"/>
  <c r="K796" i="7" s="1"/>
  <c r="J530" i="7"/>
  <c r="I530" i="7"/>
  <c r="I796" i="7" s="1"/>
  <c r="H530" i="7"/>
  <c r="H796" i="7" s="1"/>
  <c r="G530" i="7"/>
  <c r="G796" i="7" s="1"/>
  <c r="F530" i="7"/>
  <c r="E530" i="7"/>
  <c r="E796" i="7" s="1"/>
  <c r="D530" i="7"/>
  <c r="D796" i="7" s="1"/>
  <c r="C530" i="7"/>
  <c r="C796" i="7" s="1"/>
  <c r="B530" i="7"/>
  <c r="A530" i="7"/>
  <c r="AJ529" i="7"/>
  <c r="AI529" i="7"/>
  <c r="AH529" i="7"/>
  <c r="AG529" i="7"/>
  <c r="AF529" i="7"/>
  <c r="AE529" i="7"/>
  <c r="AD529" i="7"/>
  <c r="AC529" i="7"/>
  <c r="AB529" i="7"/>
  <c r="BM529" i="7" s="1"/>
  <c r="AA529" i="7"/>
  <c r="Z529" i="7"/>
  <c r="Y529" i="7"/>
  <c r="X529" i="7"/>
  <c r="W529" i="7"/>
  <c r="V529" i="7"/>
  <c r="U529" i="7"/>
  <c r="T529" i="7"/>
  <c r="S529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F529" i="7"/>
  <c r="E529" i="7"/>
  <c r="D529" i="7"/>
  <c r="C529" i="7"/>
  <c r="B529" i="7"/>
  <c r="A529" i="7"/>
  <c r="AJ528" i="7"/>
  <c r="BU528" i="7" s="1"/>
  <c r="AI528" i="7"/>
  <c r="AI794" i="7" s="1"/>
  <c r="AH528" i="7"/>
  <c r="AG528" i="7"/>
  <c r="AF528" i="7"/>
  <c r="AF794" i="7" s="1"/>
  <c r="AE528" i="7"/>
  <c r="AE794" i="7" s="1"/>
  <c r="AD528" i="7"/>
  <c r="AC528" i="7"/>
  <c r="AB528" i="7"/>
  <c r="AB794" i="7" s="1"/>
  <c r="AA528" i="7"/>
  <c r="AA794" i="7" s="1"/>
  <c r="Z528" i="7"/>
  <c r="Y528" i="7"/>
  <c r="X528" i="7"/>
  <c r="X794" i="7" s="1"/>
  <c r="W528" i="7"/>
  <c r="W794" i="7" s="1"/>
  <c r="V528" i="7"/>
  <c r="U528" i="7"/>
  <c r="T528" i="7"/>
  <c r="T794" i="7" s="1"/>
  <c r="S528" i="7"/>
  <c r="S794" i="7" s="1"/>
  <c r="R528" i="7"/>
  <c r="Q528" i="7"/>
  <c r="P528" i="7"/>
  <c r="P794" i="7" s="1"/>
  <c r="O528" i="7"/>
  <c r="O794" i="7" s="1"/>
  <c r="N528" i="7"/>
  <c r="M528" i="7"/>
  <c r="L528" i="7"/>
  <c r="K528" i="7"/>
  <c r="J528" i="7"/>
  <c r="AU528" i="7" s="1"/>
  <c r="I528" i="7"/>
  <c r="H528" i="7"/>
  <c r="G528" i="7"/>
  <c r="F528" i="7"/>
  <c r="E528" i="7"/>
  <c r="D528" i="7"/>
  <c r="C528" i="7"/>
  <c r="B528" i="7"/>
  <c r="A528" i="7"/>
  <c r="AJ527" i="7"/>
  <c r="BU527" i="7" s="1"/>
  <c r="AI527" i="7"/>
  <c r="AH527" i="7"/>
  <c r="AG527" i="7"/>
  <c r="AF527" i="7"/>
  <c r="AE527" i="7"/>
  <c r="AD527" i="7"/>
  <c r="AC527" i="7"/>
  <c r="AB527" i="7"/>
  <c r="AA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H527" i="7"/>
  <c r="G527" i="7"/>
  <c r="F527" i="7"/>
  <c r="E527" i="7"/>
  <c r="D527" i="7"/>
  <c r="C527" i="7"/>
  <c r="B527" i="7"/>
  <c r="A527" i="7"/>
  <c r="AJ526" i="7"/>
  <c r="BU526" i="7" s="1"/>
  <c r="AI526" i="7"/>
  <c r="AI792" i="7" s="1"/>
  <c r="AH526" i="7"/>
  <c r="AH792" i="7" s="1"/>
  <c r="AG526" i="7"/>
  <c r="AG792" i="7" s="1"/>
  <c r="AF526" i="7"/>
  <c r="AF792" i="7" s="1"/>
  <c r="AE526" i="7"/>
  <c r="AE792" i="7" s="1"/>
  <c r="AD526" i="7"/>
  <c r="AD792" i="7" s="1"/>
  <c r="AC526" i="7"/>
  <c r="AC792" i="7" s="1"/>
  <c r="AB526" i="7"/>
  <c r="AB792" i="7" s="1"/>
  <c r="AA526" i="7"/>
  <c r="AA792" i="7" s="1"/>
  <c r="Z526" i="7"/>
  <c r="Z792" i="7" s="1"/>
  <c r="Y526" i="7"/>
  <c r="Y792" i="7" s="1"/>
  <c r="X526" i="7"/>
  <c r="X792" i="7" s="1"/>
  <c r="W526" i="7"/>
  <c r="W792" i="7" s="1"/>
  <c r="V526" i="7"/>
  <c r="V792" i="7" s="1"/>
  <c r="U526" i="7"/>
  <c r="U792" i="7" s="1"/>
  <c r="T526" i="7"/>
  <c r="T792" i="7" s="1"/>
  <c r="S526" i="7"/>
  <c r="S792" i="7" s="1"/>
  <c r="R526" i="7"/>
  <c r="R792" i="7" s="1"/>
  <c r="Q526" i="7"/>
  <c r="Q792" i="7" s="1"/>
  <c r="P526" i="7"/>
  <c r="P792" i="7" s="1"/>
  <c r="O526" i="7"/>
  <c r="O792" i="7" s="1"/>
  <c r="N526" i="7"/>
  <c r="N792" i="7" s="1"/>
  <c r="M526" i="7"/>
  <c r="M792" i="7" s="1"/>
  <c r="L526" i="7"/>
  <c r="L792" i="7" s="1"/>
  <c r="K526" i="7"/>
  <c r="K792" i="7" s="1"/>
  <c r="J526" i="7"/>
  <c r="J792" i="7" s="1"/>
  <c r="I526" i="7"/>
  <c r="I792" i="7" s="1"/>
  <c r="H526" i="7"/>
  <c r="H792" i="7" s="1"/>
  <c r="G526" i="7"/>
  <c r="G792" i="7" s="1"/>
  <c r="F526" i="7"/>
  <c r="F792" i="7" s="1"/>
  <c r="E526" i="7"/>
  <c r="E792" i="7" s="1"/>
  <c r="D526" i="7"/>
  <c r="D792" i="7" s="1"/>
  <c r="C526" i="7"/>
  <c r="C792" i="7" s="1"/>
  <c r="B526" i="7"/>
  <c r="B792" i="7" s="1"/>
  <c r="A526" i="7"/>
  <c r="AJ525" i="7"/>
  <c r="AI525" i="7"/>
  <c r="AH525" i="7"/>
  <c r="AG525" i="7"/>
  <c r="AF525" i="7"/>
  <c r="AE525" i="7"/>
  <c r="AD525" i="7"/>
  <c r="AC525" i="7"/>
  <c r="AB525" i="7"/>
  <c r="AA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B525" i="7"/>
  <c r="A525" i="7"/>
  <c r="A395" i="7"/>
  <c r="A394" i="7"/>
  <c r="A393" i="7"/>
  <c r="A392" i="7"/>
  <c r="A391" i="7"/>
  <c r="A390" i="7"/>
  <c r="A389" i="7"/>
  <c r="A388" i="7"/>
  <c r="A387" i="7"/>
  <c r="A386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257" i="7"/>
  <c r="A257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256" i="7"/>
  <c r="A256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255" i="7"/>
  <c r="A255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254" i="7"/>
  <c r="A254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253" i="7"/>
  <c r="A253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252" i="7"/>
  <c r="A252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251" i="7"/>
  <c r="A251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250" i="7"/>
  <c r="A250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249" i="7"/>
  <c r="A249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248" i="7"/>
  <c r="A248" i="7"/>
  <c r="H830" i="6"/>
  <c r="G830" i="6"/>
  <c r="G1094" i="6" s="1"/>
  <c r="F830" i="6"/>
  <c r="D830" i="6"/>
  <c r="D968" i="6" s="1"/>
  <c r="C830" i="6"/>
  <c r="B830" i="6"/>
  <c r="A830" i="6"/>
  <c r="A1082" i="6" s="1"/>
  <c r="H829" i="6"/>
  <c r="H1093" i="6" s="1"/>
  <c r="G829" i="6"/>
  <c r="G1093" i="6" s="1"/>
  <c r="F829" i="6"/>
  <c r="F967" i="6" s="1"/>
  <c r="D829" i="6"/>
  <c r="D1093" i="6" s="1"/>
  <c r="C829" i="6"/>
  <c r="C1093" i="6" s="1"/>
  <c r="B829" i="6"/>
  <c r="B1093" i="6" s="1"/>
  <c r="A829" i="6"/>
  <c r="A1081" i="6" s="1"/>
  <c r="H828" i="6"/>
  <c r="G828" i="6"/>
  <c r="G1092" i="6" s="1"/>
  <c r="F828" i="6"/>
  <c r="D828" i="6"/>
  <c r="D1092" i="6" s="1"/>
  <c r="C828" i="6"/>
  <c r="B828" i="6"/>
  <c r="B966" i="6" s="1"/>
  <c r="A828" i="6"/>
  <c r="A1080" i="6" s="1"/>
  <c r="H827" i="6"/>
  <c r="G827" i="6"/>
  <c r="G1091" i="6" s="1"/>
  <c r="F827" i="6"/>
  <c r="D827" i="6"/>
  <c r="D1091" i="6" s="1"/>
  <c r="C827" i="6"/>
  <c r="B827" i="6"/>
  <c r="B1091" i="6" s="1"/>
  <c r="A827" i="6"/>
  <c r="A1079" i="6" s="1"/>
  <c r="H826" i="6"/>
  <c r="H1090" i="6" s="1"/>
  <c r="G826" i="6"/>
  <c r="F826" i="6"/>
  <c r="D826" i="6"/>
  <c r="D964" i="6" s="1"/>
  <c r="C826" i="6"/>
  <c r="C1090" i="6" s="1"/>
  <c r="B826" i="6"/>
  <c r="B964" i="6" s="1"/>
  <c r="A826" i="6"/>
  <c r="A1078" i="6" s="1"/>
  <c r="H825" i="6"/>
  <c r="G825" i="6"/>
  <c r="F825" i="6"/>
  <c r="D825" i="6"/>
  <c r="C825" i="6"/>
  <c r="C1089" i="6" s="1"/>
  <c r="B825" i="6"/>
  <c r="A825" i="6"/>
  <c r="A1077" i="6" s="1"/>
  <c r="H824" i="6"/>
  <c r="H1088" i="6" s="1"/>
  <c r="G824" i="6"/>
  <c r="G1088" i="6" s="1"/>
  <c r="F824" i="6"/>
  <c r="F962" i="6" s="1"/>
  <c r="D824" i="6"/>
  <c r="D1088" i="6" s="1"/>
  <c r="C824" i="6"/>
  <c r="C1088" i="6" s="1"/>
  <c r="B824" i="6"/>
  <c r="B1088" i="6" s="1"/>
  <c r="A824" i="6"/>
  <c r="A1076" i="6" s="1"/>
  <c r="H823" i="6"/>
  <c r="H1087" i="6" s="1"/>
  <c r="G823" i="6"/>
  <c r="F823" i="6"/>
  <c r="F961" i="6" s="1"/>
  <c r="D823" i="6"/>
  <c r="C823" i="6"/>
  <c r="B823" i="6"/>
  <c r="A823" i="6"/>
  <c r="A1075" i="6" s="1"/>
  <c r="H822" i="6"/>
  <c r="G822" i="6"/>
  <c r="F822" i="6"/>
  <c r="D822" i="6"/>
  <c r="D1086" i="6" s="1"/>
  <c r="C822" i="6"/>
  <c r="B822" i="6"/>
  <c r="B1086" i="6" s="1"/>
  <c r="A822" i="6"/>
  <c r="A1074" i="6" s="1"/>
  <c r="H821" i="6"/>
  <c r="H1085" i="6" s="1"/>
  <c r="G821" i="6"/>
  <c r="F821" i="6"/>
  <c r="D821" i="6"/>
  <c r="C821" i="6"/>
  <c r="C1085" i="6" s="1"/>
  <c r="B821" i="6"/>
  <c r="B959" i="6" s="1"/>
  <c r="A821" i="6"/>
  <c r="A1073" i="6" s="1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408" i="6"/>
  <c r="C408" i="6"/>
  <c r="B408" i="6"/>
  <c r="A408" i="6"/>
  <c r="D407" i="6"/>
  <c r="C407" i="6"/>
  <c r="B407" i="6"/>
  <c r="A407" i="6"/>
  <c r="D406" i="6"/>
  <c r="C406" i="6"/>
  <c r="B406" i="6"/>
  <c r="A406" i="6"/>
  <c r="D405" i="6"/>
  <c r="C405" i="6"/>
  <c r="B405" i="6"/>
  <c r="A405" i="6"/>
  <c r="D404" i="6"/>
  <c r="C404" i="6"/>
  <c r="B404" i="6"/>
  <c r="A404" i="6"/>
  <c r="D403" i="6"/>
  <c r="C403" i="6"/>
  <c r="B403" i="6"/>
  <c r="A403" i="6"/>
  <c r="D402" i="6"/>
  <c r="C402" i="6"/>
  <c r="B402" i="6"/>
  <c r="A402" i="6"/>
  <c r="D401" i="6"/>
  <c r="C401" i="6"/>
  <c r="B401" i="6"/>
  <c r="A401" i="6"/>
  <c r="D400" i="6"/>
  <c r="C400" i="6"/>
  <c r="B400" i="6"/>
  <c r="A400" i="6"/>
  <c r="D399" i="6"/>
  <c r="C399" i="6"/>
  <c r="B399" i="6"/>
  <c r="A399" i="6"/>
  <c r="H271" i="6"/>
  <c r="H557" i="6" s="1"/>
  <c r="G271" i="6"/>
  <c r="G557" i="6" s="1"/>
  <c r="F271" i="6"/>
  <c r="F557" i="6" s="1"/>
  <c r="D271" i="6"/>
  <c r="C271" i="6"/>
  <c r="B271" i="6"/>
  <c r="A271" i="6"/>
  <c r="H270" i="6"/>
  <c r="H556" i="6" s="1"/>
  <c r="G270" i="6"/>
  <c r="G556" i="6" s="1"/>
  <c r="F270" i="6"/>
  <c r="F556" i="6" s="1"/>
  <c r="D270" i="6"/>
  <c r="C270" i="6"/>
  <c r="B270" i="6"/>
  <c r="A270" i="6"/>
  <c r="H269" i="6"/>
  <c r="H555" i="6" s="1"/>
  <c r="G269" i="6"/>
  <c r="G555" i="6" s="1"/>
  <c r="F269" i="6"/>
  <c r="F555" i="6" s="1"/>
  <c r="D269" i="6"/>
  <c r="C269" i="6"/>
  <c r="B269" i="6"/>
  <c r="A269" i="6"/>
  <c r="H268" i="6"/>
  <c r="H554" i="6" s="1"/>
  <c r="G268" i="6"/>
  <c r="F268" i="6"/>
  <c r="D268" i="6"/>
  <c r="C268" i="6"/>
  <c r="B268" i="6"/>
  <c r="A268" i="6"/>
  <c r="H267" i="6"/>
  <c r="H553" i="6" s="1"/>
  <c r="G267" i="6"/>
  <c r="G553" i="6" s="1"/>
  <c r="F267" i="6"/>
  <c r="F553" i="6" s="1"/>
  <c r="D267" i="6"/>
  <c r="C267" i="6"/>
  <c r="B267" i="6"/>
  <c r="A267" i="6"/>
  <c r="H266" i="6"/>
  <c r="G266" i="6"/>
  <c r="G552" i="6" s="1"/>
  <c r="F266" i="6"/>
  <c r="D266" i="6"/>
  <c r="C266" i="6"/>
  <c r="B266" i="6"/>
  <c r="A266" i="6"/>
  <c r="H265" i="6"/>
  <c r="H551" i="6" s="1"/>
  <c r="G265" i="6"/>
  <c r="G414" i="6" s="1"/>
  <c r="F265" i="6"/>
  <c r="F551" i="6" s="1"/>
  <c r="D265" i="6"/>
  <c r="C265" i="6"/>
  <c r="B265" i="6"/>
  <c r="A265" i="6"/>
  <c r="H264" i="6"/>
  <c r="H550" i="6" s="1"/>
  <c r="G264" i="6"/>
  <c r="G550" i="6" s="1"/>
  <c r="F264" i="6"/>
  <c r="F550" i="6" s="1"/>
  <c r="D264" i="6"/>
  <c r="C264" i="6"/>
  <c r="B264" i="6"/>
  <c r="A264" i="6"/>
  <c r="H263" i="6"/>
  <c r="H549" i="6" s="1"/>
  <c r="G263" i="6"/>
  <c r="F263" i="6"/>
  <c r="F549" i="6" s="1"/>
  <c r="D263" i="6"/>
  <c r="C263" i="6"/>
  <c r="B263" i="6"/>
  <c r="A263" i="6"/>
  <c r="H262" i="6"/>
  <c r="G262" i="6"/>
  <c r="G411" i="6" s="1"/>
  <c r="F262" i="6"/>
  <c r="D262" i="6"/>
  <c r="C262" i="6"/>
  <c r="B262" i="6"/>
  <c r="A262" i="6"/>
  <c r="A615" i="6"/>
  <c r="A709" i="6" s="1"/>
  <c r="B615" i="6"/>
  <c r="C615" i="6"/>
  <c r="C713" i="6" s="1"/>
  <c r="D615" i="6"/>
  <c r="F615" i="6"/>
  <c r="F713" i="6" s="1"/>
  <c r="G615" i="6"/>
  <c r="H615" i="6"/>
  <c r="H713" i="6" s="1"/>
  <c r="A613" i="6"/>
  <c r="A707" i="6" s="1"/>
  <c r="B613" i="6"/>
  <c r="B711" i="6" s="1"/>
  <c r="C613" i="6"/>
  <c r="D613" i="6"/>
  <c r="D711" i="6" s="1"/>
  <c r="F613" i="6"/>
  <c r="G613" i="6"/>
  <c r="H613" i="6"/>
  <c r="A614" i="6"/>
  <c r="A708" i="6" s="1"/>
  <c r="B614" i="6"/>
  <c r="C614" i="6"/>
  <c r="C712" i="6" s="1"/>
  <c r="D614" i="6"/>
  <c r="F614" i="6"/>
  <c r="G614" i="6"/>
  <c r="H614" i="6"/>
  <c r="A612" i="6"/>
  <c r="A706" i="6" s="1"/>
  <c r="B612" i="6"/>
  <c r="B710" i="6" s="1"/>
  <c r="C612" i="6"/>
  <c r="D612" i="6"/>
  <c r="D710" i="6" s="1"/>
  <c r="F612" i="6"/>
  <c r="G612" i="6"/>
  <c r="G710" i="6" s="1"/>
  <c r="H612" i="6"/>
  <c r="A583" i="6"/>
  <c r="B583" i="6"/>
  <c r="C583" i="6"/>
  <c r="D583" i="6"/>
  <c r="F583" i="6"/>
  <c r="G583" i="6"/>
  <c r="H583" i="6"/>
  <c r="J583" i="6" s="1"/>
  <c r="A584" i="6"/>
  <c r="B584" i="6"/>
  <c r="C584" i="6"/>
  <c r="D584" i="6"/>
  <c r="F584" i="6"/>
  <c r="G584" i="6"/>
  <c r="H584" i="6"/>
  <c r="A585" i="6"/>
  <c r="A679" i="6" s="1"/>
  <c r="B585" i="6"/>
  <c r="C585" i="6"/>
  <c r="D585" i="6"/>
  <c r="F585" i="6"/>
  <c r="G585" i="6"/>
  <c r="H585" i="6"/>
  <c r="A586" i="6"/>
  <c r="B586" i="6"/>
  <c r="C586" i="6"/>
  <c r="D586" i="6"/>
  <c r="F586" i="6"/>
  <c r="G586" i="6"/>
  <c r="H586" i="6"/>
  <c r="A587" i="6"/>
  <c r="B587" i="6"/>
  <c r="C587" i="6"/>
  <c r="D587" i="6"/>
  <c r="F587" i="6"/>
  <c r="G587" i="6"/>
  <c r="H587" i="6"/>
  <c r="J587" i="6" s="1"/>
  <c r="A588" i="6"/>
  <c r="B588" i="6"/>
  <c r="C588" i="6"/>
  <c r="D588" i="6"/>
  <c r="F588" i="6"/>
  <c r="G588" i="6"/>
  <c r="H588" i="6"/>
  <c r="J588" i="6" s="1"/>
  <c r="A589" i="6"/>
  <c r="B589" i="6"/>
  <c r="C589" i="6"/>
  <c r="D589" i="6"/>
  <c r="F589" i="6"/>
  <c r="G589" i="6"/>
  <c r="H589" i="6"/>
  <c r="J589" i="6" s="1"/>
  <c r="A590" i="6"/>
  <c r="B590" i="6"/>
  <c r="C590" i="6"/>
  <c r="D590" i="6"/>
  <c r="F590" i="6"/>
  <c r="G590" i="6"/>
  <c r="H590" i="6"/>
  <c r="A591" i="6"/>
  <c r="B591" i="6"/>
  <c r="C591" i="6"/>
  <c r="D591" i="6"/>
  <c r="F591" i="6"/>
  <c r="G591" i="6"/>
  <c r="H591" i="6"/>
  <c r="A592" i="6"/>
  <c r="B592" i="6"/>
  <c r="C592" i="6"/>
  <c r="D592" i="6"/>
  <c r="F592" i="6"/>
  <c r="G592" i="6"/>
  <c r="H592" i="6"/>
  <c r="J592" i="6" s="1"/>
  <c r="A593" i="6"/>
  <c r="B593" i="6"/>
  <c r="C593" i="6"/>
  <c r="D593" i="6"/>
  <c r="F593" i="6"/>
  <c r="G593" i="6"/>
  <c r="G640" i="6" s="1"/>
  <c r="H593" i="6"/>
  <c r="A594" i="6"/>
  <c r="A688" i="6" s="1"/>
  <c r="B594" i="6"/>
  <c r="C594" i="6"/>
  <c r="D594" i="6"/>
  <c r="F594" i="6"/>
  <c r="G594" i="6"/>
  <c r="H594" i="6"/>
  <c r="A595" i="6"/>
  <c r="A689" i="6" s="1"/>
  <c r="B595" i="6"/>
  <c r="C595" i="6"/>
  <c r="D595" i="6"/>
  <c r="F595" i="6"/>
  <c r="G595" i="6"/>
  <c r="H595" i="6"/>
  <c r="A596" i="6"/>
  <c r="A690" i="6" s="1"/>
  <c r="B596" i="6"/>
  <c r="C596" i="6"/>
  <c r="D596" i="6"/>
  <c r="F596" i="6"/>
  <c r="G596" i="6"/>
  <c r="H596" i="6"/>
  <c r="A597" i="6"/>
  <c r="A691" i="6" s="1"/>
  <c r="B597" i="6"/>
  <c r="C597" i="6"/>
  <c r="C644" i="6" s="1"/>
  <c r="D597" i="6"/>
  <c r="F597" i="6"/>
  <c r="G597" i="6"/>
  <c r="H597" i="6"/>
  <c r="J597" i="6" s="1"/>
  <c r="A598" i="6"/>
  <c r="A692" i="6" s="1"/>
  <c r="B598" i="6"/>
  <c r="C598" i="6"/>
  <c r="D598" i="6"/>
  <c r="F598" i="6"/>
  <c r="G598" i="6"/>
  <c r="H598" i="6"/>
  <c r="A599" i="6"/>
  <c r="A693" i="6" s="1"/>
  <c r="B599" i="6"/>
  <c r="C599" i="6"/>
  <c r="D599" i="6"/>
  <c r="F599" i="6"/>
  <c r="G599" i="6"/>
  <c r="H599" i="6"/>
  <c r="A600" i="6"/>
  <c r="A694" i="6" s="1"/>
  <c r="B600" i="6"/>
  <c r="C600" i="6"/>
  <c r="D600" i="6"/>
  <c r="F600" i="6"/>
  <c r="G600" i="6"/>
  <c r="H600" i="6"/>
  <c r="A601" i="6"/>
  <c r="A695" i="6" s="1"/>
  <c r="B601" i="6"/>
  <c r="C601" i="6"/>
  <c r="D601" i="6"/>
  <c r="F601" i="6"/>
  <c r="G601" i="6"/>
  <c r="H601" i="6"/>
  <c r="A602" i="6"/>
  <c r="A696" i="6" s="1"/>
  <c r="B602" i="6"/>
  <c r="C602" i="6"/>
  <c r="D602" i="6"/>
  <c r="D649" i="6" s="1"/>
  <c r="F602" i="6"/>
  <c r="G602" i="6"/>
  <c r="H602" i="6"/>
  <c r="A603" i="6"/>
  <c r="A697" i="6" s="1"/>
  <c r="B603" i="6"/>
  <c r="C603" i="6"/>
  <c r="D603" i="6"/>
  <c r="F603" i="6"/>
  <c r="G603" i="6"/>
  <c r="H603" i="6"/>
  <c r="A604" i="6"/>
  <c r="A698" i="6" s="1"/>
  <c r="B604" i="6"/>
  <c r="C604" i="6"/>
  <c r="D604" i="6"/>
  <c r="F604" i="6"/>
  <c r="G604" i="6"/>
  <c r="H604" i="6"/>
  <c r="J604" i="6" s="1"/>
  <c r="A605" i="6"/>
  <c r="A699" i="6" s="1"/>
  <c r="B605" i="6"/>
  <c r="C605" i="6"/>
  <c r="D605" i="6"/>
  <c r="F605" i="6"/>
  <c r="G605" i="6"/>
  <c r="G652" i="6" s="1"/>
  <c r="H605" i="6"/>
  <c r="J605" i="6" s="1"/>
  <c r="A606" i="6"/>
  <c r="A700" i="6" s="1"/>
  <c r="B606" i="6"/>
  <c r="C606" i="6"/>
  <c r="D606" i="6"/>
  <c r="F606" i="6"/>
  <c r="G606" i="6"/>
  <c r="H606" i="6"/>
  <c r="A607" i="6"/>
  <c r="A701" i="6" s="1"/>
  <c r="B607" i="6"/>
  <c r="C607" i="6"/>
  <c r="C654" i="6" s="1"/>
  <c r="D607" i="6"/>
  <c r="F607" i="6"/>
  <c r="G607" i="6"/>
  <c r="H607" i="6"/>
  <c r="A608" i="6"/>
  <c r="A702" i="6" s="1"/>
  <c r="B608" i="6"/>
  <c r="C608" i="6"/>
  <c r="D608" i="6"/>
  <c r="F608" i="6"/>
  <c r="G608" i="6"/>
  <c r="H608" i="6"/>
  <c r="A609" i="6"/>
  <c r="A703" i="6" s="1"/>
  <c r="B609" i="6"/>
  <c r="C609" i="6"/>
  <c r="D609" i="6"/>
  <c r="F609" i="6"/>
  <c r="G609" i="6"/>
  <c r="H609" i="6"/>
  <c r="A610" i="6"/>
  <c r="A704" i="6" s="1"/>
  <c r="B610" i="6"/>
  <c r="C610" i="6"/>
  <c r="D610" i="6"/>
  <c r="F610" i="6"/>
  <c r="G610" i="6"/>
  <c r="H610" i="6"/>
  <c r="A611" i="6"/>
  <c r="A705" i="6" s="1"/>
  <c r="B611" i="6"/>
  <c r="C611" i="6"/>
  <c r="D611" i="6"/>
  <c r="F611" i="6"/>
  <c r="G611" i="6"/>
  <c r="H611" i="6"/>
  <c r="A582" i="6"/>
  <c r="B582" i="6"/>
  <c r="C582" i="6"/>
  <c r="D582" i="6"/>
  <c r="F582" i="6"/>
  <c r="G582" i="6"/>
  <c r="H582" i="6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2" i="7"/>
  <c r="A156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157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158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159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160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161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162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163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164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165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166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167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168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169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170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171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172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174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175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176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177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B155" i="7"/>
  <c r="A155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L3" i="7"/>
  <c r="AX3" i="7"/>
  <c r="AL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BU433" i="7" s="1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BU434" i="7" s="1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BU435" i="7" s="1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BU436" i="7" s="1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BU437" i="7" s="1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BU438" i="7" s="1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BU439" i="7" s="1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BU440" i="7" s="1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BU441" i="7" s="1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BU442" i="7" s="1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BU443" i="7" s="1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BU444" i="7" s="1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BU445" i="7" s="1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BU446" i="7" s="1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BU447" i="7" s="1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BU448" i="7" s="1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BU449" i="7" s="1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BU450" i="7" s="1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BU451" i="7" s="1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BU452" i="7" s="1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BU453" i="7" s="1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BU454" i="7" s="1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BU455" i="7" s="1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BU456" i="7" s="1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BU457" i="7" s="1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BU458" i="7" s="1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BU459" i="7" s="1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BU460" i="7" s="1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BU461" i="7" s="1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BU462" i="7" s="1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BU463" i="7" s="1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BU465" i="7" s="1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BU466" i="7" s="1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BU467" i="7" s="1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BU468" i="7" s="1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BU470" i="7" s="1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BU471" i="7" s="1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BU472" i="7" s="1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BU474" i="7" s="1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BU476" i="7" s="1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BU478" i="7" s="1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BU480" i="7" s="1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BU482" i="7" s="1"/>
  <c r="B483" i="7"/>
  <c r="C483" i="7"/>
  <c r="D483" i="7"/>
  <c r="E483" i="7"/>
  <c r="F483" i="7"/>
  <c r="G483" i="7"/>
  <c r="H483" i="7"/>
  <c r="I483" i="7"/>
  <c r="J483" i="7"/>
  <c r="K483" i="7"/>
  <c r="L483" i="7"/>
  <c r="M483" i="7"/>
  <c r="M737" i="7" s="1"/>
  <c r="N483" i="7"/>
  <c r="O483" i="7"/>
  <c r="P483" i="7"/>
  <c r="Q483" i="7"/>
  <c r="Q737" i="7" s="1"/>
  <c r="R483" i="7"/>
  <c r="S483" i="7"/>
  <c r="T483" i="7"/>
  <c r="U483" i="7"/>
  <c r="U737" i="7" s="1"/>
  <c r="V483" i="7"/>
  <c r="W483" i="7"/>
  <c r="X483" i="7"/>
  <c r="Y483" i="7"/>
  <c r="Y737" i="7" s="1"/>
  <c r="Z483" i="7"/>
  <c r="AA483" i="7"/>
  <c r="AB483" i="7"/>
  <c r="AC483" i="7"/>
  <c r="AC737" i="7" s="1"/>
  <c r="AD483" i="7"/>
  <c r="AE483" i="7"/>
  <c r="AF483" i="7"/>
  <c r="AG483" i="7"/>
  <c r="AG737" i="7" s="1"/>
  <c r="AH483" i="7"/>
  <c r="AI483" i="7"/>
  <c r="AJ483" i="7"/>
  <c r="BU483" i="7" s="1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BU485" i="7" s="1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BU488" i="7" s="1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BU492" i="7" s="1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BU501" i="7" s="1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BU503" i="7" s="1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BU504" i="7" s="1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BU505" i="7" s="1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A763" i="7" s="1"/>
  <c r="AB509" i="7"/>
  <c r="AC509" i="7"/>
  <c r="AC763" i="7" s="1"/>
  <c r="AD509" i="7"/>
  <c r="AE509" i="7"/>
  <c r="AF509" i="7"/>
  <c r="AG509" i="7"/>
  <c r="AG763" i="7" s="1"/>
  <c r="AH509" i="7"/>
  <c r="AI509" i="7"/>
  <c r="AI763" i="7" s="1"/>
  <c r="AJ509" i="7"/>
  <c r="B510" i="7"/>
  <c r="B764" i="7" s="1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X764" i="7"/>
  <c r="Y510" i="7"/>
  <c r="Z510" i="7"/>
  <c r="AA510" i="7"/>
  <c r="AB510" i="7"/>
  <c r="AB764" i="7" s="1"/>
  <c r="AC510" i="7"/>
  <c r="AD510" i="7"/>
  <c r="AD764" i="7" s="1"/>
  <c r="AE510" i="7"/>
  <c r="AF510" i="7"/>
  <c r="AF764" i="7" s="1"/>
  <c r="AG510" i="7"/>
  <c r="AH510" i="7"/>
  <c r="AI510" i="7"/>
  <c r="AJ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BU512" i="7" s="1"/>
  <c r="B513" i="7"/>
  <c r="C513" i="7"/>
  <c r="D513" i="7"/>
  <c r="E513" i="7"/>
  <c r="F513" i="7"/>
  <c r="G513" i="7"/>
  <c r="H513" i="7"/>
  <c r="I513" i="7"/>
  <c r="J513" i="7"/>
  <c r="K513" i="7"/>
  <c r="L513" i="7"/>
  <c r="M513" i="7"/>
  <c r="M640" i="7" s="1"/>
  <c r="N513" i="7"/>
  <c r="O513" i="7"/>
  <c r="O640" i="7" s="1"/>
  <c r="P513" i="7"/>
  <c r="P767" i="7" s="1"/>
  <c r="Q513" i="7"/>
  <c r="R513" i="7"/>
  <c r="S513" i="7"/>
  <c r="S640" i="7" s="1"/>
  <c r="T513" i="7"/>
  <c r="T767" i="7" s="1"/>
  <c r="U513" i="7"/>
  <c r="U640" i="7" s="1"/>
  <c r="V513" i="7"/>
  <c r="W513" i="7"/>
  <c r="W640" i="7" s="1"/>
  <c r="X513" i="7"/>
  <c r="Y513" i="7"/>
  <c r="Z513" i="7"/>
  <c r="AA513" i="7"/>
  <c r="AA640" i="7" s="1"/>
  <c r="AB513" i="7"/>
  <c r="AC513" i="7"/>
  <c r="AD513" i="7"/>
  <c r="AE513" i="7"/>
  <c r="AF513" i="7"/>
  <c r="AF640" i="7" s="1"/>
  <c r="AG513" i="7"/>
  <c r="AH513" i="7"/>
  <c r="AI513" i="7"/>
  <c r="AJ513" i="7"/>
  <c r="B514" i="7"/>
  <c r="C514" i="7"/>
  <c r="C641" i="7" s="1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B515" i="7"/>
  <c r="C515" i="7"/>
  <c r="C642" i="7" s="1"/>
  <c r="D515" i="7"/>
  <c r="E515" i="7"/>
  <c r="F515" i="7"/>
  <c r="G515" i="7"/>
  <c r="G642" i="7" s="1"/>
  <c r="H515" i="7"/>
  <c r="I515" i="7"/>
  <c r="J515" i="7"/>
  <c r="K515" i="7"/>
  <c r="K642" i="7" s="1"/>
  <c r="L515" i="7"/>
  <c r="L642" i="7" s="1"/>
  <c r="M515" i="7"/>
  <c r="N515" i="7"/>
  <c r="O515" i="7"/>
  <c r="P515" i="7"/>
  <c r="Q515" i="7"/>
  <c r="Q642" i="7" s="1"/>
  <c r="R515" i="7"/>
  <c r="S515" i="7"/>
  <c r="S642" i="7" s="1"/>
  <c r="T515" i="7"/>
  <c r="U515" i="7"/>
  <c r="U642" i="7" s="1"/>
  <c r="V515" i="7"/>
  <c r="W515" i="7"/>
  <c r="W642" i="7" s="1"/>
  <c r="X515" i="7"/>
  <c r="Y515" i="7"/>
  <c r="Y642" i="7" s="1"/>
  <c r="Z515" i="7"/>
  <c r="AA515" i="7"/>
  <c r="AB515" i="7"/>
  <c r="AB642" i="7" s="1"/>
  <c r="AC515" i="7"/>
  <c r="AC642" i="7" s="1"/>
  <c r="AD515" i="7"/>
  <c r="AE515" i="7"/>
  <c r="AE642" i="7" s="1"/>
  <c r="AF515" i="7"/>
  <c r="AF642" i="7" s="1"/>
  <c r="AG515" i="7"/>
  <c r="AG642" i="7" s="1"/>
  <c r="AH515" i="7"/>
  <c r="AI515" i="7"/>
  <c r="AJ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M643" i="7" s="1"/>
  <c r="N516" i="7"/>
  <c r="O516" i="7"/>
  <c r="P516" i="7"/>
  <c r="Q516" i="7"/>
  <c r="R516" i="7"/>
  <c r="S516" i="7"/>
  <c r="T516" i="7"/>
  <c r="U516" i="7"/>
  <c r="U643" i="7" s="1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G643" i="7" s="1"/>
  <c r="AH516" i="7"/>
  <c r="AI516" i="7"/>
  <c r="AJ516" i="7"/>
  <c r="B517" i="7"/>
  <c r="C517" i="7"/>
  <c r="D517" i="7"/>
  <c r="E517" i="7"/>
  <c r="F517" i="7"/>
  <c r="F644" i="7" s="1"/>
  <c r="G517" i="7"/>
  <c r="H517" i="7"/>
  <c r="I517" i="7"/>
  <c r="J517" i="7"/>
  <c r="K517" i="7"/>
  <c r="L517" i="7"/>
  <c r="M517" i="7"/>
  <c r="N517" i="7"/>
  <c r="O517" i="7"/>
  <c r="P517" i="7"/>
  <c r="Q517" i="7"/>
  <c r="R517" i="7"/>
  <c r="R644" i="7" s="1"/>
  <c r="S517" i="7"/>
  <c r="T517" i="7"/>
  <c r="U517" i="7"/>
  <c r="V517" i="7"/>
  <c r="W517" i="7"/>
  <c r="X517" i="7"/>
  <c r="Y517" i="7"/>
  <c r="Z517" i="7"/>
  <c r="Z644" i="7" s="1"/>
  <c r="AA517" i="7"/>
  <c r="AB517" i="7"/>
  <c r="AC517" i="7"/>
  <c r="AD517" i="7"/>
  <c r="AE517" i="7"/>
  <c r="AF517" i="7"/>
  <c r="AG517" i="7"/>
  <c r="AH517" i="7"/>
  <c r="AI517" i="7"/>
  <c r="AJ517" i="7"/>
  <c r="B518" i="7"/>
  <c r="C518" i="7"/>
  <c r="D518" i="7"/>
  <c r="E518" i="7"/>
  <c r="F518" i="7"/>
  <c r="G518" i="7"/>
  <c r="H518" i="7"/>
  <c r="I518" i="7"/>
  <c r="J518" i="7"/>
  <c r="J772" i="7"/>
  <c r="K518" i="7"/>
  <c r="L518" i="7"/>
  <c r="L645" i="7" s="1"/>
  <c r="M518" i="7"/>
  <c r="N518" i="7"/>
  <c r="N772" i="7" s="1"/>
  <c r="O518" i="7"/>
  <c r="P518" i="7"/>
  <c r="P645" i="7" s="1"/>
  <c r="Q518" i="7"/>
  <c r="R518" i="7"/>
  <c r="R772" i="7" s="1"/>
  <c r="S518" i="7"/>
  <c r="T518" i="7"/>
  <c r="U518" i="7"/>
  <c r="V518" i="7"/>
  <c r="W518" i="7"/>
  <c r="X518" i="7"/>
  <c r="X645" i="7" s="1"/>
  <c r="Y518" i="7"/>
  <c r="Z518" i="7"/>
  <c r="Z645" i="7" s="1"/>
  <c r="AA518" i="7"/>
  <c r="AB518" i="7"/>
  <c r="AB772" i="7" s="1"/>
  <c r="AC518" i="7"/>
  <c r="AD518" i="7"/>
  <c r="AE518" i="7"/>
  <c r="AF518" i="7"/>
  <c r="AG518" i="7"/>
  <c r="AH518" i="7"/>
  <c r="AI518" i="7"/>
  <c r="AJ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BU519" i="7" s="1"/>
  <c r="B520" i="7"/>
  <c r="C520" i="7"/>
  <c r="D520" i="7"/>
  <c r="E520" i="7"/>
  <c r="F520" i="7"/>
  <c r="G520" i="7"/>
  <c r="H520" i="7"/>
  <c r="I520" i="7"/>
  <c r="J520" i="7"/>
  <c r="J774" i="7" s="1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E647" i="7" s="1"/>
  <c r="AF520" i="7"/>
  <c r="AG520" i="7"/>
  <c r="AH520" i="7"/>
  <c r="AI520" i="7"/>
  <c r="AJ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AJ648" i="7" s="1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G649" i="7" s="1"/>
  <c r="AH522" i="7"/>
  <c r="AI522" i="7"/>
  <c r="AJ522" i="7"/>
  <c r="B523" i="7"/>
  <c r="B789" i="7" s="1"/>
  <c r="C523" i="7"/>
  <c r="C789" i="7" s="1"/>
  <c r="D523" i="7"/>
  <c r="D789" i="7" s="1"/>
  <c r="E523" i="7"/>
  <c r="E789" i="7" s="1"/>
  <c r="F523" i="7"/>
  <c r="F789" i="7" s="1"/>
  <c r="G523" i="7"/>
  <c r="G789" i="7" s="1"/>
  <c r="H523" i="7"/>
  <c r="H789" i="7" s="1"/>
  <c r="I523" i="7"/>
  <c r="J523" i="7"/>
  <c r="J789" i="7" s="1"/>
  <c r="K523" i="7"/>
  <c r="L523" i="7"/>
  <c r="M523" i="7"/>
  <c r="M789" i="7" s="1"/>
  <c r="N523" i="7"/>
  <c r="O523" i="7"/>
  <c r="O789" i="7" s="1"/>
  <c r="P523" i="7"/>
  <c r="Q523" i="7"/>
  <c r="Q789" i="7" s="1"/>
  <c r="R523" i="7"/>
  <c r="R789" i="7" s="1"/>
  <c r="S523" i="7"/>
  <c r="S789" i="7" s="1"/>
  <c r="T523" i="7"/>
  <c r="T789" i="7" s="1"/>
  <c r="U523" i="7"/>
  <c r="U789" i="7" s="1"/>
  <c r="V523" i="7"/>
  <c r="V789" i="7" s="1"/>
  <c r="W523" i="7"/>
  <c r="W789" i="7" s="1"/>
  <c r="X523" i="7"/>
  <c r="X789" i="7" s="1"/>
  <c r="Y523" i="7"/>
  <c r="Z523" i="7"/>
  <c r="Z789" i="7" s="1"/>
  <c r="AA523" i="7"/>
  <c r="AA789" i="7" s="1"/>
  <c r="AB523" i="7"/>
  <c r="AB789" i="7" s="1"/>
  <c r="AC523" i="7"/>
  <c r="AD523" i="7"/>
  <c r="AE523" i="7"/>
  <c r="AE789" i="7" s="1"/>
  <c r="AF523" i="7"/>
  <c r="AG523" i="7"/>
  <c r="AG789" i="7" s="1"/>
  <c r="AH523" i="7"/>
  <c r="AH789" i="7" s="1"/>
  <c r="AI523" i="7"/>
  <c r="AI789" i="7" s="1"/>
  <c r="AJ523" i="7"/>
  <c r="AJ789" i="7" s="1"/>
  <c r="B524" i="7"/>
  <c r="C524" i="7"/>
  <c r="C790" i="7" s="1"/>
  <c r="D524" i="7"/>
  <c r="E524" i="7"/>
  <c r="F524" i="7"/>
  <c r="G524" i="7"/>
  <c r="H524" i="7"/>
  <c r="I524" i="7"/>
  <c r="J524" i="7"/>
  <c r="J790" i="7" s="1"/>
  <c r="K524" i="7"/>
  <c r="L524" i="7"/>
  <c r="M524" i="7"/>
  <c r="N524" i="7"/>
  <c r="O524" i="7"/>
  <c r="O790" i="7" s="1"/>
  <c r="P524" i="7"/>
  <c r="Q524" i="7"/>
  <c r="Q790" i="7" s="1"/>
  <c r="R524" i="7"/>
  <c r="R790" i="7" s="1"/>
  <c r="S524" i="7"/>
  <c r="S790" i="7" s="1"/>
  <c r="T524" i="7"/>
  <c r="U524" i="7"/>
  <c r="V524" i="7"/>
  <c r="W524" i="7"/>
  <c r="W790" i="7" s="1"/>
  <c r="X524" i="7"/>
  <c r="Y524" i="7"/>
  <c r="Z524" i="7"/>
  <c r="AA524" i="7"/>
  <c r="AB524" i="7"/>
  <c r="AC524" i="7"/>
  <c r="AC790" i="7" s="1"/>
  <c r="AD524" i="7"/>
  <c r="AD790" i="7" s="1"/>
  <c r="AE524" i="7"/>
  <c r="AF524" i="7"/>
  <c r="AF790" i="7" s="1"/>
  <c r="AG524" i="7"/>
  <c r="AH524" i="7"/>
  <c r="AI524" i="7"/>
  <c r="AJ524" i="7"/>
  <c r="D431" i="7"/>
  <c r="E431" i="7"/>
  <c r="F431" i="7"/>
  <c r="F697" i="7" s="1"/>
  <c r="G431" i="7"/>
  <c r="H431" i="7"/>
  <c r="I431" i="7"/>
  <c r="J431" i="7"/>
  <c r="J697" i="7" s="1"/>
  <c r="K431" i="7"/>
  <c r="L431" i="7"/>
  <c r="M431" i="7"/>
  <c r="N431" i="7"/>
  <c r="N570" i="7" s="1"/>
  <c r="O431" i="7"/>
  <c r="O570" i="7" s="1"/>
  <c r="P431" i="7"/>
  <c r="P570" i="7" s="1"/>
  <c r="Q431" i="7"/>
  <c r="R431" i="7"/>
  <c r="R570" i="7" s="1"/>
  <c r="S431" i="7"/>
  <c r="T431" i="7"/>
  <c r="T697" i="7" s="1"/>
  <c r="U431" i="7"/>
  <c r="V431" i="7"/>
  <c r="V697" i="7" s="1"/>
  <c r="W431" i="7"/>
  <c r="X431" i="7"/>
  <c r="X570" i="7" s="1"/>
  <c r="Y431" i="7"/>
  <c r="Z431" i="7"/>
  <c r="AA431" i="7"/>
  <c r="AA570" i="7" s="1"/>
  <c r="AB431" i="7"/>
  <c r="AB570" i="7" s="1"/>
  <c r="AC431" i="7"/>
  <c r="AD431" i="7"/>
  <c r="AD570" i="7" s="1"/>
  <c r="AE431" i="7"/>
  <c r="AF431" i="7"/>
  <c r="AG431" i="7"/>
  <c r="AG697" i="7" s="1"/>
  <c r="AH431" i="7"/>
  <c r="AH570" i="7" s="1"/>
  <c r="AI431" i="7"/>
  <c r="AJ431" i="7"/>
  <c r="BU431" i="7" s="1"/>
  <c r="C431" i="7"/>
  <c r="B431" i="7"/>
  <c r="B570" i="7" s="1"/>
  <c r="F728" i="6"/>
  <c r="G728" i="6"/>
  <c r="H728" i="6"/>
  <c r="J728" i="6" s="1"/>
  <c r="F729" i="6"/>
  <c r="G729" i="6"/>
  <c r="H729" i="6"/>
  <c r="J729" i="6" s="1"/>
  <c r="F730" i="6"/>
  <c r="G730" i="6"/>
  <c r="H730" i="6"/>
  <c r="F731" i="6"/>
  <c r="G731" i="6"/>
  <c r="H731" i="6"/>
  <c r="F732" i="6"/>
  <c r="G732" i="6"/>
  <c r="H732" i="6"/>
  <c r="F733" i="6"/>
  <c r="G733" i="6"/>
  <c r="H733" i="6"/>
  <c r="F734" i="6"/>
  <c r="G734" i="6"/>
  <c r="H734" i="6"/>
  <c r="F735" i="6"/>
  <c r="G735" i="6"/>
  <c r="H735" i="6"/>
  <c r="F736" i="6"/>
  <c r="G736" i="6"/>
  <c r="H736" i="6"/>
  <c r="F737" i="6"/>
  <c r="G737" i="6"/>
  <c r="H737" i="6"/>
  <c r="F738" i="6"/>
  <c r="G738" i="6"/>
  <c r="H738" i="6"/>
  <c r="F739" i="6"/>
  <c r="G739" i="6"/>
  <c r="H739" i="6"/>
  <c r="F740" i="6"/>
  <c r="G740" i="6"/>
  <c r="H740" i="6"/>
  <c r="J740" i="6" s="1"/>
  <c r="F741" i="6"/>
  <c r="G741" i="6"/>
  <c r="H741" i="6"/>
  <c r="J741" i="6" s="1"/>
  <c r="F742" i="6"/>
  <c r="G742" i="6"/>
  <c r="H742" i="6"/>
  <c r="J742" i="6" s="1"/>
  <c r="F743" i="6"/>
  <c r="G743" i="6"/>
  <c r="H743" i="6"/>
  <c r="J743" i="6" s="1"/>
  <c r="F744" i="6"/>
  <c r="G744" i="6"/>
  <c r="H744" i="6"/>
  <c r="J744" i="6" s="1"/>
  <c r="F745" i="6"/>
  <c r="G745" i="6"/>
  <c r="H745" i="6"/>
  <c r="J745" i="6" s="1"/>
  <c r="F746" i="6"/>
  <c r="G746" i="6"/>
  <c r="H746" i="6"/>
  <c r="J746" i="6" s="1"/>
  <c r="F747" i="6"/>
  <c r="G747" i="6"/>
  <c r="H747" i="6"/>
  <c r="J747" i="6" s="1"/>
  <c r="F748" i="6"/>
  <c r="G748" i="6"/>
  <c r="H748" i="6"/>
  <c r="J748" i="6" s="1"/>
  <c r="F749" i="6"/>
  <c r="G749" i="6"/>
  <c r="H749" i="6"/>
  <c r="J749" i="6" s="1"/>
  <c r="F750" i="6"/>
  <c r="G750" i="6"/>
  <c r="H750" i="6"/>
  <c r="J750" i="6" s="1"/>
  <c r="F751" i="6"/>
  <c r="G751" i="6"/>
  <c r="H751" i="6"/>
  <c r="J751" i="6" s="1"/>
  <c r="F752" i="6"/>
  <c r="G752" i="6"/>
  <c r="H752" i="6"/>
  <c r="J752" i="6" s="1"/>
  <c r="F753" i="6"/>
  <c r="G753" i="6"/>
  <c r="H753" i="6"/>
  <c r="J753" i="6" s="1"/>
  <c r="F754" i="6"/>
  <c r="G754" i="6"/>
  <c r="H754" i="6"/>
  <c r="J754" i="6" s="1"/>
  <c r="F755" i="6"/>
  <c r="G755" i="6"/>
  <c r="H755" i="6"/>
  <c r="J755" i="6" s="1"/>
  <c r="F756" i="6"/>
  <c r="G756" i="6"/>
  <c r="H756" i="6"/>
  <c r="J756" i="6" s="1"/>
  <c r="F757" i="6"/>
  <c r="G757" i="6"/>
  <c r="H757" i="6"/>
  <c r="J757" i="6" s="1"/>
  <c r="F758" i="6"/>
  <c r="G758" i="6"/>
  <c r="H758" i="6"/>
  <c r="J758" i="6" s="1"/>
  <c r="F759" i="6"/>
  <c r="G759" i="6"/>
  <c r="H759" i="6"/>
  <c r="J759" i="6" s="1"/>
  <c r="F760" i="6"/>
  <c r="G760" i="6"/>
  <c r="H760" i="6"/>
  <c r="J760" i="6" s="1"/>
  <c r="F761" i="6"/>
  <c r="G761" i="6"/>
  <c r="H761" i="6"/>
  <c r="J761" i="6" s="1"/>
  <c r="F762" i="6"/>
  <c r="G762" i="6"/>
  <c r="H762" i="6"/>
  <c r="J762" i="6" s="1"/>
  <c r="F763" i="6"/>
  <c r="G763" i="6"/>
  <c r="H763" i="6"/>
  <c r="J763" i="6" s="1"/>
  <c r="F764" i="6"/>
  <c r="G764" i="6"/>
  <c r="H764" i="6"/>
  <c r="J764" i="6" s="1"/>
  <c r="F765" i="6"/>
  <c r="G765" i="6"/>
  <c r="H765" i="6"/>
  <c r="J765" i="6" s="1"/>
  <c r="F766" i="6"/>
  <c r="G766" i="6"/>
  <c r="H766" i="6"/>
  <c r="J766" i="6" s="1"/>
  <c r="F767" i="6"/>
  <c r="G767" i="6"/>
  <c r="H767" i="6"/>
  <c r="J767" i="6" s="1"/>
  <c r="F768" i="6"/>
  <c r="G768" i="6"/>
  <c r="H768" i="6"/>
  <c r="J768" i="6" s="1"/>
  <c r="F769" i="6"/>
  <c r="G769" i="6"/>
  <c r="H769" i="6"/>
  <c r="J769" i="6" s="1"/>
  <c r="F770" i="6"/>
  <c r="G770" i="6"/>
  <c r="H770" i="6"/>
  <c r="J770" i="6" s="1"/>
  <c r="F771" i="6"/>
  <c r="G771" i="6"/>
  <c r="H771" i="6"/>
  <c r="J771" i="6" s="1"/>
  <c r="F772" i="6"/>
  <c r="G772" i="6"/>
  <c r="H772" i="6"/>
  <c r="J772" i="6" s="1"/>
  <c r="F773" i="6"/>
  <c r="G773" i="6"/>
  <c r="H773" i="6"/>
  <c r="J773" i="6" s="1"/>
  <c r="F774" i="6"/>
  <c r="G774" i="6"/>
  <c r="H774" i="6"/>
  <c r="J774" i="6" s="1"/>
  <c r="F775" i="6"/>
  <c r="G775" i="6"/>
  <c r="H775" i="6"/>
  <c r="J775" i="6" s="1"/>
  <c r="F776" i="6"/>
  <c r="G776" i="6"/>
  <c r="H776" i="6"/>
  <c r="J776" i="6" s="1"/>
  <c r="F777" i="6"/>
  <c r="G777" i="6"/>
  <c r="H777" i="6"/>
  <c r="J777" i="6" s="1"/>
  <c r="F778" i="6"/>
  <c r="G778" i="6"/>
  <c r="H778" i="6"/>
  <c r="J778" i="6" s="1"/>
  <c r="F779" i="6"/>
  <c r="G779" i="6"/>
  <c r="H779" i="6"/>
  <c r="J779" i="6" s="1"/>
  <c r="F780" i="6"/>
  <c r="G780" i="6"/>
  <c r="H780" i="6"/>
  <c r="J780" i="6" s="1"/>
  <c r="F781" i="6"/>
  <c r="G781" i="6"/>
  <c r="H781" i="6"/>
  <c r="J781" i="6" s="1"/>
  <c r="F782" i="6"/>
  <c r="G782" i="6"/>
  <c r="H782" i="6"/>
  <c r="J782" i="6" s="1"/>
  <c r="F783" i="6"/>
  <c r="G783" i="6"/>
  <c r="H783" i="6"/>
  <c r="J783" i="6" s="1"/>
  <c r="F784" i="6"/>
  <c r="G784" i="6"/>
  <c r="H784" i="6"/>
  <c r="J784" i="6" s="1"/>
  <c r="F785" i="6"/>
  <c r="G785" i="6"/>
  <c r="H785" i="6"/>
  <c r="J785" i="6" s="1"/>
  <c r="F786" i="6"/>
  <c r="G786" i="6"/>
  <c r="H786" i="6"/>
  <c r="J786" i="6" s="1"/>
  <c r="F787" i="6"/>
  <c r="G787" i="6"/>
  <c r="H787" i="6"/>
  <c r="J787" i="6" s="1"/>
  <c r="F788" i="6"/>
  <c r="G788" i="6"/>
  <c r="H788" i="6"/>
  <c r="J788" i="6" s="1"/>
  <c r="F789" i="6"/>
  <c r="G789" i="6"/>
  <c r="H789" i="6"/>
  <c r="J789" i="6" s="1"/>
  <c r="F790" i="6"/>
  <c r="G790" i="6"/>
  <c r="H790" i="6"/>
  <c r="J790" i="6" s="1"/>
  <c r="F791" i="6"/>
  <c r="G791" i="6"/>
  <c r="H791" i="6"/>
  <c r="J791" i="6" s="1"/>
  <c r="F792" i="6"/>
  <c r="G792" i="6"/>
  <c r="H792" i="6"/>
  <c r="J792" i="6" s="1"/>
  <c r="F793" i="6"/>
  <c r="G793" i="6"/>
  <c r="H793" i="6"/>
  <c r="J793" i="6" s="1"/>
  <c r="F794" i="6"/>
  <c r="G794" i="6"/>
  <c r="H794" i="6"/>
  <c r="J794" i="6" s="1"/>
  <c r="F795" i="6"/>
  <c r="G795" i="6"/>
  <c r="H795" i="6"/>
  <c r="J795" i="6" s="1"/>
  <c r="F796" i="6"/>
  <c r="G796" i="6"/>
  <c r="H796" i="6"/>
  <c r="J796" i="6" s="1"/>
  <c r="F797" i="6"/>
  <c r="G797" i="6"/>
  <c r="H797" i="6"/>
  <c r="J797" i="6" s="1"/>
  <c r="F798" i="6"/>
  <c r="G798" i="6"/>
  <c r="H798" i="6"/>
  <c r="J798" i="6" s="1"/>
  <c r="F799" i="6"/>
  <c r="G799" i="6"/>
  <c r="H799" i="6"/>
  <c r="J799" i="6" s="1"/>
  <c r="F800" i="6"/>
  <c r="G800" i="6"/>
  <c r="H800" i="6"/>
  <c r="J800" i="6" s="1"/>
  <c r="F801" i="6"/>
  <c r="G801" i="6"/>
  <c r="H801" i="6"/>
  <c r="J801" i="6" s="1"/>
  <c r="F802" i="6"/>
  <c r="G802" i="6"/>
  <c r="H802" i="6"/>
  <c r="J802" i="6" s="1"/>
  <c r="F803" i="6"/>
  <c r="G803" i="6"/>
  <c r="H803" i="6"/>
  <c r="J803" i="6" s="1"/>
  <c r="F804" i="6"/>
  <c r="G804" i="6"/>
  <c r="H804" i="6"/>
  <c r="J804" i="6" s="1"/>
  <c r="F805" i="6"/>
  <c r="G805" i="6"/>
  <c r="H805" i="6"/>
  <c r="J805" i="6" s="1"/>
  <c r="F806" i="6"/>
  <c r="G806" i="6"/>
  <c r="H806" i="6"/>
  <c r="J806" i="6" s="1"/>
  <c r="F807" i="6"/>
  <c r="G807" i="6"/>
  <c r="H807" i="6"/>
  <c r="J807" i="6" s="1"/>
  <c r="F808" i="6"/>
  <c r="G808" i="6"/>
  <c r="H808" i="6"/>
  <c r="J808" i="6" s="1"/>
  <c r="F809" i="6"/>
  <c r="G809" i="6"/>
  <c r="H809" i="6"/>
  <c r="F810" i="6"/>
  <c r="G810" i="6"/>
  <c r="H810" i="6"/>
  <c r="H1074" i="6" s="1"/>
  <c r="F811" i="6"/>
  <c r="G811" i="6"/>
  <c r="H811" i="6"/>
  <c r="H1075" i="6" s="1"/>
  <c r="F812" i="6"/>
  <c r="G812" i="6"/>
  <c r="H812" i="6"/>
  <c r="H1076" i="6" s="1"/>
  <c r="F813" i="6"/>
  <c r="G813" i="6"/>
  <c r="H813" i="6"/>
  <c r="H1077" i="6" s="1"/>
  <c r="F814" i="6"/>
  <c r="G814" i="6"/>
  <c r="H814" i="6"/>
  <c r="H1078" i="6" s="1"/>
  <c r="F815" i="6"/>
  <c r="G815" i="6"/>
  <c r="H815" i="6"/>
  <c r="H1079" i="6" s="1"/>
  <c r="F816" i="6"/>
  <c r="G816" i="6"/>
  <c r="H816" i="6"/>
  <c r="H1080" i="6" s="1"/>
  <c r="F817" i="6"/>
  <c r="G817" i="6"/>
  <c r="H817" i="6"/>
  <c r="H1081" i="6" s="1"/>
  <c r="F818" i="6"/>
  <c r="G818" i="6"/>
  <c r="H818" i="6"/>
  <c r="H1082" i="6" s="1"/>
  <c r="F819" i="6"/>
  <c r="F957" i="6" s="1"/>
  <c r="G819" i="6"/>
  <c r="G1083" i="6" s="1"/>
  <c r="H819" i="6"/>
  <c r="H1083" i="6" s="1"/>
  <c r="F820" i="6"/>
  <c r="F958" i="6" s="1"/>
  <c r="G820" i="6"/>
  <c r="H820" i="6"/>
  <c r="H1084" i="6" s="1"/>
  <c r="G727" i="6"/>
  <c r="H727" i="6"/>
  <c r="F727" i="6"/>
  <c r="H581" i="6"/>
  <c r="H679" i="6" s="1"/>
  <c r="G581" i="6"/>
  <c r="F581" i="6"/>
  <c r="F679" i="6" s="1"/>
  <c r="C696" i="7"/>
  <c r="D696" i="7"/>
  <c r="E696" i="7"/>
  <c r="F696" i="7"/>
  <c r="G696" i="7"/>
  <c r="H696" i="7"/>
  <c r="I696" i="7"/>
  <c r="J696" i="7"/>
  <c r="K696" i="7"/>
  <c r="L696" i="7"/>
  <c r="M696" i="7"/>
  <c r="N696" i="7"/>
  <c r="O696" i="7"/>
  <c r="P696" i="7"/>
  <c r="Q696" i="7"/>
  <c r="R696" i="7"/>
  <c r="S696" i="7"/>
  <c r="T696" i="7"/>
  <c r="U696" i="7"/>
  <c r="V696" i="7"/>
  <c r="W696" i="7"/>
  <c r="X696" i="7"/>
  <c r="Y696" i="7"/>
  <c r="Z696" i="7"/>
  <c r="AA696" i="7"/>
  <c r="AB696" i="7"/>
  <c r="AC696" i="7"/>
  <c r="AD696" i="7"/>
  <c r="AE696" i="7"/>
  <c r="AF696" i="7"/>
  <c r="AG696" i="7"/>
  <c r="AH696" i="7"/>
  <c r="AI696" i="7"/>
  <c r="AJ696" i="7"/>
  <c r="B696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Z569" i="7"/>
  <c r="AA569" i="7"/>
  <c r="AB569" i="7"/>
  <c r="AC569" i="7"/>
  <c r="AD569" i="7"/>
  <c r="AE569" i="7"/>
  <c r="AF569" i="7"/>
  <c r="AG569" i="7"/>
  <c r="AH569" i="7"/>
  <c r="AI569" i="7"/>
  <c r="AJ569" i="7"/>
  <c r="B569" i="7"/>
  <c r="A512" i="7"/>
  <c r="AL512" i="7" s="1"/>
  <c r="A513" i="7"/>
  <c r="AL513" i="7" s="1"/>
  <c r="A514" i="7"/>
  <c r="AL514" i="7" s="1"/>
  <c r="A515" i="7"/>
  <c r="AL515" i="7" s="1"/>
  <c r="A516" i="7"/>
  <c r="AL516" i="7" s="1"/>
  <c r="A517" i="7"/>
  <c r="AL517" i="7" s="1"/>
  <c r="A518" i="7"/>
  <c r="A519" i="7"/>
  <c r="AL519" i="7" s="1"/>
  <c r="A520" i="7"/>
  <c r="AL520" i="7" s="1"/>
  <c r="A521" i="7"/>
  <c r="AL521" i="7" s="1"/>
  <c r="A522" i="7"/>
  <c r="AL522" i="7" s="1"/>
  <c r="A523" i="7"/>
  <c r="AL523" i="7" s="1"/>
  <c r="A524" i="7"/>
  <c r="AL524" i="7" s="1"/>
  <c r="A432" i="7"/>
  <c r="AL432" i="7" s="1"/>
  <c r="A433" i="7"/>
  <c r="AL433" i="7" s="1"/>
  <c r="A434" i="7"/>
  <c r="AL434" i="7" s="1"/>
  <c r="A435" i="7"/>
  <c r="AL435" i="7" s="1"/>
  <c r="A436" i="7"/>
  <c r="AL436" i="7" s="1"/>
  <c r="A437" i="7"/>
  <c r="AL437" i="7" s="1"/>
  <c r="A438" i="7"/>
  <c r="AL438" i="7" s="1"/>
  <c r="A439" i="7"/>
  <c r="AL439" i="7" s="1"/>
  <c r="A440" i="7"/>
  <c r="AL440" i="7" s="1"/>
  <c r="A441" i="7"/>
  <c r="AL441" i="7" s="1"/>
  <c r="A442" i="7"/>
  <c r="AL442" i="7" s="1"/>
  <c r="A443" i="7"/>
  <c r="AL443" i="7" s="1"/>
  <c r="A444" i="7"/>
  <c r="A445" i="7"/>
  <c r="A446" i="7"/>
  <c r="A700" i="7" s="1"/>
  <c r="A447" i="7"/>
  <c r="AL447" i="7" s="1"/>
  <c r="A448" i="7"/>
  <c r="A449" i="7"/>
  <c r="A450" i="7"/>
  <c r="AL450" i="7" s="1"/>
  <c r="A451" i="7"/>
  <c r="A452" i="7"/>
  <c r="A453" i="7"/>
  <c r="A454" i="7"/>
  <c r="A708" i="7" s="1"/>
  <c r="A455" i="7"/>
  <c r="AL455" i="7" s="1"/>
  <c r="A456" i="7"/>
  <c r="AL456" i="7" s="1"/>
  <c r="A457" i="7"/>
  <c r="AL457" i="7" s="1"/>
  <c r="A458" i="7"/>
  <c r="AL458" i="7" s="1"/>
  <c r="A459" i="7"/>
  <c r="AL459" i="7" s="1"/>
  <c r="A460" i="7"/>
  <c r="A461" i="7"/>
  <c r="A462" i="7"/>
  <c r="A716" i="7" s="1"/>
  <c r="A463" i="7"/>
  <c r="AL463" i="7" s="1"/>
  <c r="A464" i="7"/>
  <c r="AL464" i="7" s="1"/>
  <c r="A465" i="7"/>
  <c r="AL465" i="7" s="1"/>
  <c r="A466" i="7"/>
  <c r="AL466" i="7" s="1"/>
  <c r="A467" i="7"/>
  <c r="AL467" i="7" s="1"/>
  <c r="A468" i="7"/>
  <c r="A469" i="7"/>
  <c r="A723" i="7" s="1"/>
  <c r="A470" i="7"/>
  <c r="A471" i="7"/>
  <c r="AL471" i="7" s="1"/>
  <c r="A472" i="7"/>
  <c r="A473" i="7"/>
  <c r="A474" i="7"/>
  <c r="AL474" i="7" s="1"/>
  <c r="A475" i="7"/>
  <c r="A476" i="7"/>
  <c r="AL476" i="7" s="1"/>
  <c r="A477" i="7"/>
  <c r="A478" i="7"/>
  <c r="A732" i="7" s="1"/>
  <c r="A479" i="7"/>
  <c r="AL479" i="7" s="1"/>
  <c r="A480" i="7"/>
  <c r="AL480" i="7" s="1"/>
  <c r="A481" i="7"/>
  <c r="AL481" i="7" s="1"/>
  <c r="A482" i="7"/>
  <c r="AL482" i="7" s="1"/>
  <c r="A483" i="7"/>
  <c r="AL483" i="7" s="1"/>
  <c r="A484" i="7"/>
  <c r="AL484" i="7" s="1"/>
  <c r="A485" i="7"/>
  <c r="AL485" i="7" s="1"/>
  <c r="A486" i="7"/>
  <c r="AL486" i="7" s="1"/>
  <c r="A487" i="7"/>
  <c r="AL487" i="7" s="1"/>
  <c r="A488" i="7"/>
  <c r="A489" i="7"/>
  <c r="AL489" i="7" s="1"/>
  <c r="A490" i="7"/>
  <c r="AL490" i="7" s="1"/>
  <c r="A491" i="7"/>
  <c r="A492" i="7"/>
  <c r="A493" i="7"/>
  <c r="A494" i="7"/>
  <c r="A495" i="7"/>
  <c r="AL495" i="7" s="1"/>
  <c r="A496" i="7"/>
  <c r="AL496" i="7" s="1"/>
  <c r="A497" i="7"/>
  <c r="A498" i="7"/>
  <c r="A499" i="7"/>
  <c r="AL499" i="7" s="1"/>
  <c r="A500" i="7"/>
  <c r="A501" i="7"/>
  <c r="A502" i="7"/>
  <c r="A503" i="7"/>
  <c r="AL503" i="7" s="1"/>
  <c r="A504" i="7"/>
  <c r="A505" i="7"/>
  <c r="AL505" i="7" s="1"/>
  <c r="A506" i="7"/>
  <c r="AL506" i="7" s="1"/>
  <c r="A507" i="7"/>
  <c r="A508" i="7"/>
  <c r="A509" i="7"/>
  <c r="A510" i="7"/>
  <c r="A511" i="7"/>
  <c r="AL511" i="7" s="1"/>
  <c r="C430" i="7"/>
  <c r="AN430" i="7" s="1"/>
  <c r="D430" i="7"/>
  <c r="AO430" i="7" s="1"/>
  <c r="E430" i="7"/>
  <c r="AP430" i="7" s="1"/>
  <c r="F430" i="7"/>
  <c r="AQ430" i="7" s="1"/>
  <c r="G430" i="7"/>
  <c r="AR430" i="7" s="1"/>
  <c r="H430" i="7"/>
  <c r="AS430" i="7" s="1"/>
  <c r="I430" i="7"/>
  <c r="AT430" i="7" s="1"/>
  <c r="J430" i="7"/>
  <c r="AU430" i="7" s="1"/>
  <c r="K430" i="7"/>
  <c r="AV430" i="7" s="1"/>
  <c r="L430" i="7"/>
  <c r="AW430" i="7" s="1"/>
  <c r="M430" i="7"/>
  <c r="AX430" i="7" s="1"/>
  <c r="N430" i="7"/>
  <c r="AY430" i="7" s="1"/>
  <c r="O430" i="7"/>
  <c r="AZ430" i="7" s="1"/>
  <c r="P430" i="7"/>
  <c r="BA430" i="7" s="1"/>
  <c r="Q430" i="7"/>
  <c r="BB430" i="7" s="1"/>
  <c r="R430" i="7"/>
  <c r="BC430" i="7" s="1"/>
  <c r="S430" i="7"/>
  <c r="BD430" i="7" s="1"/>
  <c r="T430" i="7"/>
  <c r="BE430" i="7" s="1"/>
  <c r="U430" i="7"/>
  <c r="BF430" i="7" s="1"/>
  <c r="V430" i="7"/>
  <c r="BG430" i="7" s="1"/>
  <c r="W430" i="7"/>
  <c r="BH430" i="7" s="1"/>
  <c r="X430" i="7"/>
  <c r="BI430" i="7" s="1"/>
  <c r="Y430" i="7"/>
  <c r="BJ430" i="7" s="1"/>
  <c r="Z430" i="7"/>
  <c r="BK430" i="7" s="1"/>
  <c r="AA430" i="7"/>
  <c r="BL430" i="7" s="1"/>
  <c r="AB430" i="7"/>
  <c r="BM430" i="7" s="1"/>
  <c r="AC430" i="7"/>
  <c r="BN430" i="7" s="1"/>
  <c r="AD430" i="7"/>
  <c r="BO430" i="7" s="1"/>
  <c r="AE430" i="7"/>
  <c r="BP430" i="7" s="1"/>
  <c r="AF430" i="7"/>
  <c r="BQ430" i="7" s="1"/>
  <c r="AG430" i="7"/>
  <c r="BR430" i="7" s="1"/>
  <c r="AH430" i="7"/>
  <c r="BS430" i="7" s="1"/>
  <c r="AI430" i="7"/>
  <c r="BT430" i="7" s="1"/>
  <c r="AJ430" i="7"/>
  <c r="BU430" i="7" s="1"/>
  <c r="B430" i="7"/>
  <c r="AM430" i="7" s="1"/>
  <c r="A431" i="7"/>
  <c r="AL431" i="7" s="1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B154" i="7"/>
  <c r="D820" i="6"/>
  <c r="D1084" i="6" s="1"/>
  <c r="C820" i="6"/>
  <c r="C1084" i="6" s="1"/>
  <c r="B820" i="6"/>
  <c r="B1084" i="6" s="1"/>
  <c r="A820" i="6"/>
  <c r="A1072" i="6" s="1"/>
  <c r="D819" i="6"/>
  <c r="D1083" i="6" s="1"/>
  <c r="C819" i="6"/>
  <c r="C1083" i="6" s="1"/>
  <c r="B819" i="6"/>
  <c r="B1083" i="6" s="1"/>
  <c r="A819" i="6"/>
  <c r="A945" i="6" s="1"/>
  <c r="D818" i="6"/>
  <c r="D1082" i="6" s="1"/>
  <c r="C818" i="6"/>
  <c r="C1082" i="6" s="1"/>
  <c r="B818" i="6"/>
  <c r="B1082" i="6" s="1"/>
  <c r="A818" i="6"/>
  <c r="A1070" i="6" s="1"/>
  <c r="D817" i="6"/>
  <c r="D1081" i="6" s="1"/>
  <c r="C817" i="6"/>
  <c r="C1081" i="6" s="1"/>
  <c r="B817" i="6"/>
  <c r="B1081" i="6" s="1"/>
  <c r="A817" i="6"/>
  <c r="A943" i="6" s="1"/>
  <c r="D816" i="6"/>
  <c r="D1080" i="6" s="1"/>
  <c r="C816" i="6"/>
  <c r="C1080" i="6" s="1"/>
  <c r="B816" i="6"/>
  <c r="B1080" i="6" s="1"/>
  <c r="A816" i="6"/>
  <c r="A1068" i="6" s="1"/>
  <c r="D815" i="6"/>
  <c r="D1079" i="6" s="1"/>
  <c r="C815" i="6"/>
  <c r="B815" i="6"/>
  <c r="B1079" i="6" s="1"/>
  <c r="A815" i="6"/>
  <c r="A941" i="6" s="1"/>
  <c r="D814" i="6"/>
  <c r="D1078" i="6" s="1"/>
  <c r="C814" i="6"/>
  <c r="C1078" i="6" s="1"/>
  <c r="B814" i="6"/>
  <c r="B1078" i="6" s="1"/>
  <c r="A814" i="6"/>
  <c r="A1066" i="6" s="1"/>
  <c r="D813" i="6"/>
  <c r="D1077" i="6" s="1"/>
  <c r="C813" i="6"/>
  <c r="B813" i="6"/>
  <c r="B1077" i="6" s="1"/>
  <c r="A813" i="6"/>
  <c r="A939" i="6" s="1"/>
  <c r="D812" i="6"/>
  <c r="D1076" i="6" s="1"/>
  <c r="C812" i="6"/>
  <c r="C1076" i="6" s="1"/>
  <c r="B812" i="6"/>
  <c r="B1076" i="6" s="1"/>
  <c r="A812" i="6"/>
  <c r="A1064" i="6" s="1"/>
  <c r="D811" i="6"/>
  <c r="D1075" i="6" s="1"/>
  <c r="C811" i="6"/>
  <c r="C1075" i="6" s="1"/>
  <c r="B811" i="6"/>
  <c r="B1075" i="6" s="1"/>
  <c r="A811" i="6"/>
  <c r="A1063" i="6" s="1"/>
  <c r="D810" i="6"/>
  <c r="C810" i="6"/>
  <c r="C1074" i="6" s="1"/>
  <c r="B810" i="6"/>
  <c r="B1074" i="6" s="1"/>
  <c r="A810" i="6"/>
  <c r="A1062" i="6" s="1"/>
  <c r="D809" i="6"/>
  <c r="D1073" i="6" s="1"/>
  <c r="C809" i="6"/>
  <c r="B809" i="6"/>
  <c r="A809" i="6"/>
  <c r="A1061" i="6" s="1"/>
  <c r="D808" i="6"/>
  <c r="C808" i="6"/>
  <c r="B808" i="6"/>
  <c r="A808" i="6"/>
  <c r="A1060" i="6" s="1"/>
  <c r="D807" i="6"/>
  <c r="C807" i="6"/>
  <c r="B807" i="6"/>
  <c r="A807" i="6"/>
  <c r="A1059" i="6" s="1"/>
  <c r="D806" i="6"/>
  <c r="C806" i="6"/>
  <c r="B806" i="6"/>
  <c r="A806" i="6"/>
  <c r="A1058" i="6" s="1"/>
  <c r="D805" i="6"/>
  <c r="C805" i="6"/>
  <c r="B805" i="6"/>
  <c r="A805" i="6"/>
  <c r="A1057" i="6" s="1"/>
  <c r="D804" i="6"/>
  <c r="C804" i="6"/>
  <c r="B804" i="6"/>
  <c r="A804" i="6"/>
  <c r="A1056" i="6" s="1"/>
  <c r="D803" i="6"/>
  <c r="C803" i="6"/>
  <c r="B803" i="6"/>
  <c r="A803" i="6"/>
  <c r="A1055" i="6" s="1"/>
  <c r="D802" i="6"/>
  <c r="C802" i="6"/>
  <c r="B802" i="6"/>
  <c r="A802" i="6"/>
  <c r="A1054" i="6" s="1"/>
  <c r="D801" i="6"/>
  <c r="C801" i="6"/>
  <c r="B801" i="6"/>
  <c r="A801" i="6"/>
  <c r="A1053" i="6" s="1"/>
  <c r="D800" i="6"/>
  <c r="C800" i="6"/>
  <c r="B800" i="6"/>
  <c r="A800" i="6"/>
  <c r="A1052" i="6" s="1"/>
  <c r="D799" i="6"/>
  <c r="C799" i="6"/>
  <c r="B799" i="6"/>
  <c r="A799" i="6"/>
  <c r="A1051" i="6" s="1"/>
  <c r="D798" i="6"/>
  <c r="C798" i="6"/>
  <c r="B798" i="6"/>
  <c r="A798" i="6"/>
  <c r="A1050" i="6" s="1"/>
  <c r="D797" i="6"/>
  <c r="C797" i="6"/>
  <c r="B797" i="6"/>
  <c r="A797" i="6"/>
  <c r="A1049" i="6" s="1"/>
  <c r="D796" i="6"/>
  <c r="C796" i="6"/>
  <c r="B796" i="6"/>
  <c r="A796" i="6"/>
  <c r="A1048" i="6" s="1"/>
  <c r="D795" i="6"/>
  <c r="C795" i="6"/>
  <c r="B795" i="6"/>
  <c r="A795" i="6"/>
  <c r="A1047" i="6" s="1"/>
  <c r="D794" i="6"/>
  <c r="C794" i="6"/>
  <c r="B794" i="6"/>
  <c r="A794" i="6"/>
  <c r="A1046" i="6" s="1"/>
  <c r="D793" i="6"/>
  <c r="C793" i="6"/>
  <c r="B793" i="6"/>
  <c r="A793" i="6"/>
  <c r="A1045" i="6" s="1"/>
  <c r="D792" i="6"/>
  <c r="C792" i="6"/>
  <c r="B792" i="6"/>
  <c r="A792" i="6"/>
  <c r="A1044" i="6" s="1"/>
  <c r="D791" i="6"/>
  <c r="C791" i="6"/>
  <c r="B791" i="6"/>
  <c r="A791" i="6"/>
  <c r="A1043" i="6" s="1"/>
  <c r="D790" i="6"/>
  <c r="C790" i="6"/>
  <c r="B790" i="6"/>
  <c r="A790" i="6"/>
  <c r="A1042" i="6" s="1"/>
  <c r="D789" i="6"/>
  <c r="C789" i="6"/>
  <c r="B789" i="6"/>
  <c r="A789" i="6"/>
  <c r="A1041" i="6" s="1"/>
  <c r="D788" i="6"/>
  <c r="C788" i="6"/>
  <c r="B788" i="6"/>
  <c r="A788" i="6"/>
  <c r="A914" i="6" s="1"/>
  <c r="D787" i="6"/>
  <c r="C787" i="6"/>
  <c r="B787" i="6"/>
  <c r="A787" i="6"/>
  <c r="A1039" i="6" s="1"/>
  <c r="D786" i="6"/>
  <c r="C786" i="6"/>
  <c r="B786" i="6"/>
  <c r="A786" i="6"/>
  <c r="A1038" i="6" s="1"/>
  <c r="D785" i="6"/>
  <c r="C785" i="6"/>
  <c r="B785" i="6"/>
  <c r="A785" i="6"/>
  <c r="A911" i="6" s="1"/>
  <c r="D784" i="6"/>
  <c r="C784" i="6"/>
  <c r="B784" i="6"/>
  <c r="A784" i="6"/>
  <c r="A910" i="6" s="1"/>
  <c r="D783" i="6"/>
  <c r="C783" i="6"/>
  <c r="B783" i="6"/>
  <c r="A783" i="6"/>
  <c r="A909" i="6" s="1"/>
  <c r="D782" i="6"/>
  <c r="C782" i="6"/>
  <c r="B782" i="6"/>
  <c r="A782" i="6"/>
  <c r="A908" i="6" s="1"/>
  <c r="D781" i="6"/>
  <c r="C781" i="6"/>
  <c r="B781" i="6"/>
  <c r="A781" i="6"/>
  <c r="D780" i="6"/>
  <c r="C780" i="6"/>
  <c r="B780" i="6"/>
  <c r="A780" i="6"/>
  <c r="A906" i="6" s="1"/>
  <c r="D779" i="6"/>
  <c r="C779" i="6"/>
  <c r="B779" i="6"/>
  <c r="A779" i="6"/>
  <c r="A905" i="6" s="1"/>
  <c r="D778" i="6"/>
  <c r="C778" i="6"/>
  <c r="B778" i="6"/>
  <c r="A778" i="6"/>
  <c r="A904" i="6" s="1"/>
  <c r="D777" i="6"/>
  <c r="C777" i="6"/>
  <c r="B777" i="6"/>
  <c r="A777" i="6"/>
  <c r="A1029" i="6" s="1"/>
  <c r="D776" i="6"/>
  <c r="C776" i="6"/>
  <c r="B776" i="6"/>
  <c r="A776" i="6"/>
  <c r="A902" i="6" s="1"/>
  <c r="D775" i="6"/>
  <c r="C775" i="6"/>
  <c r="B775" i="6"/>
  <c r="A775" i="6"/>
  <c r="A1027" i="6" s="1"/>
  <c r="D774" i="6"/>
  <c r="C774" i="6"/>
  <c r="B774" i="6"/>
  <c r="A774" i="6"/>
  <c r="A1026" i="6" s="1"/>
  <c r="D773" i="6"/>
  <c r="C773" i="6"/>
  <c r="B773" i="6"/>
  <c r="A773" i="6"/>
  <c r="D772" i="6"/>
  <c r="C772" i="6"/>
  <c r="B772" i="6"/>
  <c r="A772" i="6"/>
  <c r="D771" i="6"/>
  <c r="C771" i="6"/>
  <c r="B771" i="6"/>
  <c r="A771" i="6"/>
  <c r="A1023" i="6" s="1"/>
  <c r="D770" i="6"/>
  <c r="C770" i="6"/>
  <c r="B770" i="6"/>
  <c r="A770" i="6"/>
  <c r="D769" i="6"/>
  <c r="C769" i="6"/>
  <c r="B769" i="6"/>
  <c r="A769" i="6"/>
  <c r="D768" i="6"/>
  <c r="C768" i="6"/>
  <c r="B768" i="6"/>
  <c r="A768" i="6"/>
  <c r="A1020" i="6" s="1"/>
  <c r="D767" i="6"/>
  <c r="C767" i="6"/>
  <c r="B767" i="6"/>
  <c r="A767" i="6"/>
  <c r="D766" i="6"/>
  <c r="C766" i="6"/>
  <c r="B766" i="6"/>
  <c r="A766" i="6"/>
  <c r="D765" i="6"/>
  <c r="C765" i="6"/>
  <c r="B765" i="6"/>
  <c r="A765" i="6"/>
  <c r="A891" i="6" s="1"/>
  <c r="D764" i="6"/>
  <c r="C764" i="6"/>
  <c r="B764" i="6"/>
  <c r="A764" i="6"/>
  <c r="A1016" i="6" s="1"/>
  <c r="D763" i="6"/>
  <c r="C763" i="6"/>
  <c r="B763" i="6"/>
  <c r="A763" i="6"/>
  <c r="A1015" i="6" s="1"/>
  <c r="D762" i="6"/>
  <c r="C762" i="6"/>
  <c r="B762" i="6"/>
  <c r="A762" i="6"/>
  <c r="A1014" i="6" s="1"/>
  <c r="D761" i="6"/>
  <c r="C761" i="6"/>
  <c r="B761" i="6"/>
  <c r="A761" i="6"/>
  <c r="A887" i="6" s="1"/>
  <c r="D760" i="6"/>
  <c r="C760" i="6"/>
  <c r="B760" i="6"/>
  <c r="A760" i="6"/>
  <c r="A1012" i="6" s="1"/>
  <c r="D759" i="6"/>
  <c r="C759" i="6"/>
  <c r="B759" i="6"/>
  <c r="A759" i="6"/>
  <c r="D758" i="6"/>
  <c r="C758" i="6"/>
  <c r="B758" i="6"/>
  <c r="A758" i="6"/>
  <c r="A1010" i="6" s="1"/>
  <c r="D757" i="6"/>
  <c r="C757" i="6"/>
  <c r="B757" i="6"/>
  <c r="A757" i="6"/>
  <c r="A1009" i="6" s="1"/>
  <c r="D756" i="6"/>
  <c r="C756" i="6"/>
  <c r="B756" i="6"/>
  <c r="A756" i="6"/>
  <c r="A1008" i="6" s="1"/>
  <c r="D755" i="6"/>
  <c r="C755" i="6"/>
  <c r="B755" i="6"/>
  <c r="A755" i="6"/>
  <c r="A881" i="6" s="1"/>
  <c r="D754" i="6"/>
  <c r="C754" i="6"/>
  <c r="B754" i="6"/>
  <c r="A754" i="6"/>
  <c r="A1006" i="6" s="1"/>
  <c r="D753" i="6"/>
  <c r="C753" i="6"/>
  <c r="B753" i="6"/>
  <c r="A753" i="6"/>
  <c r="A879" i="6" s="1"/>
  <c r="D752" i="6"/>
  <c r="C752" i="6"/>
  <c r="B752" i="6"/>
  <c r="A752" i="6"/>
  <c r="A1004" i="6" s="1"/>
  <c r="D751" i="6"/>
  <c r="C751" i="6"/>
  <c r="B751" i="6"/>
  <c r="A751" i="6"/>
  <c r="A1003" i="6" s="1"/>
  <c r="D750" i="6"/>
  <c r="C750" i="6"/>
  <c r="B750" i="6"/>
  <c r="A750" i="6"/>
  <c r="A1002" i="6" s="1"/>
  <c r="D749" i="6"/>
  <c r="C749" i="6"/>
  <c r="B749" i="6"/>
  <c r="A749" i="6"/>
  <c r="A1001" i="6" s="1"/>
  <c r="D748" i="6"/>
  <c r="C748" i="6"/>
  <c r="B748" i="6"/>
  <c r="B1012" i="6" s="1"/>
  <c r="A748" i="6"/>
  <c r="D747" i="6"/>
  <c r="C747" i="6"/>
  <c r="B747" i="6"/>
  <c r="A747" i="6"/>
  <c r="A999" i="6" s="1"/>
  <c r="D746" i="6"/>
  <c r="C746" i="6"/>
  <c r="B746" i="6"/>
  <c r="A746" i="6"/>
  <c r="A872" i="6" s="1"/>
  <c r="D745" i="6"/>
  <c r="C745" i="6"/>
  <c r="C1009" i="6" s="1"/>
  <c r="B745" i="6"/>
  <c r="A745" i="6"/>
  <c r="A871" i="6" s="1"/>
  <c r="D744" i="6"/>
  <c r="C744" i="6"/>
  <c r="B744" i="6"/>
  <c r="A744" i="6"/>
  <c r="D743" i="6"/>
  <c r="C743" i="6"/>
  <c r="B743" i="6"/>
  <c r="A743" i="6"/>
  <c r="A869" i="6" s="1"/>
  <c r="D742" i="6"/>
  <c r="C742" i="6"/>
  <c r="B742" i="6"/>
  <c r="A742" i="6"/>
  <c r="D741" i="6"/>
  <c r="C741" i="6"/>
  <c r="B741" i="6"/>
  <c r="A741" i="6"/>
  <c r="A867" i="6" s="1"/>
  <c r="D740" i="6"/>
  <c r="C740" i="6"/>
  <c r="B740" i="6"/>
  <c r="A740" i="6"/>
  <c r="A866" i="6" s="1"/>
  <c r="D739" i="6"/>
  <c r="C739" i="6"/>
  <c r="B739" i="6"/>
  <c r="A739" i="6"/>
  <c r="A865" i="6" s="1"/>
  <c r="D738" i="6"/>
  <c r="C738" i="6"/>
  <c r="B738" i="6"/>
  <c r="A738" i="6"/>
  <c r="D737" i="6"/>
  <c r="C737" i="6"/>
  <c r="B737" i="6"/>
  <c r="A737" i="6"/>
  <c r="D736" i="6"/>
  <c r="C736" i="6"/>
  <c r="B736" i="6"/>
  <c r="A736" i="6"/>
  <c r="D735" i="6"/>
  <c r="C735" i="6"/>
  <c r="B735" i="6"/>
  <c r="A735" i="6"/>
  <c r="D734" i="6"/>
  <c r="C734" i="6"/>
  <c r="B734" i="6"/>
  <c r="A734" i="6"/>
  <c r="D733" i="6"/>
  <c r="C733" i="6"/>
  <c r="B733" i="6"/>
  <c r="A733" i="6"/>
  <c r="D732" i="6"/>
  <c r="C732" i="6"/>
  <c r="B732" i="6"/>
  <c r="A732" i="6"/>
  <c r="D731" i="6"/>
  <c r="C731" i="6"/>
  <c r="B731" i="6"/>
  <c r="A731" i="6"/>
  <c r="D730" i="6"/>
  <c r="C730" i="6"/>
  <c r="B730" i="6"/>
  <c r="A730" i="6"/>
  <c r="D729" i="6"/>
  <c r="C729" i="6"/>
  <c r="B729" i="6"/>
  <c r="A729" i="6"/>
  <c r="D728" i="6"/>
  <c r="C728" i="6"/>
  <c r="B728" i="6"/>
  <c r="A728" i="6"/>
  <c r="D727" i="6"/>
  <c r="C727" i="6"/>
  <c r="B727" i="6"/>
  <c r="A727" i="6"/>
  <c r="K726" i="6"/>
  <c r="J726" i="6"/>
  <c r="I726" i="6"/>
  <c r="H726" i="6"/>
  <c r="G726" i="6"/>
  <c r="F726" i="6"/>
  <c r="E726" i="6"/>
  <c r="B726" i="6"/>
  <c r="D581" i="6"/>
  <c r="D679" i="6" s="1"/>
  <c r="C581" i="6"/>
  <c r="C679" i="6" s="1"/>
  <c r="B581" i="6"/>
  <c r="B679" i="6" s="1"/>
  <c r="A581" i="6"/>
  <c r="K580" i="6"/>
  <c r="J580" i="6"/>
  <c r="I580" i="6"/>
  <c r="H580" i="6"/>
  <c r="G580" i="6"/>
  <c r="F580" i="6"/>
  <c r="E580" i="6"/>
  <c r="B580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398" i="6"/>
  <c r="C398" i="6"/>
  <c r="B398" i="6"/>
  <c r="A398" i="6"/>
  <c r="D397" i="6"/>
  <c r="C397" i="6"/>
  <c r="B397" i="6"/>
  <c r="A397" i="6"/>
  <c r="D396" i="6"/>
  <c r="C396" i="6"/>
  <c r="B396" i="6"/>
  <c r="A396" i="6"/>
  <c r="D395" i="6"/>
  <c r="C395" i="6"/>
  <c r="B395" i="6"/>
  <c r="A395" i="6"/>
  <c r="D394" i="6"/>
  <c r="C394" i="6"/>
  <c r="B394" i="6"/>
  <c r="A394" i="6"/>
  <c r="D393" i="6"/>
  <c r="C393" i="6"/>
  <c r="B393" i="6"/>
  <c r="A393" i="6"/>
  <c r="D392" i="6"/>
  <c r="C392" i="6"/>
  <c r="B392" i="6"/>
  <c r="A392" i="6"/>
  <c r="D391" i="6"/>
  <c r="C391" i="6"/>
  <c r="B391" i="6"/>
  <c r="A391" i="6"/>
  <c r="D390" i="6"/>
  <c r="C390" i="6"/>
  <c r="B390" i="6"/>
  <c r="A390" i="6"/>
  <c r="D389" i="6"/>
  <c r="C389" i="6"/>
  <c r="B389" i="6"/>
  <c r="A389" i="6"/>
  <c r="D388" i="6"/>
  <c r="C388" i="6"/>
  <c r="B388" i="6"/>
  <c r="A388" i="6"/>
  <c r="D387" i="6"/>
  <c r="C387" i="6"/>
  <c r="B387" i="6"/>
  <c r="A387" i="6"/>
  <c r="D386" i="6"/>
  <c r="C386" i="6"/>
  <c r="B386" i="6"/>
  <c r="A386" i="6"/>
  <c r="D385" i="6"/>
  <c r="C385" i="6"/>
  <c r="B385" i="6"/>
  <c r="A385" i="6"/>
  <c r="D384" i="6"/>
  <c r="C384" i="6"/>
  <c r="B384" i="6"/>
  <c r="A384" i="6"/>
  <c r="D383" i="6"/>
  <c r="C383" i="6"/>
  <c r="B383" i="6"/>
  <c r="A383" i="6"/>
  <c r="D382" i="6"/>
  <c r="C382" i="6"/>
  <c r="B382" i="6"/>
  <c r="A382" i="6"/>
  <c r="D381" i="6"/>
  <c r="C381" i="6"/>
  <c r="B381" i="6"/>
  <c r="A381" i="6"/>
  <c r="D380" i="6"/>
  <c r="C380" i="6"/>
  <c r="B380" i="6"/>
  <c r="A380" i="6"/>
  <c r="D379" i="6"/>
  <c r="C379" i="6"/>
  <c r="B379" i="6"/>
  <c r="A379" i="6"/>
  <c r="D378" i="6"/>
  <c r="C378" i="6"/>
  <c r="B378" i="6"/>
  <c r="A378" i="6"/>
  <c r="D377" i="6"/>
  <c r="C377" i="6"/>
  <c r="B377" i="6"/>
  <c r="A377" i="6"/>
  <c r="D376" i="6"/>
  <c r="C376" i="6"/>
  <c r="B376" i="6"/>
  <c r="A376" i="6"/>
  <c r="D375" i="6"/>
  <c r="C375" i="6"/>
  <c r="B375" i="6"/>
  <c r="A375" i="6"/>
  <c r="D374" i="6"/>
  <c r="C374" i="6"/>
  <c r="B374" i="6"/>
  <c r="A374" i="6"/>
  <c r="D373" i="6"/>
  <c r="C373" i="6"/>
  <c r="B373" i="6"/>
  <c r="A373" i="6"/>
  <c r="D372" i="6"/>
  <c r="C372" i="6"/>
  <c r="B372" i="6"/>
  <c r="A372" i="6"/>
  <c r="D371" i="6"/>
  <c r="C371" i="6"/>
  <c r="B371" i="6"/>
  <c r="A371" i="6"/>
  <c r="D370" i="6"/>
  <c r="C370" i="6"/>
  <c r="B370" i="6"/>
  <c r="A370" i="6"/>
  <c r="D369" i="6"/>
  <c r="C369" i="6"/>
  <c r="B369" i="6"/>
  <c r="A369" i="6"/>
  <c r="D368" i="6"/>
  <c r="C368" i="6"/>
  <c r="B368" i="6"/>
  <c r="A368" i="6"/>
  <c r="D367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D327" i="6"/>
  <c r="C327" i="6"/>
  <c r="B327" i="6"/>
  <c r="A327" i="6"/>
  <c r="D326" i="6"/>
  <c r="C326" i="6"/>
  <c r="B326" i="6"/>
  <c r="A326" i="6"/>
  <c r="D325" i="6"/>
  <c r="C325" i="6"/>
  <c r="B325" i="6"/>
  <c r="A325" i="6"/>
  <c r="D324" i="6"/>
  <c r="C324" i="6"/>
  <c r="B324" i="6"/>
  <c r="A324" i="6"/>
  <c r="D323" i="6"/>
  <c r="C323" i="6"/>
  <c r="B323" i="6"/>
  <c r="A323" i="6"/>
  <c r="D322" i="6"/>
  <c r="C322" i="6"/>
  <c r="B322" i="6"/>
  <c r="A322" i="6"/>
  <c r="D321" i="6"/>
  <c r="C321" i="6"/>
  <c r="B321" i="6"/>
  <c r="A321" i="6"/>
  <c r="D320" i="6"/>
  <c r="C320" i="6"/>
  <c r="B320" i="6"/>
  <c r="A320" i="6"/>
  <c r="D319" i="6"/>
  <c r="C319" i="6"/>
  <c r="B319" i="6"/>
  <c r="A319" i="6"/>
  <c r="D318" i="6"/>
  <c r="C318" i="6"/>
  <c r="B318" i="6"/>
  <c r="A318" i="6"/>
  <c r="D317" i="6"/>
  <c r="C317" i="6"/>
  <c r="B317" i="6"/>
  <c r="A317" i="6"/>
  <c r="D316" i="6"/>
  <c r="C316" i="6"/>
  <c r="B316" i="6"/>
  <c r="A316" i="6"/>
  <c r="D315" i="6"/>
  <c r="C315" i="6"/>
  <c r="B315" i="6"/>
  <c r="A315" i="6"/>
  <c r="D314" i="6"/>
  <c r="C314" i="6"/>
  <c r="B314" i="6"/>
  <c r="A314" i="6"/>
  <c r="D313" i="6"/>
  <c r="C313" i="6"/>
  <c r="B313" i="6"/>
  <c r="A313" i="6"/>
  <c r="D312" i="6"/>
  <c r="C312" i="6"/>
  <c r="B312" i="6"/>
  <c r="A312" i="6"/>
  <c r="D311" i="6"/>
  <c r="C311" i="6"/>
  <c r="B311" i="6"/>
  <c r="A311" i="6"/>
  <c r="D310" i="6"/>
  <c r="C310" i="6"/>
  <c r="B310" i="6"/>
  <c r="A310" i="6"/>
  <c r="D309" i="6"/>
  <c r="C309" i="6"/>
  <c r="B309" i="6"/>
  <c r="A309" i="6"/>
  <c r="D308" i="6"/>
  <c r="C308" i="6"/>
  <c r="B308" i="6"/>
  <c r="A308" i="6"/>
  <c r="D307" i="6"/>
  <c r="C307" i="6"/>
  <c r="B307" i="6"/>
  <c r="A307" i="6"/>
  <c r="D306" i="6"/>
  <c r="C306" i="6"/>
  <c r="B306" i="6"/>
  <c r="A306" i="6"/>
  <c r="H261" i="6"/>
  <c r="H547" i="6"/>
  <c r="G261" i="6"/>
  <c r="G547" i="6"/>
  <c r="F261" i="6"/>
  <c r="D261" i="6"/>
  <c r="C261" i="6"/>
  <c r="B261" i="6"/>
  <c r="K261" i="6" s="1"/>
  <c r="A261" i="6"/>
  <c r="H260" i="6"/>
  <c r="H409" i="6" s="1"/>
  <c r="G260" i="6"/>
  <c r="G546" i="6" s="1"/>
  <c r="F260" i="6"/>
  <c r="F546" i="6" s="1"/>
  <c r="D260" i="6"/>
  <c r="C260" i="6"/>
  <c r="B260" i="6"/>
  <c r="A260" i="6"/>
  <c r="H259" i="6"/>
  <c r="G259" i="6"/>
  <c r="F259" i="6"/>
  <c r="F545" i="6" s="1"/>
  <c r="D259" i="6"/>
  <c r="C259" i="6"/>
  <c r="B259" i="6"/>
  <c r="A259" i="6"/>
  <c r="H258" i="6"/>
  <c r="H407" i="6" s="1"/>
  <c r="G258" i="6"/>
  <c r="F258" i="6"/>
  <c r="D258" i="6"/>
  <c r="C258" i="6"/>
  <c r="K258" i="6" s="1"/>
  <c r="B258" i="6"/>
  <c r="A258" i="6"/>
  <c r="H257" i="6"/>
  <c r="G257" i="6"/>
  <c r="G543" i="6" s="1"/>
  <c r="F257" i="6"/>
  <c r="D257" i="6"/>
  <c r="C257" i="6"/>
  <c r="B257" i="6"/>
  <c r="A257" i="6"/>
  <c r="H256" i="6"/>
  <c r="H530" i="6" s="1"/>
  <c r="G256" i="6"/>
  <c r="G542" i="6"/>
  <c r="F256" i="6"/>
  <c r="D256" i="6"/>
  <c r="C256" i="6"/>
  <c r="B256" i="6"/>
  <c r="A256" i="6"/>
  <c r="H255" i="6"/>
  <c r="H541" i="6" s="1"/>
  <c r="G255" i="6"/>
  <c r="F255" i="6"/>
  <c r="F541" i="6" s="1"/>
  <c r="D255" i="6"/>
  <c r="C255" i="6"/>
  <c r="E255" i="6" s="1"/>
  <c r="E541" i="6" s="1"/>
  <c r="B255" i="6"/>
  <c r="A255" i="6"/>
  <c r="H254" i="6"/>
  <c r="G254" i="6"/>
  <c r="G540" i="6" s="1"/>
  <c r="F254" i="6"/>
  <c r="D254" i="6"/>
  <c r="C254" i="6"/>
  <c r="B254" i="6"/>
  <c r="A254" i="6"/>
  <c r="H253" i="6"/>
  <c r="H539" i="6" s="1"/>
  <c r="G253" i="6"/>
  <c r="F253" i="6"/>
  <c r="L257" i="6" s="1"/>
  <c r="D253" i="6"/>
  <c r="C253" i="6"/>
  <c r="B253" i="6"/>
  <c r="A253" i="6"/>
  <c r="H252" i="6"/>
  <c r="H401" i="6" s="1"/>
  <c r="G252" i="6"/>
  <c r="G538" i="6" s="1"/>
  <c r="F252" i="6"/>
  <c r="D252" i="6"/>
  <c r="C252" i="6"/>
  <c r="B252" i="6"/>
  <c r="K252" i="6" s="1"/>
  <c r="A252" i="6"/>
  <c r="H251" i="6"/>
  <c r="G251" i="6"/>
  <c r="F251" i="6"/>
  <c r="F537" i="6" s="1"/>
  <c r="D251" i="6"/>
  <c r="C251" i="6"/>
  <c r="B251" i="6"/>
  <c r="A251" i="6"/>
  <c r="H250" i="6"/>
  <c r="G250" i="6"/>
  <c r="F250" i="6"/>
  <c r="D250" i="6"/>
  <c r="C250" i="6"/>
  <c r="B250" i="6"/>
  <c r="K250" i="6" s="1"/>
  <c r="A250" i="6"/>
  <c r="H249" i="6"/>
  <c r="H535" i="6" s="1"/>
  <c r="G249" i="6"/>
  <c r="G535" i="6" s="1"/>
  <c r="F249" i="6"/>
  <c r="D249" i="6"/>
  <c r="C249" i="6"/>
  <c r="B249" i="6"/>
  <c r="A249" i="6"/>
  <c r="H248" i="6"/>
  <c r="G248" i="6"/>
  <c r="G534" i="6" s="1"/>
  <c r="F248" i="6"/>
  <c r="D248" i="6"/>
  <c r="C248" i="6"/>
  <c r="B248" i="6"/>
  <c r="A248" i="6"/>
  <c r="H247" i="6"/>
  <c r="G247" i="6"/>
  <c r="F247" i="6"/>
  <c r="D247" i="6"/>
  <c r="C247" i="6"/>
  <c r="E247" i="6" s="1"/>
  <c r="B247" i="6"/>
  <c r="A247" i="6"/>
  <c r="H246" i="6"/>
  <c r="G246" i="6"/>
  <c r="G532" i="6" s="1"/>
  <c r="F246" i="6"/>
  <c r="D246" i="6"/>
  <c r="C246" i="6"/>
  <c r="B246" i="6"/>
  <c r="A246" i="6"/>
  <c r="H245" i="6"/>
  <c r="G245" i="6"/>
  <c r="F245" i="6"/>
  <c r="D245" i="6"/>
  <c r="C245" i="6"/>
  <c r="E245" i="6" s="1"/>
  <c r="B245" i="6"/>
  <c r="A245" i="6"/>
  <c r="H244" i="6"/>
  <c r="G244" i="6"/>
  <c r="G530" i="6" s="1"/>
  <c r="F244" i="6"/>
  <c r="D244" i="6"/>
  <c r="C244" i="6"/>
  <c r="B244" i="6"/>
  <c r="A244" i="6"/>
  <c r="H243" i="6"/>
  <c r="G243" i="6"/>
  <c r="F243" i="6"/>
  <c r="D243" i="6"/>
  <c r="C243" i="6"/>
  <c r="B243" i="6"/>
  <c r="A243" i="6"/>
  <c r="H242" i="6"/>
  <c r="H528" i="6" s="1"/>
  <c r="G242" i="6"/>
  <c r="I242" i="6" s="1"/>
  <c r="F242" i="6"/>
  <c r="D242" i="6"/>
  <c r="C242" i="6"/>
  <c r="B242" i="6"/>
  <c r="A242" i="6"/>
  <c r="H241" i="6"/>
  <c r="G241" i="6"/>
  <c r="F241" i="6"/>
  <c r="D241" i="6"/>
  <c r="C241" i="6"/>
  <c r="B241" i="6"/>
  <c r="A241" i="6"/>
  <c r="H240" i="6"/>
  <c r="G240" i="6"/>
  <c r="G526" i="6" s="1"/>
  <c r="F240" i="6"/>
  <c r="D240" i="6"/>
  <c r="C240" i="6"/>
  <c r="B240" i="6"/>
  <c r="K240" i="6" s="1"/>
  <c r="A240" i="6"/>
  <c r="H239" i="6"/>
  <c r="G239" i="6"/>
  <c r="F239" i="6"/>
  <c r="D239" i="6"/>
  <c r="C239" i="6"/>
  <c r="B239" i="6"/>
  <c r="A239" i="6"/>
  <c r="H238" i="6"/>
  <c r="G238" i="6"/>
  <c r="I238" i="6" s="1"/>
  <c r="F238" i="6"/>
  <c r="D238" i="6"/>
  <c r="E238" i="6" s="1"/>
  <c r="C238" i="6"/>
  <c r="B238" i="6"/>
  <c r="A238" i="6"/>
  <c r="H237" i="6"/>
  <c r="G237" i="6"/>
  <c r="F237" i="6"/>
  <c r="D237" i="6"/>
  <c r="C237" i="6"/>
  <c r="E237" i="6" s="1"/>
  <c r="B237" i="6"/>
  <c r="A237" i="6"/>
  <c r="H236" i="6"/>
  <c r="G236" i="6"/>
  <c r="F236" i="6"/>
  <c r="D236" i="6"/>
  <c r="C236" i="6"/>
  <c r="B236" i="6"/>
  <c r="A236" i="6"/>
  <c r="H235" i="6"/>
  <c r="G235" i="6"/>
  <c r="F235" i="6"/>
  <c r="I235" i="6" s="1"/>
  <c r="D235" i="6"/>
  <c r="C235" i="6"/>
  <c r="B235" i="6"/>
  <c r="A235" i="6"/>
  <c r="H234" i="6"/>
  <c r="G234" i="6"/>
  <c r="I234" i="6" s="1"/>
  <c r="F234" i="6"/>
  <c r="D234" i="6"/>
  <c r="C234" i="6"/>
  <c r="B234" i="6"/>
  <c r="A234" i="6"/>
  <c r="H233" i="6"/>
  <c r="G233" i="6"/>
  <c r="F233" i="6"/>
  <c r="D233" i="6"/>
  <c r="C233" i="6"/>
  <c r="B233" i="6"/>
  <c r="A233" i="6"/>
  <c r="H232" i="6"/>
  <c r="G232" i="6"/>
  <c r="F232" i="6"/>
  <c r="D232" i="6"/>
  <c r="C232" i="6"/>
  <c r="B232" i="6"/>
  <c r="A232" i="6"/>
  <c r="H231" i="6"/>
  <c r="G231" i="6"/>
  <c r="F231" i="6"/>
  <c r="D231" i="6"/>
  <c r="C231" i="6"/>
  <c r="B231" i="6"/>
  <c r="A231" i="6"/>
  <c r="H230" i="6"/>
  <c r="G230" i="6"/>
  <c r="F230" i="6"/>
  <c r="D230" i="6"/>
  <c r="C230" i="6"/>
  <c r="B230" i="6"/>
  <c r="A230" i="6"/>
  <c r="H229" i="6"/>
  <c r="G229" i="6"/>
  <c r="F229" i="6"/>
  <c r="F515" i="6" s="1"/>
  <c r="D229" i="6"/>
  <c r="C229" i="6"/>
  <c r="B229" i="6"/>
  <c r="A229" i="6"/>
  <c r="H228" i="6"/>
  <c r="G228" i="6"/>
  <c r="F228" i="6"/>
  <c r="D228" i="6"/>
  <c r="C228" i="6"/>
  <c r="B228" i="6"/>
  <c r="K228" i="6" s="1"/>
  <c r="A228" i="6"/>
  <c r="H227" i="6"/>
  <c r="G227" i="6"/>
  <c r="G513" i="6" s="1"/>
  <c r="F227" i="6"/>
  <c r="F513" i="6" s="1"/>
  <c r="D227" i="6"/>
  <c r="C227" i="6"/>
  <c r="B227" i="6"/>
  <c r="A227" i="6"/>
  <c r="H226" i="6"/>
  <c r="G226" i="6"/>
  <c r="F226" i="6"/>
  <c r="D226" i="6"/>
  <c r="C226" i="6"/>
  <c r="B226" i="6"/>
  <c r="A226" i="6"/>
  <c r="H225" i="6"/>
  <c r="H511" i="6" s="1"/>
  <c r="G225" i="6"/>
  <c r="F225" i="6"/>
  <c r="D225" i="6"/>
  <c r="C225" i="6"/>
  <c r="E225" i="6" s="1"/>
  <c r="E374" i="6" s="1"/>
  <c r="B225" i="6"/>
  <c r="A225" i="6"/>
  <c r="H224" i="6"/>
  <c r="G224" i="6"/>
  <c r="F224" i="6"/>
  <c r="D224" i="6"/>
  <c r="C224" i="6"/>
  <c r="B224" i="6"/>
  <c r="A224" i="6"/>
  <c r="H223" i="6"/>
  <c r="G223" i="6"/>
  <c r="F223" i="6"/>
  <c r="D223" i="6"/>
  <c r="C223" i="6"/>
  <c r="B223" i="6"/>
  <c r="A223" i="6"/>
  <c r="H222" i="6"/>
  <c r="G222" i="6"/>
  <c r="F222" i="6"/>
  <c r="D222" i="6"/>
  <c r="C222" i="6"/>
  <c r="B222" i="6"/>
  <c r="A222" i="6"/>
  <c r="H221" i="6"/>
  <c r="G221" i="6"/>
  <c r="F221" i="6"/>
  <c r="D221" i="6"/>
  <c r="C221" i="6"/>
  <c r="B221" i="6"/>
  <c r="A221" i="6"/>
  <c r="H220" i="6"/>
  <c r="G220" i="6"/>
  <c r="G506" i="6" s="1"/>
  <c r="F220" i="6"/>
  <c r="D220" i="6"/>
  <c r="C220" i="6"/>
  <c r="B220" i="6"/>
  <c r="A220" i="6"/>
  <c r="H219" i="6"/>
  <c r="G219" i="6"/>
  <c r="F219" i="6"/>
  <c r="D219" i="6"/>
  <c r="C219" i="6"/>
  <c r="K219" i="6" s="1"/>
  <c r="B219" i="6"/>
  <c r="A219" i="6"/>
  <c r="H218" i="6"/>
  <c r="G218" i="6"/>
  <c r="F218" i="6"/>
  <c r="D218" i="6"/>
  <c r="C218" i="6"/>
  <c r="B218" i="6"/>
  <c r="A218" i="6"/>
  <c r="H217" i="6"/>
  <c r="G217" i="6"/>
  <c r="F217" i="6"/>
  <c r="I217" i="6" s="1"/>
  <c r="D217" i="6"/>
  <c r="C217" i="6"/>
  <c r="B217" i="6"/>
  <c r="A217" i="6"/>
  <c r="H216" i="6"/>
  <c r="G216" i="6"/>
  <c r="F216" i="6"/>
  <c r="D216" i="6"/>
  <c r="C216" i="6"/>
  <c r="B216" i="6"/>
  <c r="A216" i="6"/>
  <c r="H215" i="6"/>
  <c r="G215" i="6"/>
  <c r="F215" i="6"/>
  <c r="D215" i="6"/>
  <c r="C215" i="6"/>
  <c r="B215" i="6"/>
  <c r="A215" i="6"/>
  <c r="H214" i="6"/>
  <c r="G214" i="6"/>
  <c r="I214" i="6" s="1"/>
  <c r="F214" i="6"/>
  <c r="D214" i="6"/>
  <c r="C214" i="6"/>
  <c r="B214" i="6"/>
  <c r="A214" i="6"/>
  <c r="H213" i="6"/>
  <c r="G213" i="6"/>
  <c r="F213" i="6"/>
  <c r="D213" i="6"/>
  <c r="C213" i="6"/>
  <c r="B213" i="6"/>
  <c r="A213" i="6"/>
  <c r="H212" i="6"/>
  <c r="G212" i="6"/>
  <c r="I212" i="6" s="1"/>
  <c r="F212" i="6"/>
  <c r="D212" i="6"/>
  <c r="E212" i="6" s="1"/>
  <c r="C212" i="6"/>
  <c r="B212" i="6"/>
  <c r="A212" i="6"/>
  <c r="H211" i="6"/>
  <c r="G211" i="6"/>
  <c r="F211" i="6"/>
  <c r="D211" i="6"/>
  <c r="C211" i="6"/>
  <c r="B211" i="6"/>
  <c r="A211" i="6"/>
  <c r="H210" i="6"/>
  <c r="G210" i="6"/>
  <c r="F210" i="6"/>
  <c r="D210" i="6"/>
  <c r="C210" i="6"/>
  <c r="B210" i="6"/>
  <c r="A210" i="6"/>
  <c r="H209" i="6"/>
  <c r="G209" i="6"/>
  <c r="F209" i="6"/>
  <c r="D209" i="6"/>
  <c r="C209" i="6"/>
  <c r="E209" i="6" s="1"/>
  <c r="B209" i="6"/>
  <c r="A209" i="6"/>
  <c r="H208" i="6"/>
  <c r="G208" i="6"/>
  <c r="F208" i="6"/>
  <c r="D208" i="6"/>
  <c r="C208" i="6"/>
  <c r="B208" i="6"/>
  <c r="A208" i="6"/>
  <c r="H207" i="6"/>
  <c r="G207" i="6"/>
  <c r="F207" i="6"/>
  <c r="D207" i="6"/>
  <c r="C207" i="6"/>
  <c r="B207" i="6"/>
  <c r="A207" i="6"/>
  <c r="H206" i="6"/>
  <c r="G206" i="6"/>
  <c r="F206" i="6"/>
  <c r="D206" i="6"/>
  <c r="E206" i="6" s="1"/>
  <c r="C206" i="6"/>
  <c r="B206" i="6"/>
  <c r="A206" i="6"/>
  <c r="H205" i="6"/>
  <c r="G205" i="6"/>
  <c r="F205" i="6"/>
  <c r="D205" i="6"/>
  <c r="C205" i="6"/>
  <c r="B205" i="6"/>
  <c r="A205" i="6"/>
  <c r="H204" i="6"/>
  <c r="G204" i="6"/>
  <c r="I204" i="6" s="1"/>
  <c r="F204" i="6"/>
  <c r="D204" i="6"/>
  <c r="C204" i="6"/>
  <c r="B204" i="6"/>
  <c r="A204" i="6"/>
  <c r="H203" i="6"/>
  <c r="G203" i="6"/>
  <c r="F203" i="6"/>
  <c r="D203" i="6"/>
  <c r="C203" i="6"/>
  <c r="B203" i="6"/>
  <c r="A203" i="6"/>
  <c r="H202" i="6"/>
  <c r="G202" i="6"/>
  <c r="F202" i="6"/>
  <c r="D202" i="6"/>
  <c r="C202" i="6"/>
  <c r="B202" i="6"/>
  <c r="A202" i="6"/>
  <c r="H201" i="6"/>
  <c r="G201" i="6"/>
  <c r="F201" i="6"/>
  <c r="D201" i="6"/>
  <c r="C201" i="6"/>
  <c r="B201" i="6"/>
  <c r="A201" i="6"/>
  <c r="H200" i="6"/>
  <c r="G200" i="6"/>
  <c r="F200" i="6"/>
  <c r="D200" i="6"/>
  <c r="C200" i="6"/>
  <c r="B200" i="6"/>
  <c r="A200" i="6"/>
  <c r="H199" i="6"/>
  <c r="G199" i="6"/>
  <c r="F199" i="6"/>
  <c r="D199" i="6"/>
  <c r="C199" i="6"/>
  <c r="E199" i="6" s="1"/>
  <c r="B199" i="6"/>
  <c r="A199" i="6"/>
  <c r="H198" i="6"/>
  <c r="G198" i="6"/>
  <c r="F198" i="6"/>
  <c r="D198" i="6"/>
  <c r="C198" i="6"/>
  <c r="B198" i="6"/>
  <c r="A198" i="6"/>
  <c r="H197" i="6"/>
  <c r="G197" i="6"/>
  <c r="F197" i="6"/>
  <c r="D197" i="6"/>
  <c r="C197" i="6"/>
  <c r="B197" i="6"/>
  <c r="A197" i="6"/>
  <c r="H196" i="6"/>
  <c r="G196" i="6"/>
  <c r="F196" i="6"/>
  <c r="D196" i="6"/>
  <c r="C196" i="6"/>
  <c r="B196" i="6"/>
  <c r="A196" i="6"/>
  <c r="H195" i="6"/>
  <c r="G195" i="6"/>
  <c r="F195" i="6"/>
  <c r="D195" i="6"/>
  <c r="C195" i="6"/>
  <c r="E195" i="6" s="1"/>
  <c r="B195" i="6"/>
  <c r="A195" i="6"/>
  <c r="H194" i="6"/>
  <c r="G194" i="6"/>
  <c r="F194" i="6"/>
  <c r="D194" i="6"/>
  <c r="C194" i="6"/>
  <c r="B194" i="6"/>
  <c r="A194" i="6"/>
  <c r="H193" i="6"/>
  <c r="H479" i="6" s="1"/>
  <c r="G193" i="6"/>
  <c r="F193" i="6"/>
  <c r="F479" i="6" s="1"/>
  <c r="D193" i="6"/>
  <c r="C193" i="6"/>
  <c r="B193" i="6"/>
  <c r="A193" i="6"/>
  <c r="H192" i="6"/>
  <c r="G192" i="6"/>
  <c r="F192" i="6"/>
  <c r="D192" i="6"/>
  <c r="C192" i="6"/>
  <c r="B192" i="6"/>
  <c r="A192" i="6"/>
  <c r="H191" i="6"/>
  <c r="G191" i="6"/>
  <c r="F191" i="6"/>
  <c r="D191" i="6"/>
  <c r="C191" i="6"/>
  <c r="B191" i="6"/>
  <c r="A191" i="6"/>
  <c r="H190" i="6"/>
  <c r="G190" i="6"/>
  <c r="F190" i="6"/>
  <c r="F476" i="6" s="1"/>
  <c r="D190" i="6"/>
  <c r="C190" i="6"/>
  <c r="B190" i="6"/>
  <c r="A190" i="6"/>
  <c r="H189" i="6"/>
  <c r="G189" i="6"/>
  <c r="F189" i="6"/>
  <c r="D189" i="6"/>
  <c r="C189" i="6"/>
  <c r="E189" i="6" s="1"/>
  <c r="B189" i="6"/>
  <c r="A189" i="6"/>
  <c r="H188" i="6"/>
  <c r="G188" i="6"/>
  <c r="F188" i="6"/>
  <c r="D188" i="6"/>
  <c r="C188" i="6"/>
  <c r="B188" i="6"/>
  <c r="A188" i="6"/>
  <c r="H187" i="6"/>
  <c r="G187" i="6"/>
  <c r="F187" i="6"/>
  <c r="F473" i="6" s="1"/>
  <c r="D187" i="6"/>
  <c r="C187" i="6"/>
  <c r="B187" i="6"/>
  <c r="A187" i="6"/>
  <c r="H186" i="6"/>
  <c r="G186" i="6"/>
  <c r="F186" i="6"/>
  <c r="D186" i="6"/>
  <c r="C186" i="6"/>
  <c r="B186" i="6"/>
  <c r="A186" i="6"/>
  <c r="H185" i="6"/>
  <c r="G185" i="6"/>
  <c r="F185" i="6"/>
  <c r="D185" i="6"/>
  <c r="C185" i="6"/>
  <c r="B185" i="6"/>
  <c r="A185" i="6"/>
  <c r="H184" i="6"/>
  <c r="G184" i="6"/>
  <c r="F184" i="6"/>
  <c r="D184" i="6"/>
  <c r="C184" i="6"/>
  <c r="B184" i="6"/>
  <c r="A184" i="6"/>
  <c r="H183" i="6"/>
  <c r="G183" i="6"/>
  <c r="F183" i="6"/>
  <c r="D183" i="6"/>
  <c r="C183" i="6"/>
  <c r="B183" i="6"/>
  <c r="A183" i="6"/>
  <c r="H182" i="6"/>
  <c r="G182" i="6"/>
  <c r="F182" i="6"/>
  <c r="D182" i="6"/>
  <c r="C182" i="6"/>
  <c r="B182" i="6"/>
  <c r="A182" i="6"/>
  <c r="H181" i="6"/>
  <c r="G181" i="6"/>
  <c r="F181" i="6"/>
  <c r="D181" i="6"/>
  <c r="C181" i="6"/>
  <c r="B181" i="6"/>
  <c r="A181" i="6"/>
  <c r="H180" i="6"/>
  <c r="H466" i="6" s="1"/>
  <c r="G180" i="6"/>
  <c r="F180" i="6"/>
  <c r="D180" i="6"/>
  <c r="C180" i="6"/>
  <c r="B180" i="6"/>
  <c r="A180" i="6"/>
  <c r="H179" i="6"/>
  <c r="G179" i="6"/>
  <c r="F179" i="6"/>
  <c r="D179" i="6"/>
  <c r="C179" i="6"/>
  <c r="B179" i="6"/>
  <c r="A179" i="6"/>
  <c r="H178" i="6"/>
  <c r="G178" i="6"/>
  <c r="G464" i="6" s="1"/>
  <c r="F178" i="6"/>
  <c r="D178" i="6"/>
  <c r="E178" i="6" s="1"/>
  <c r="C178" i="6"/>
  <c r="B178" i="6"/>
  <c r="A178" i="6"/>
  <c r="H177" i="6"/>
  <c r="G177" i="6"/>
  <c r="F177" i="6"/>
  <c r="D177" i="6"/>
  <c r="C177" i="6"/>
  <c r="B177" i="6"/>
  <c r="A177" i="6"/>
  <c r="H176" i="6"/>
  <c r="G176" i="6"/>
  <c r="F176" i="6"/>
  <c r="D176" i="6"/>
  <c r="E176" i="6" s="1"/>
  <c r="C176" i="6"/>
  <c r="B176" i="6"/>
  <c r="A176" i="6"/>
  <c r="H175" i="6"/>
  <c r="G175" i="6"/>
  <c r="F175" i="6"/>
  <c r="D175" i="6"/>
  <c r="C175" i="6"/>
  <c r="K175" i="6" s="1"/>
  <c r="B175" i="6"/>
  <c r="A175" i="6"/>
  <c r="H174" i="6"/>
  <c r="G174" i="6"/>
  <c r="F174" i="6"/>
  <c r="D174" i="6"/>
  <c r="C174" i="6"/>
  <c r="B174" i="6"/>
  <c r="A174" i="6"/>
  <c r="H173" i="6"/>
  <c r="G173" i="6"/>
  <c r="F173" i="6"/>
  <c r="F459" i="6" s="1"/>
  <c r="D173" i="6"/>
  <c r="C173" i="6"/>
  <c r="K173" i="6" s="1"/>
  <c r="B173" i="6"/>
  <c r="A173" i="6"/>
  <c r="H172" i="6"/>
  <c r="G172" i="6"/>
  <c r="G458" i="6" s="1"/>
  <c r="F172" i="6"/>
  <c r="D172" i="6"/>
  <c r="C172" i="6"/>
  <c r="B172" i="6"/>
  <c r="A172" i="6"/>
  <c r="H171" i="6"/>
  <c r="G171" i="6"/>
  <c r="F171" i="6"/>
  <c r="D171" i="6"/>
  <c r="C171" i="6"/>
  <c r="B171" i="6"/>
  <c r="A171" i="6"/>
  <c r="H170" i="6"/>
  <c r="G170" i="6"/>
  <c r="G456" i="6" s="1"/>
  <c r="F170" i="6"/>
  <c r="D170" i="6"/>
  <c r="C170" i="6"/>
  <c r="B170" i="6"/>
  <c r="A170" i="6"/>
  <c r="H169" i="6"/>
  <c r="H455" i="6" s="1"/>
  <c r="G169" i="6"/>
  <c r="F169" i="6"/>
  <c r="D169" i="6"/>
  <c r="C169" i="6"/>
  <c r="B169" i="6"/>
  <c r="A169" i="6"/>
  <c r="H168" i="6"/>
  <c r="G168" i="6"/>
  <c r="F168" i="6"/>
  <c r="D168" i="6"/>
  <c r="C168" i="6"/>
  <c r="B168" i="6"/>
  <c r="A168" i="6"/>
  <c r="H167" i="6"/>
  <c r="G167" i="6"/>
  <c r="F167" i="6"/>
  <c r="F316" i="6" s="1"/>
  <c r="D167" i="6"/>
  <c r="C167" i="6"/>
  <c r="B167" i="6"/>
  <c r="A167" i="6"/>
  <c r="H166" i="6"/>
  <c r="H452" i="6" s="1"/>
  <c r="G166" i="6"/>
  <c r="F166" i="6"/>
  <c r="D166" i="6"/>
  <c r="C166" i="6"/>
  <c r="B166" i="6"/>
  <c r="A166" i="6"/>
  <c r="H165" i="6"/>
  <c r="H314" i="6" s="1"/>
  <c r="G165" i="6"/>
  <c r="F165" i="6"/>
  <c r="D165" i="6"/>
  <c r="C165" i="6"/>
  <c r="B165" i="6"/>
  <c r="A165" i="6"/>
  <c r="H164" i="6"/>
  <c r="G164" i="6"/>
  <c r="G450" i="6" s="1"/>
  <c r="F164" i="6"/>
  <c r="D164" i="6"/>
  <c r="C164" i="6"/>
  <c r="B164" i="6"/>
  <c r="A164" i="6"/>
  <c r="H163" i="6"/>
  <c r="G163" i="6"/>
  <c r="F163" i="6"/>
  <c r="F312" i="6" s="1"/>
  <c r="D163" i="6"/>
  <c r="C163" i="6"/>
  <c r="B163" i="6"/>
  <c r="A163" i="6"/>
  <c r="H162" i="6"/>
  <c r="G162" i="6"/>
  <c r="F162" i="6"/>
  <c r="D162" i="6"/>
  <c r="C162" i="6"/>
  <c r="B162" i="6"/>
  <c r="A162" i="6"/>
  <c r="H161" i="6"/>
  <c r="G161" i="6"/>
  <c r="F161" i="6"/>
  <c r="D161" i="6"/>
  <c r="C161" i="6"/>
  <c r="B161" i="6"/>
  <c r="A161" i="6"/>
  <c r="H160" i="6"/>
  <c r="G160" i="6"/>
  <c r="I160" i="6" s="1"/>
  <c r="F160" i="6"/>
  <c r="D160" i="6"/>
  <c r="C160" i="6"/>
  <c r="B160" i="6"/>
  <c r="A160" i="6"/>
  <c r="H159" i="6"/>
  <c r="G159" i="6"/>
  <c r="F159" i="6"/>
  <c r="D159" i="6"/>
  <c r="C159" i="6"/>
  <c r="B159" i="6"/>
  <c r="A159" i="6"/>
  <c r="H158" i="6"/>
  <c r="G158" i="6"/>
  <c r="F158" i="6"/>
  <c r="D158" i="6"/>
  <c r="C158" i="6"/>
  <c r="B158" i="6"/>
  <c r="A158" i="6"/>
  <c r="H157" i="6"/>
  <c r="H443" i="6" s="1"/>
  <c r="G157" i="6"/>
  <c r="F157" i="6"/>
  <c r="L165" i="6" s="1"/>
  <c r="D157" i="6"/>
  <c r="C157" i="6"/>
  <c r="B157" i="6"/>
  <c r="A157" i="6"/>
  <c r="L156" i="6"/>
  <c r="K156" i="6"/>
  <c r="J156" i="6"/>
  <c r="I156" i="6"/>
  <c r="H156" i="6"/>
  <c r="E156" i="6"/>
  <c r="D156" i="6"/>
  <c r="C156" i="6"/>
  <c r="B156" i="6"/>
  <c r="A156" i="6"/>
  <c r="D4" i="6"/>
  <c r="D579" i="6" s="1"/>
  <c r="B937" i="6"/>
  <c r="B939" i="6"/>
  <c r="D939" i="6"/>
  <c r="D1008" i="6"/>
  <c r="D1016" i="6"/>
  <c r="B1020" i="6"/>
  <c r="B1024" i="6"/>
  <c r="D1028" i="6"/>
  <c r="B1030" i="6"/>
  <c r="D1030" i="6"/>
  <c r="B1032" i="6"/>
  <c r="B1034" i="6"/>
  <c r="D1034" i="6"/>
  <c r="D1036" i="6"/>
  <c r="B1044" i="6"/>
  <c r="B1048" i="6"/>
  <c r="D1051" i="6"/>
  <c r="D1003" i="6"/>
  <c r="D867" i="6"/>
  <c r="B1011" i="6"/>
  <c r="D879" i="6"/>
  <c r="D1019" i="6"/>
  <c r="B883" i="6"/>
  <c r="D1023" i="6"/>
  <c r="D1025" i="6"/>
  <c r="B1027" i="6"/>
  <c r="B1029" i="6"/>
  <c r="D1029" i="6"/>
  <c r="B1031" i="6"/>
  <c r="D1031" i="6"/>
  <c r="B1033" i="6"/>
  <c r="D1033" i="6"/>
  <c r="B897" i="6"/>
  <c r="D897" i="6"/>
  <c r="D1037" i="6"/>
  <c r="B1039" i="6"/>
  <c r="B1041" i="6"/>
  <c r="B1043" i="6"/>
  <c r="B905" i="6"/>
  <c r="D1043" i="6"/>
  <c r="D905" i="6"/>
  <c r="B1045" i="6"/>
  <c r="B907" i="6"/>
  <c r="D1045" i="6"/>
  <c r="D907" i="6"/>
  <c r="A1034" i="6"/>
  <c r="B1047" i="6"/>
  <c r="D1047" i="6"/>
  <c r="B1049" i="6"/>
  <c r="K782" i="6"/>
  <c r="A1067" i="6"/>
  <c r="A1071" i="6"/>
  <c r="K807" i="6"/>
  <c r="B938" i="6"/>
  <c r="D938" i="6"/>
  <c r="K813" i="6"/>
  <c r="B940" i="6"/>
  <c r="D940" i="6"/>
  <c r="B942" i="6"/>
  <c r="D942" i="6"/>
  <c r="C943" i="6"/>
  <c r="B944" i="6"/>
  <c r="D944" i="6"/>
  <c r="B946" i="6"/>
  <c r="D946" i="6"/>
  <c r="B912" i="6"/>
  <c r="D912" i="6"/>
  <c r="A913" i="6"/>
  <c r="B914" i="6"/>
  <c r="D914" i="6"/>
  <c r="B916" i="6"/>
  <c r="D916" i="6"/>
  <c r="B918" i="6"/>
  <c r="D918" i="6"/>
  <c r="B920" i="6"/>
  <c r="D920" i="6"/>
  <c r="A921" i="6"/>
  <c r="B922" i="6"/>
  <c r="D922" i="6"/>
  <c r="B924" i="6"/>
  <c r="D924" i="6"/>
  <c r="B926" i="6"/>
  <c r="D926" i="6"/>
  <c r="B928" i="6"/>
  <c r="D928" i="6"/>
  <c r="A929" i="6"/>
  <c r="B930" i="6"/>
  <c r="D930" i="6"/>
  <c r="B932" i="6"/>
  <c r="D932" i="6"/>
  <c r="B934" i="6"/>
  <c r="D934" i="6"/>
  <c r="A937" i="6"/>
  <c r="A940" i="6"/>
  <c r="A942" i="6"/>
  <c r="A944" i="6"/>
  <c r="A946" i="6"/>
  <c r="K798" i="6"/>
  <c r="K806" i="6"/>
  <c r="K810" i="6"/>
  <c r="B941" i="6"/>
  <c r="D941" i="6"/>
  <c r="C942" i="6"/>
  <c r="B943" i="6"/>
  <c r="D943" i="6"/>
  <c r="B945" i="6"/>
  <c r="D945" i="6"/>
  <c r="C946" i="6"/>
  <c r="K820" i="6"/>
  <c r="B915" i="6"/>
  <c r="D915" i="6"/>
  <c r="A916" i="6"/>
  <c r="B917" i="6"/>
  <c r="D917" i="6"/>
  <c r="B919" i="6"/>
  <c r="D919" i="6"/>
  <c r="B921" i="6"/>
  <c r="D921" i="6"/>
  <c r="B923" i="6"/>
  <c r="D923" i="6"/>
  <c r="A924" i="6"/>
  <c r="B925" i="6"/>
  <c r="D925" i="6"/>
  <c r="B927" i="6"/>
  <c r="D927" i="6"/>
  <c r="B929" i="6"/>
  <c r="D929" i="6"/>
  <c r="B931" i="6"/>
  <c r="D931" i="6"/>
  <c r="A932" i="6"/>
  <c r="B933" i="6"/>
  <c r="D933" i="6"/>
  <c r="A938" i="6"/>
  <c r="B1053" i="6"/>
  <c r="D1053" i="6"/>
  <c r="B1055" i="6"/>
  <c r="D1055" i="6"/>
  <c r="B1062" i="6"/>
  <c r="D1062" i="6"/>
  <c r="B1063" i="6"/>
  <c r="D1063" i="6"/>
  <c r="K812" i="6"/>
  <c r="F570" i="7"/>
  <c r="K647" i="7"/>
  <c r="N646" i="7"/>
  <c r="B644" i="7"/>
  <c r="K766" i="7"/>
  <c r="B765" i="7"/>
  <c r="AG764" i="7"/>
  <c r="AC764" i="7"/>
  <c r="Q764" i="7"/>
  <c r="E764" i="7"/>
  <c r="AB763" i="7"/>
  <c r="F636" i="7"/>
  <c r="AG635" i="7"/>
  <c r="Q635" i="7"/>
  <c r="AE633" i="7"/>
  <c r="AI631" i="7"/>
  <c r="AG631" i="7"/>
  <c r="AE631" i="7"/>
  <c r="AC631" i="7"/>
  <c r="AA631" i="7"/>
  <c r="Y631" i="7"/>
  <c r="W631" i="7"/>
  <c r="U631" i="7"/>
  <c r="S631" i="7"/>
  <c r="Q631" i="7"/>
  <c r="O631" i="7"/>
  <c r="M631" i="7"/>
  <c r="K631" i="7"/>
  <c r="I631" i="7"/>
  <c r="G631" i="7"/>
  <c r="E631" i="7"/>
  <c r="C758" i="7"/>
  <c r="C631" i="7"/>
  <c r="AF757" i="7"/>
  <c r="I697" i="7"/>
  <c r="O650" i="7"/>
  <c r="D647" i="7"/>
  <c r="T645" i="7"/>
  <c r="F645" i="7"/>
  <c r="U771" i="7"/>
  <c r="I771" i="7"/>
  <c r="P643" i="7"/>
  <c r="AI769" i="7"/>
  <c r="AE769" i="7"/>
  <c r="AA642" i="7"/>
  <c r="S769" i="7"/>
  <c r="O642" i="7"/>
  <c r="AH641" i="7"/>
  <c r="R641" i="7"/>
  <c r="F641" i="7"/>
  <c r="AG640" i="7"/>
  <c r="Y640" i="7"/>
  <c r="Q640" i="7"/>
  <c r="G767" i="7"/>
  <c r="Z766" i="7"/>
  <c r="P766" i="7"/>
  <c r="N766" i="7"/>
  <c r="N639" i="7"/>
  <c r="L766" i="7"/>
  <c r="L639" i="7"/>
  <c r="J766" i="7"/>
  <c r="J639" i="7"/>
  <c r="H766" i="7"/>
  <c r="H639" i="7"/>
  <c r="F766" i="7"/>
  <c r="F639" i="7"/>
  <c r="D766" i="7"/>
  <c r="D639" i="7"/>
  <c r="B766" i="7"/>
  <c r="B639" i="7"/>
  <c r="AI765" i="7"/>
  <c r="AI638" i="7"/>
  <c r="AG765" i="7"/>
  <c r="AG638" i="7"/>
  <c r="AE765" i="7"/>
  <c r="AE638" i="7"/>
  <c r="AC765" i="7"/>
  <c r="AC638" i="7"/>
  <c r="AA765" i="7"/>
  <c r="AA638" i="7"/>
  <c r="Y765" i="7"/>
  <c r="Y638" i="7"/>
  <c r="W765" i="7"/>
  <c r="W638" i="7"/>
  <c r="U765" i="7"/>
  <c r="U638" i="7"/>
  <c r="S765" i="7"/>
  <c r="S638" i="7"/>
  <c r="Q765" i="7"/>
  <c r="Q638" i="7"/>
  <c r="O765" i="7"/>
  <c r="O638" i="7"/>
  <c r="M765" i="7"/>
  <c r="M638" i="7"/>
  <c r="K765" i="7"/>
  <c r="K638" i="7"/>
  <c r="I765" i="7"/>
  <c r="I638" i="7"/>
  <c r="G765" i="7"/>
  <c r="G638" i="7"/>
  <c r="E765" i="7"/>
  <c r="E638" i="7"/>
  <c r="C765" i="7"/>
  <c r="C638" i="7"/>
  <c r="AJ764" i="7"/>
  <c r="AJ637" i="7"/>
  <c r="AH637" i="7"/>
  <c r="AF637" i="7"/>
  <c r="AD637" i="7"/>
  <c r="AB637" i="7"/>
  <c r="Z637" i="7"/>
  <c r="X637" i="7"/>
  <c r="V637" i="7"/>
  <c r="T637" i="7"/>
  <c r="R637" i="7"/>
  <c r="P637" i="7"/>
  <c r="N637" i="7"/>
  <c r="L637" i="7"/>
  <c r="J637" i="7"/>
  <c r="H637" i="7"/>
  <c r="F637" i="7"/>
  <c r="D637" i="7"/>
  <c r="B637" i="7"/>
  <c r="AI636" i="7"/>
  <c r="AG636" i="7"/>
  <c r="AE636" i="7"/>
  <c r="AC636" i="7"/>
  <c r="AA636" i="7"/>
  <c r="Y636" i="7"/>
  <c r="W636" i="7"/>
  <c r="U636" i="7"/>
  <c r="S636" i="7"/>
  <c r="Q636" i="7"/>
  <c r="O636" i="7"/>
  <c r="M636" i="7"/>
  <c r="K636" i="7"/>
  <c r="I636" i="7"/>
  <c r="G636" i="7"/>
  <c r="E636" i="7"/>
  <c r="C763" i="7"/>
  <c r="C636" i="7"/>
  <c r="AJ762" i="7"/>
  <c r="AJ635" i="7"/>
  <c r="AH762" i="7"/>
  <c r="AH635" i="7"/>
  <c r="AF762" i="7"/>
  <c r="AF635" i="7"/>
  <c r="AD762" i="7"/>
  <c r="AD635" i="7"/>
  <c r="AB762" i="7"/>
  <c r="AB635" i="7"/>
  <c r="Z762" i="7"/>
  <c r="Z635" i="7"/>
  <c r="X762" i="7"/>
  <c r="X635" i="7"/>
  <c r="V762" i="7"/>
  <c r="V635" i="7"/>
  <c r="T762" i="7"/>
  <c r="T635" i="7"/>
  <c r="R762" i="7"/>
  <c r="R635" i="7"/>
  <c r="P762" i="7"/>
  <c r="P635" i="7"/>
  <c r="N762" i="7"/>
  <c r="N635" i="7"/>
  <c r="L762" i="7"/>
  <c r="L635" i="7"/>
  <c r="J762" i="7"/>
  <c r="J635" i="7"/>
  <c r="H762" i="7"/>
  <c r="H635" i="7"/>
  <c r="F762" i="7"/>
  <c r="F635" i="7"/>
  <c r="D762" i="7"/>
  <c r="D635" i="7"/>
  <c r="B762" i="7"/>
  <c r="B635" i="7"/>
  <c r="AI761" i="7"/>
  <c r="AI634" i="7"/>
  <c r="AG761" i="7"/>
  <c r="AE761" i="7"/>
  <c r="AC761" i="7"/>
  <c r="AA761" i="7"/>
  <c r="Y761" i="7"/>
  <c r="W761" i="7"/>
  <c r="U761" i="7"/>
  <c r="S761" i="7"/>
  <c r="Q761" i="7"/>
  <c r="O761" i="7"/>
  <c r="K761" i="7"/>
  <c r="I634" i="7"/>
  <c r="G634" i="7"/>
  <c r="E634" i="7"/>
  <c r="C634" i="7"/>
  <c r="AJ633" i="7"/>
  <c r="AH633" i="7"/>
  <c r="AF633" i="7"/>
  <c r="AD633" i="7"/>
  <c r="AB633" i="7"/>
  <c r="Z760" i="7"/>
  <c r="Z633" i="7"/>
  <c r="X760" i="7"/>
  <c r="X633" i="7"/>
  <c r="V760" i="7"/>
  <c r="V633" i="7"/>
  <c r="T760" i="7"/>
  <c r="T633" i="7"/>
  <c r="R760" i="7"/>
  <c r="R633" i="7"/>
  <c r="P760" i="7"/>
  <c r="P633" i="7"/>
  <c r="N760" i="7"/>
  <c r="N633" i="7"/>
  <c r="L760" i="7"/>
  <c r="L633" i="7"/>
  <c r="J760" i="7"/>
  <c r="J633" i="7"/>
  <c r="H760" i="7"/>
  <c r="H633" i="7"/>
  <c r="F760" i="7"/>
  <c r="F633" i="7"/>
  <c r="D760" i="7"/>
  <c r="D633" i="7"/>
  <c r="B760" i="7"/>
  <c r="B633" i="7"/>
  <c r="AI759" i="7"/>
  <c r="AI632" i="7"/>
  <c r="AG759" i="7"/>
  <c r="AG632" i="7"/>
  <c r="AE759" i="7"/>
  <c r="AE632" i="7"/>
  <c r="AC759" i="7"/>
  <c r="AC632" i="7"/>
  <c r="AA759" i="7"/>
  <c r="W759" i="7"/>
  <c r="U759" i="7"/>
  <c r="U632" i="7"/>
  <c r="S759" i="7"/>
  <c r="S632" i="7"/>
  <c r="Q759" i="7"/>
  <c r="Q632" i="7"/>
  <c r="O759" i="7"/>
  <c r="O632" i="7"/>
  <c r="M759" i="7"/>
  <c r="M632" i="7"/>
  <c r="K759" i="7"/>
  <c r="K632" i="7"/>
  <c r="I759" i="7"/>
  <c r="I632" i="7"/>
  <c r="G759" i="7"/>
  <c r="G632" i="7"/>
  <c r="E759" i="7"/>
  <c r="E632" i="7"/>
  <c r="C759" i="7"/>
  <c r="C632" i="7"/>
  <c r="AJ758" i="7"/>
  <c r="AJ631" i="7"/>
  <c r="AH758" i="7"/>
  <c r="AH631" i="7"/>
  <c r="AF758" i="7"/>
  <c r="AF631" i="7"/>
  <c r="AD758" i="7"/>
  <c r="AD631" i="7"/>
  <c r="AB758" i="7"/>
  <c r="AB631" i="7"/>
  <c r="Z758" i="7"/>
  <c r="Z631" i="7"/>
  <c r="X758" i="7"/>
  <c r="X631" i="7"/>
  <c r="V758" i="7"/>
  <c r="V631" i="7"/>
  <c r="T758" i="7"/>
  <c r="T631" i="7"/>
  <c r="R758" i="7"/>
  <c r="R631" i="7"/>
  <c r="P758" i="7"/>
  <c r="P631" i="7"/>
  <c r="N758" i="7"/>
  <c r="N631" i="7"/>
  <c r="L758" i="7"/>
  <c r="L631" i="7"/>
  <c r="J758" i="7"/>
  <c r="J631" i="7"/>
  <c r="H758" i="7"/>
  <c r="H631" i="7"/>
  <c r="F758" i="7"/>
  <c r="F631" i="7"/>
  <c r="D758" i="7"/>
  <c r="D631" i="7"/>
  <c r="B758" i="7"/>
  <c r="B631" i="7"/>
  <c r="AI757" i="7"/>
  <c r="AI630" i="7"/>
  <c r="AG757" i="7"/>
  <c r="AG630" i="7"/>
  <c r="AE757" i="7"/>
  <c r="AE630" i="7"/>
  <c r="AC757" i="7"/>
  <c r="AC630" i="7"/>
  <c r="AA757" i="7"/>
  <c r="AA630" i="7"/>
  <c r="Y757" i="7"/>
  <c r="Y630" i="7"/>
  <c r="W757" i="7"/>
  <c r="W630" i="7"/>
  <c r="U757" i="7"/>
  <c r="U630" i="7"/>
  <c r="S757" i="7"/>
  <c r="S630" i="7"/>
  <c r="Q757" i="7"/>
  <c r="Q630" i="7"/>
  <c r="O757" i="7"/>
  <c r="O630" i="7"/>
  <c r="M757" i="7"/>
  <c r="K757" i="7"/>
  <c r="I757" i="7"/>
  <c r="G757" i="7"/>
  <c r="G630" i="7"/>
  <c r="E757" i="7"/>
  <c r="E630" i="7"/>
  <c r="C757" i="7"/>
  <c r="C630" i="7"/>
  <c r="AJ756" i="7"/>
  <c r="AJ629" i="7"/>
  <c r="AH756" i="7"/>
  <c r="AH629" i="7"/>
  <c r="AF756" i="7"/>
  <c r="AF629" i="7"/>
  <c r="AD756" i="7"/>
  <c r="AD629" i="7"/>
  <c r="AB756" i="7"/>
  <c r="AB629" i="7"/>
  <c r="Z756" i="7"/>
  <c r="Z629" i="7"/>
  <c r="X756" i="7"/>
  <c r="X629" i="7"/>
  <c r="V756" i="7"/>
  <c r="V629" i="7"/>
  <c r="T756" i="7"/>
  <c r="T629" i="7"/>
  <c r="K756" i="7"/>
  <c r="C756" i="7"/>
  <c r="AD755" i="7"/>
  <c r="V755" i="7"/>
  <c r="N755" i="7"/>
  <c r="F755" i="7"/>
  <c r="AG754" i="7"/>
  <c r="Y754" i="7"/>
  <c r="Q754" i="7"/>
  <c r="I754" i="7"/>
  <c r="AJ753" i="7"/>
  <c r="AB753" i="7"/>
  <c r="T753" i="7"/>
  <c r="L753" i="7"/>
  <c r="D753" i="7"/>
  <c r="AE752" i="7"/>
  <c r="W752" i="7"/>
  <c r="O752" i="7"/>
  <c r="G752" i="7"/>
  <c r="AJ751" i="7"/>
  <c r="AJ624" i="7"/>
  <c r="AH751" i="7"/>
  <c r="AH624" i="7"/>
  <c r="AF751" i="7"/>
  <c r="AF624" i="7"/>
  <c r="AD751" i="7"/>
  <c r="AD624" i="7"/>
  <c r="AB751" i="7"/>
  <c r="AB624" i="7"/>
  <c r="Z751" i="7"/>
  <c r="Z624" i="7"/>
  <c r="X751" i="7"/>
  <c r="X624" i="7"/>
  <c r="V751" i="7"/>
  <c r="V624" i="7"/>
  <c r="T751" i="7"/>
  <c r="T624" i="7"/>
  <c r="R751" i="7"/>
  <c r="R624" i="7"/>
  <c r="P751" i="7"/>
  <c r="P624" i="7"/>
  <c r="N751" i="7"/>
  <c r="N624" i="7"/>
  <c r="L751" i="7"/>
  <c r="L624" i="7"/>
  <c r="J751" i="7"/>
  <c r="J624" i="7"/>
  <c r="H751" i="7"/>
  <c r="H624" i="7"/>
  <c r="F751" i="7"/>
  <c r="F624" i="7"/>
  <c r="D751" i="7"/>
  <c r="D624" i="7"/>
  <c r="B751" i="7"/>
  <c r="B624" i="7"/>
  <c r="AI750" i="7"/>
  <c r="AI623" i="7"/>
  <c r="AG750" i="7"/>
  <c r="AG623" i="7"/>
  <c r="AE750" i="7"/>
  <c r="AE623" i="7"/>
  <c r="AC750" i="7"/>
  <c r="AC623" i="7"/>
  <c r="AA750" i="7"/>
  <c r="AA623" i="7"/>
  <c r="Y750" i="7"/>
  <c r="Y623" i="7"/>
  <c r="W750" i="7"/>
  <c r="W623" i="7"/>
  <c r="U750" i="7"/>
  <c r="U623" i="7"/>
  <c r="S750" i="7"/>
  <c r="S623" i="7"/>
  <c r="Q750" i="7"/>
  <c r="Q623" i="7"/>
  <c r="O750" i="7"/>
  <c r="O623" i="7"/>
  <c r="M750" i="7"/>
  <c r="M623" i="7"/>
  <c r="K750" i="7"/>
  <c r="K623" i="7"/>
  <c r="I750" i="7"/>
  <c r="I623" i="7"/>
  <c r="G750" i="7"/>
  <c r="G623" i="7"/>
  <c r="E750" i="7"/>
  <c r="E623" i="7"/>
  <c r="C750" i="7"/>
  <c r="C623" i="7"/>
  <c r="AH749" i="7"/>
  <c r="Z749" i="7"/>
  <c r="R749" i="7"/>
  <c r="J749" i="7"/>
  <c r="B749" i="7"/>
  <c r="AC748" i="7"/>
  <c r="U748" i="7"/>
  <c r="M748" i="7"/>
  <c r="E748" i="7"/>
  <c r="AF747" i="7"/>
  <c r="X747" i="7"/>
  <c r="P747" i="7"/>
  <c r="H747" i="7"/>
  <c r="AI746" i="7"/>
  <c r="AC746" i="7"/>
  <c r="Y746" i="7"/>
  <c r="U746" i="7"/>
  <c r="Q746" i="7"/>
  <c r="M746" i="7"/>
  <c r="I746" i="7"/>
  <c r="E746" i="7"/>
  <c r="AJ745" i="7"/>
  <c r="AF745" i="7"/>
  <c r="AB745" i="7"/>
  <c r="X745" i="7"/>
  <c r="T745" i="7"/>
  <c r="P745" i="7"/>
  <c r="L745" i="7"/>
  <c r="H745" i="7"/>
  <c r="D745" i="7"/>
  <c r="AI744" i="7"/>
  <c r="AE744" i="7"/>
  <c r="AA744" i="7"/>
  <c r="W744" i="7"/>
  <c r="S744" i="7"/>
  <c r="O744" i="7"/>
  <c r="K744" i="7"/>
  <c r="G744" i="7"/>
  <c r="C744" i="7"/>
  <c r="AH743" i="7"/>
  <c r="AD743" i="7"/>
  <c r="Z743" i="7"/>
  <c r="V743" i="7"/>
  <c r="R743" i="7"/>
  <c r="N743" i="7"/>
  <c r="J743" i="7"/>
  <c r="F743" i="7"/>
  <c r="B743" i="7"/>
  <c r="AG742" i="7"/>
  <c r="AC742" i="7"/>
  <c r="Y742" i="7"/>
  <c r="U742" i="7"/>
  <c r="Q742" i="7"/>
  <c r="M742" i="7"/>
  <c r="I742" i="7"/>
  <c r="E742" i="7"/>
  <c r="AJ741" i="7"/>
  <c r="AF741" i="7"/>
  <c r="AB741" i="7"/>
  <c r="X741" i="7"/>
  <c r="T741" i="7"/>
  <c r="P741" i="7"/>
  <c r="L741" i="7"/>
  <c r="H741" i="7"/>
  <c r="D741" i="7"/>
  <c r="AI740" i="7"/>
  <c r="AE740" i="7"/>
  <c r="AA740" i="7"/>
  <c r="W740" i="7"/>
  <c r="S740" i="7"/>
  <c r="O740" i="7"/>
  <c r="K740" i="7"/>
  <c r="G740" i="7"/>
  <c r="C740" i="7"/>
  <c r="AH739" i="7"/>
  <c r="AD739" i="7"/>
  <c r="Z739" i="7"/>
  <c r="V739" i="7"/>
  <c r="R739" i="7"/>
  <c r="N739" i="7"/>
  <c r="J739" i="7"/>
  <c r="F739" i="7"/>
  <c r="B739" i="7"/>
  <c r="AG738" i="7"/>
  <c r="AC738" i="7"/>
  <c r="Y738" i="7"/>
  <c r="U738" i="7"/>
  <c r="Q738" i="7"/>
  <c r="M738" i="7"/>
  <c r="I738" i="7"/>
  <c r="E738" i="7"/>
  <c r="AJ737" i="7"/>
  <c r="AJ610" i="7"/>
  <c r="AH737" i="7"/>
  <c r="AH610" i="7"/>
  <c r="AF737" i="7"/>
  <c r="AF610" i="7"/>
  <c r="AD737" i="7"/>
  <c r="AD610" i="7"/>
  <c r="AB737" i="7"/>
  <c r="AB610" i="7"/>
  <c r="Z737" i="7"/>
  <c r="Z610" i="7"/>
  <c r="X737" i="7"/>
  <c r="X610" i="7"/>
  <c r="V737" i="7"/>
  <c r="V610" i="7"/>
  <c r="T737" i="7"/>
  <c r="T610" i="7"/>
  <c r="R737" i="7"/>
  <c r="R610" i="7"/>
  <c r="P737" i="7"/>
  <c r="P610" i="7"/>
  <c r="N737" i="7"/>
  <c r="N610" i="7"/>
  <c r="L737" i="7"/>
  <c r="L610" i="7"/>
  <c r="J737" i="7"/>
  <c r="J610" i="7"/>
  <c r="H737" i="7"/>
  <c r="H610" i="7"/>
  <c r="F737" i="7"/>
  <c r="F610" i="7"/>
  <c r="D737" i="7"/>
  <c r="D610" i="7"/>
  <c r="B737" i="7"/>
  <c r="B610" i="7"/>
  <c r="AI736" i="7"/>
  <c r="AE736" i="7"/>
  <c r="AA736" i="7"/>
  <c r="W736" i="7"/>
  <c r="S736" i="7"/>
  <c r="O736" i="7"/>
  <c r="K736" i="7"/>
  <c r="G736" i="7"/>
  <c r="C736" i="7"/>
  <c r="AH735" i="7"/>
  <c r="AD735" i="7"/>
  <c r="Z735" i="7"/>
  <c r="V735" i="7"/>
  <c r="R735" i="7"/>
  <c r="N735" i="7"/>
  <c r="J735" i="7"/>
  <c r="F735" i="7"/>
  <c r="B735" i="7"/>
  <c r="AG734" i="7"/>
  <c r="AC734" i="7"/>
  <c r="Y734" i="7"/>
  <c r="U734" i="7"/>
  <c r="Q734" i="7"/>
  <c r="M734" i="7"/>
  <c r="I734" i="7"/>
  <c r="E734" i="7"/>
  <c r="AJ733" i="7"/>
  <c r="AF733" i="7"/>
  <c r="AB733" i="7"/>
  <c r="X733" i="7"/>
  <c r="T733" i="7"/>
  <c r="P733" i="7"/>
  <c r="L733" i="7"/>
  <c r="H733" i="7"/>
  <c r="D733" i="7"/>
  <c r="AI732" i="7"/>
  <c r="AE732" i="7"/>
  <c r="AA732" i="7"/>
  <c r="W732" i="7"/>
  <c r="S732" i="7"/>
  <c r="O732" i="7"/>
  <c r="K732" i="7"/>
  <c r="G732" i="7"/>
  <c r="C732" i="7"/>
  <c r="AH731" i="7"/>
  <c r="AD731" i="7"/>
  <c r="Z731" i="7"/>
  <c r="V731" i="7"/>
  <c r="R731" i="7"/>
  <c r="N731" i="7"/>
  <c r="J731" i="7"/>
  <c r="F731" i="7"/>
  <c r="B731" i="7"/>
  <c r="AG730" i="7"/>
  <c r="AC730" i="7"/>
  <c r="Y730" i="7"/>
  <c r="W603" i="7"/>
  <c r="U603" i="7"/>
  <c r="S603" i="7"/>
  <c r="Q603" i="7"/>
  <c r="O603" i="7"/>
  <c r="M603" i="7"/>
  <c r="K603" i="7"/>
  <c r="I603" i="7"/>
  <c r="G603" i="7"/>
  <c r="E603" i="7"/>
  <c r="C603" i="7"/>
  <c r="AJ602" i="7"/>
  <c r="AH602" i="7"/>
  <c r="AF602" i="7"/>
  <c r="AD602" i="7"/>
  <c r="AB602" i="7"/>
  <c r="Z602" i="7"/>
  <c r="X602" i="7"/>
  <c r="V602" i="7"/>
  <c r="T602" i="7"/>
  <c r="R602" i="7"/>
  <c r="P602" i="7"/>
  <c r="N602" i="7"/>
  <c r="L602" i="7"/>
  <c r="J602" i="7"/>
  <c r="H602" i="7"/>
  <c r="F602" i="7"/>
  <c r="D602" i="7"/>
  <c r="B602" i="7"/>
  <c r="AI601" i="7"/>
  <c r="AG601" i="7"/>
  <c r="AE601" i="7"/>
  <c r="AC601" i="7"/>
  <c r="AA601" i="7"/>
  <c r="Y601" i="7"/>
  <c r="W601" i="7"/>
  <c r="U601" i="7"/>
  <c r="S601" i="7"/>
  <c r="Q601" i="7"/>
  <c r="O601" i="7"/>
  <c r="M601" i="7"/>
  <c r="K601" i="7"/>
  <c r="I601" i="7"/>
  <c r="G601" i="7"/>
  <c r="E601" i="7"/>
  <c r="C601" i="7"/>
  <c r="AJ600" i="7"/>
  <c r="AH600" i="7"/>
  <c r="AF600" i="7"/>
  <c r="AD600" i="7"/>
  <c r="AB600" i="7"/>
  <c r="Z600" i="7"/>
  <c r="X600" i="7"/>
  <c r="V600" i="7"/>
  <c r="T600" i="7"/>
  <c r="R600" i="7"/>
  <c r="P600" i="7"/>
  <c r="N600" i="7"/>
  <c r="L600" i="7"/>
  <c r="J600" i="7"/>
  <c r="H600" i="7"/>
  <c r="R756" i="7"/>
  <c r="R629" i="7"/>
  <c r="P756" i="7"/>
  <c r="P629" i="7"/>
  <c r="N756" i="7"/>
  <c r="N629" i="7"/>
  <c r="L756" i="7"/>
  <c r="L629" i="7"/>
  <c r="J756" i="7"/>
  <c r="J629" i="7"/>
  <c r="H756" i="7"/>
  <c r="H629" i="7"/>
  <c r="F756" i="7"/>
  <c r="F629" i="7"/>
  <c r="D756" i="7"/>
  <c r="D629" i="7"/>
  <c r="B756" i="7"/>
  <c r="B629" i="7"/>
  <c r="AI755" i="7"/>
  <c r="AI628" i="7"/>
  <c r="AG755" i="7"/>
  <c r="AG628" i="7"/>
  <c r="AE755" i="7"/>
  <c r="AE628" i="7"/>
  <c r="AC755" i="7"/>
  <c r="AC628" i="7"/>
  <c r="AA755" i="7"/>
  <c r="AA628" i="7"/>
  <c r="Y755" i="7"/>
  <c r="Y628" i="7"/>
  <c r="W755" i="7"/>
  <c r="W628" i="7"/>
  <c r="U755" i="7"/>
  <c r="U628" i="7"/>
  <c r="S755" i="7"/>
  <c r="S628" i="7"/>
  <c r="Q755" i="7"/>
  <c r="Q628" i="7"/>
  <c r="O755" i="7"/>
  <c r="O628" i="7"/>
  <c r="M755" i="7"/>
  <c r="M628" i="7"/>
  <c r="K755" i="7"/>
  <c r="K628" i="7"/>
  <c r="I755" i="7"/>
  <c r="I628" i="7"/>
  <c r="G755" i="7"/>
  <c r="G628" i="7"/>
  <c r="E755" i="7"/>
  <c r="E628" i="7"/>
  <c r="C755" i="7"/>
  <c r="C628" i="7"/>
  <c r="AJ754" i="7"/>
  <c r="AJ627" i="7"/>
  <c r="AH754" i="7"/>
  <c r="AH627" i="7"/>
  <c r="AF754" i="7"/>
  <c r="AF627" i="7"/>
  <c r="AD754" i="7"/>
  <c r="AD627" i="7"/>
  <c r="AB754" i="7"/>
  <c r="AB627" i="7"/>
  <c r="Z754" i="7"/>
  <c r="Z627" i="7"/>
  <c r="X754" i="7"/>
  <c r="X627" i="7"/>
  <c r="V754" i="7"/>
  <c r="V627" i="7"/>
  <c r="T754" i="7"/>
  <c r="T627" i="7"/>
  <c r="R754" i="7"/>
  <c r="R627" i="7"/>
  <c r="P754" i="7"/>
  <c r="P627" i="7"/>
  <c r="N754" i="7"/>
  <c r="N627" i="7"/>
  <c r="L754" i="7"/>
  <c r="L627" i="7"/>
  <c r="J754" i="7"/>
  <c r="J627" i="7"/>
  <c r="H754" i="7"/>
  <c r="H627" i="7"/>
  <c r="F754" i="7"/>
  <c r="F627" i="7"/>
  <c r="D754" i="7"/>
  <c r="D627" i="7"/>
  <c r="B754" i="7"/>
  <c r="B627" i="7"/>
  <c r="AI753" i="7"/>
  <c r="AI626" i="7"/>
  <c r="AG753" i="7"/>
  <c r="AG626" i="7"/>
  <c r="AE753" i="7"/>
  <c r="AE626" i="7"/>
  <c r="AC753" i="7"/>
  <c r="AC626" i="7"/>
  <c r="AA753" i="7"/>
  <c r="AA626" i="7"/>
  <c r="Y753" i="7"/>
  <c r="Y626" i="7"/>
  <c r="W753" i="7"/>
  <c r="W626" i="7"/>
  <c r="U753" i="7"/>
  <c r="U626" i="7"/>
  <c r="S753" i="7"/>
  <c r="S626" i="7"/>
  <c r="Q753" i="7"/>
  <c r="Q626" i="7"/>
  <c r="O753" i="7"/>
  <c r="O626" i="7"/>
  <c r="M753" i="7"/>
  <c r="M626" i="7"/>
  <c r="K753" i="7"/>
  <c r="K626" i="7"/>
  <c r="I753" i="7"/>
  <c r="I626" i="7"/>
  <c r="G753" i="7"/>
  <c r="G626" i="7"/>
  <c r="E753" i="7"/>
  <c r="E626" i="7"/>
  <c r="C753" i="7"/>
  <c r="C626" i="7"/>
  <c r="AJ752" i="7"/>
  <c r="AJ625" i="7"/>
  <c r="AH752" i="7"/>
  <c r="AH625" i="7"/>
  <c r="AF752" i="7"/>
  <c r="AF625" i="7"/>
  <c r="AD752" i="7"/>
  <c r="AD625" i="7"/>
  <c r="AB752" i="7"/>
  <c r="AB625" i="7"/>
  <c r="Z752" i="7"/>
  <c r="Z625" i="7"/>
  <c r="X752" i="7"/>
  <c r="X625" i="7"/>
  <c r="V752" i="7"/>
  <c r="V625" i="7"/>
  <c r="T752" i="7"/>
  <c r="T625" i="7"/>
  <c r="R752" i="7"/>
  <c r="R625" i="7"/>
  <c r="P752" i="7"/>
  <c r="P625" i="7"/>
  <c r="N752" i="7"/>
  <c r="N625" i="7"/>
  <c r="L752" i="7"/>
  <c r="L625" i="7"/>
  <c r="J752" i="7"/>
  <c r="J625" i="7"/>
  <c r="H752" i="7"/>
  <c r="H625" i="7"/>
  <c r="F752" i="7"/>
  <c r="F625" i="7"/>
  <c r="D752" i="7"/>
  <c r="D625" i="7"/>
  <c r="B752" i="7"/>
  <c r="B625" i="7"/>
  <c r="AI624" i="7"/>
  <c r="AG624" i="7"/>
  <c r="AE624" i="7"/>
  <c r="AC624" i="7"/>
  <c r="AA624" i="7"/>
  <c r="Y624" i="7"/>
  <c r="W624" i="7"/>
  <c r="U624" i="7"/>
  <c r="S624" i="7"/>
  <c r="Q624" i="7"/>
  <c r="O624" i="7"/>
  <c r="M624" i="7"/>
  <c r="K624" i="7"/>
  <c r="I624" i="7"/>
  <c r="G624" i="7"/>
  <c r="E624" i="7"/>
  <c r="C624" i="7"/>
  <c r="AJ623" i="7"/>
  <c r="AH623" i="7"/>
  <c r="AF623" i="7"/>
  <c r="AD623" i="7"/>
  <c r="AB623" i="7"/>
  <c r="Z623" i="7"/>
  <c r="X623" i="7"/>
  <c r="V623" i="7"/>
  <c r="T623" i="7"/>
  <c r="R623" i="7"/>
  <c r="P623" i="7"/>
  <c r="N623" i="7"/>
  <c r="L623" i="7"/>
  <c r="J623" i="7"/>
  <c r="H623" i="7"/>
  <c r="F623" i="7"/>
  <c r="D623" i="7"/>
  <c r="B623" i="7"/>
  <c r="AI622" i="7"/>
  <c r="AG622" i="7"/>
  <c r="AE622" i="7"/>
  <c r="AC622" i="7"/>
  <c r="AA622" i="7"/>
  <c r="Y622" i="7"/>
  <c r="W622" i="7"/>
  <c r="U622" i="7"/>
  <c r="S622" i="7"/>
  <c r="Q622" i="7"/>
  <c r="O622" i="7"/>
  <c r="M622" i="7"/>
  <c r="K622" i="7"/>
  <c r="I622" i="7"/>
  <c r="G622" i="7"/>
  <c r="E622" i="7"/>
  <c r="C622" i="7"/>
  <c r="AJ748" i="7"/>
  <c r="AJ621" i="7"/>
  <c r="AH748" i="7"/>
  <c r="AH621" i="7"/>
  <c r="AF748" i="7"/>
  <c r="AF621" i="7"/>
  <c r="AD748" i="7"/>
  <c r="AD621" i="7"/>
  <c r="AB748" i="7"/>
  <c r="AB621" i="7"/>
  <c r="Z748" i="7"/>
  <c r="Z621" i="7"/>
  <c r="X748" i="7"/>
  <c r="X621" i="7"/>
  <c r="V748" i="7"/>
  <c r="V621" i="7"/>
  <c r="T748" i="7"/>
  <c r="T621" i="7"/>
  <c r="R748" i="7"/>
  <c r="R621" i="7"/>
  <c r="P748" i="7"/>
  <c r="P621" i="7"/>
  <c r="N748" i="7"/>
  <c r="N621" i="7"/>
  <c r="L748" i="7"/>
  <c r="L621" i="7"/>
  <c r="J748" i="7"/>
  <c r="J621" i="7"/>
  <c r="H748" i="7"/>
  <c r="H621" i="7"/>
  <c r="F748" i="7"/>
  <c r="F621" i="7"/>
  <c r="D748" i="7"/>
  <c r="D621" i="7"/>
  <c r="B748" i="7"/>
  <c r="B621" i="7"/>
  <c r="AI747" i="7"/>
  <c r="AI620" i="7"/>
  <c r="AG747" i="7"/>
  <c r="AG620" i="7"/>
  <c r="AE747" i="7"/>
  <c r="AE620" i="7"/>
  <c r="AC747" i="7"/>
  <c r="AC620" i="7"/>
  <c r="AA747" i="7"/>
  <c r="AA620" i="7"/>
  <c r="Y747" i="7"/>
  <c r="Y620" i="7"/>
  <c r="W747" i="7"/>
  <c r="W620" i="7"/>
  <c r="U747" i="7"/>
  <c r="U620" i="7"/>
  <c r="S747" i="7"/>
  <c r="S620" i="7"/>
  <c r="Q747" i="7"/>
  <c r="Q620" i="7"/>
  <c r="O747" i="7"/>
  <c r="O620" i="7"/>
  <c r="M747" i="7"/>
  <c r="M620" i="7"/>
  <c r="K747" i="7"/>
  <c r="K620" i="7"/>
  <c r="I747" i="7"/>
  <c r="I620" i="7"/>
  <c r="G747" i="7"/>
  <c r="G620" i="7"/>
  <c r="E747" i="7"/>
  <c r="E620" i="7"/>
  <c r="C747" i="7"/>
  <c r="C620" i="7"/>
  <c r="AJ746" i="7"/>
  <c r="AJ619" i="7"/>
  <c r="AH746" i="7"/>
  <c r="AH619" i="7"/>
  <c r="AF746" i="7"/>
  <c r="AF619" i="7"/>
  <c r="AD746" i="7"/>
  <c r="AD619" i="7"/>
  <c r="AB746" i="7"/>
  <c r="AB619" i="7"/>
  <c r="Z746" i="7"/>
  <c r="Z619" i="7"/>
  <c r="X746" i="7"/>
  <c r="X619" i="7"/>
  <c r="V746" i="7"/>
  <c r="V619" i="7"/>
  <c r="T746" i="7"/>
  <c r="T619" i="7"/>
  <c r="R746" i="7"/>
  <c r="R619" i="7"/>
  <c r="P746" i="7"/>
  <c r="P619" i="7"/>
  <c r="N746" i="7"/>
  <c r="N619" i="7"/>
  <c r="L746" i="7"/>
  <c r="L619" i="7"/>
  <c r="J746" i="7"/>
  <c r="J619" i="7"/>
  <c r="H746" i="7"/>
  <c r="H619" i="7"/>
  <c r="F746" i="7"/>
  <c r="F619" i="7"/>
  <c r="D746" i="7"/>
  <c r="D619" i="7"/>
  <c r="B746" i="7"/>
  <c r="B619" i="7"/>
  <c r="AI745" i="7"/>
  <c r="AI618" i="7"/>
  <c r="AG745" i="7"/>
  <c r="AG618" i="7"/>
  <c r="AE745" i="7"/>
  <c r="AE618" i="7"/>
  <c r="AC745" i="7"/>
  <c r="AC618" i="7"/>
  <c r="AA745" i="7"/>
  <c r="AA618" i="7"/>
  <c r="Y745" i="7"/>
  <c r="Y618" i="7"/>
  <c r="W745" i="7"/>
  <c r="W618" i="7"/>
  <c r="U745" i="7"/>
  <c r="U618" i="7"/>
  <c r="S745" i="7"/>
  <c r="S618" i="7"/>
  <c r="Q745" i="7"/>
  <c r="Q618" i="7"/>
  <c r="O745" i="7"/>
  <c r="O618" i="7"/>
  <c r="M745" i="7"/>
  <c r="M618" i="7"/>
  <c r="K745" i="7"/>
  <c r="K618" i="7"/>
  <c r="I745" i="7"/>
  <c r="I618" i="7"/>
  <c r="G745" i="7"/>
  <c r="G618" i="7"/>
  <c r="E745" i="7"/>
  <c r="E618" i="7"/>
  <c r="C745" i="7"/>
  <c r="C618" i="7"/>
  <c r="AJ744" i="7"/>
  <c r="AJ617" i="7"/>
  <c r="AH744" i="7"/>
  <c r="AH617" i="7"/>
  <c r="AF744" i="7"/>
  <c r="AF617" i="7"/>
  <c r="AD744" i="7"/>
  <c r="AD617" i="7"/>
  <c r="AB744" i="7"/>
  <c r="AB617" i="7"/>
  <c r="Z744" i="7"/>
  <c r="Z617" i="7"/>
  <c r="X744" i="7"/>
  <c r="X617" i="7"/>
  <c r="V744" i="7"/>
  <c r="V617" i="7"/>
  <c r="T744" i="7"/>
  <c r="T617" i="7"/>
  <c r="R744" i="7"/>
  <c r="R617" i="7"/>
  <c r="P744" i="7"/>
  <c r="P617" i="7"/>
  <c r="N744" i="7"/>
  <c r="N617" i="7"/>
  <c r="L744" i="7"/>
  <c r="L617" i="7"/>
  <c r="J744" i="7"/>
  <c r="J617" i="7"/>
  <c r="H744" i="7"/>
  <c r="H617" i="7"/>
  <c r="F744" i="7"/>
  <c r="F617" i="7"/>
  <c r="D744" i="7"/>
  <c r="D617" i="7"/>
  <c r="B744" i="7"/>
  <c r="B617" i="7"/>
  <c r="AI743" i="7"/>
  <c r="AI616" i="7"/>
  <c r="AG743" i="7"/>
  <c r="AG616" i="7"/>
  <c r="AE743" i="7"/>
  <c r="AE616" i="7"/>
  <c r="AC743" i="7"/>
  <c r="AC616" i="7"/>
  <c r="AA743" i="7"/>
  <c r="AA616" i="7"/>
  <c r="Y743" i="7"/>
  <c r="Y616" i="7"/>
  <c r="W743" i="7"/>
  <c r="W616" i="7"/>
  <c r="U743" i="7"/>
  <c r="U616" i="7"/>
  <c r="S743" i="7"/>
  <c r="S616" i="7"/>
  <c r="Q743" i="7"/>
  <c r="Q616" i="7"/>
  <c r="O743" i="7"/>
  <c r="O616" i="7"/>
  <c r="M743" i="7"/>
  <c r="M616" i="7"/>
  <c r="K743" i="7"/>
  <c r="K616" i="7"/>
  <c r="I743" i="7"/>
  <c r="I616" i="7"/>
  <c r="G743" i="7"/>
  <c r="G616" i="7"/>
  <c r="E743" i="7"/>
  <c r="E616" i="7"/>
  <c r="C743" i="7"/>
  <c r="C616" i="7"/>
  <c r="AJ742" i="7"/>
  <c r="AJ615" i="7"/>
  <c r="AH742" i="7"/>
  <c r="AH615" i="7"/>
  <c r="AF742" i="7"/>
  <c r="AF615" i="7"/>
  <c r="AD742" i="7"/>
  <c r="AD615" i="7"/>
  <c r="AB742" i="7"/>
  <c r="AB615" i="7"/>
  <c r="Z742" i="7"/>
  <c r="Z615" i="7"/>
  <c r="X742" i="7"/>
  <c r="X615" i="7"/>
  <c r="V742" i="7"/>
  <c r="V615" i="7"/>
  <c r="T742" i="7"/>
  <c r="T615" i="7"/>
  <c r="R742" i="7"/>
  <c r="R615" i="7"/>
  <c r="P742" i="7"/>
  <c r="P615" i="7"/>
  <c r="N742" i="7"/>
  <c r="N615" i="7"/>
  <c r="L742" i="7"/>
  <c r="L615" i="7"/>
  <c r="J742" i="7"/>
  <c r="J615" i="7"/>
  <c r="H742" i="7"/>
  <c r="H615" i="7"/>
  <c r="F742" i="7"/>
  <c r="F615" i="7"/>
  <c r="D742" i="7"/>
  <c r="D615" i="7"/>
  <c r="B742" i="7"/>
  <c r="B615" i="7"/>
  <c r="AI741" i="7"/>
  <c r="AI614" i="7"/>
  <c r="AG741" i="7"/>
  <c r="AG614" i="7"/>
  <c r="AE741" i="7"/>
  <c r="AE614" i="7"/>
  <c r="AC741" i="7"/>
  <c r="AC614" i="7"/>
  <c r="AA741" i="7"/>
  <c r="AA614" i="7"/>
  <c r="Y741" i="7"/>
  <c r="Y614" i="7"/>
  <c r="W741" i="7"/>
  <c r="W614" i="7"/>
  <c r="U741" i="7"/>
  <c r="U614" i="7"/>
  <c r="S741" i="7"/>
  <c r="S614" i="7"/>
  <c r="Q741" i="7"/>
  <c r="Q614" i="7"/>
  <c r="O741" i="7"/>
  <c r="O614" i="7"/>
  <c r="M741" i="7"/>
  <c r="M614" i="7"/>
  <c r="K741" i="7"/>
  <c r="K614" i="7"/>
  <c r="I741" i="7"/>
  <c r="I614" i="7"/>
  <c r="G741" i="7"/>
  <c r="G614" i="7"/>
  <c r="E741" i="7"/>
  <c r="E614" i="7"/>
  <c r="C741" i="7"/>
  <c r="C614" i="7"/>
  <c r="AJ740" i="7"/>
  <c r="AJ613" i="7"/>
  <c r="AH740" i="7"/>
  <c r="AH613" i="7"/>
  <c r="AF740" i="7"/>
  <c r="AF613" i="7"/>
  <c r="AD740" i="7"/>
  <c r="AD613" i="7"/>
  <c r="AB740" i="7"/>
  <c r="AB613" i="7"/>
  <c r="Z740" i="7"/>
  <c r="Z613" i="7"/>
  <c r="X740" i="7"/>
  <c r="X613" i="7"/>
  <c r="V740" i="7"/>
  <c r="V613" i="7"/>
  <c r="T740" i="7"/>
  <c r="T613" i="7"/>
  <c r="R740" i="7"/>
  <c r="R613" i="7"/>
  <c r="P740" i="7"/>
  <c r="P613" i="7"/>
  <c r="N740" i="7"/>
  <c r="N613" i="7"/>
  <c r="L740" i="7"/>
  <c r="L613" i="7"/>
  <c r="J740" i="7"/>
  <c r="J613" i="7"/>
  <c r="H740" i="7"/>
  <c r="H613" i="7"/>
  <c r="F740" i="7"/>
  <c r="F613" i="7"/>
  <c r="D740" i="7"/>
  <c r="D613" i="7"/>
  <c r="B740" i="7"/>
  <c r="B613" i="7"/>
  <c r="AI612" i="7"/>
  <c r="AG612" i="7"/>
  <c r="AE612" i="7"/>
  <c r="AC612" i="7"/>
  <c r="AA612" i="7"/>
  <c r="Y612" i="7"/>
  <c r="W612" i="7"/>
  <c r="U612" i="7"/>
  <c r="S612" i="7"/>
  <c r="Q612" i="7"/>
  <c r="O612" i="7"/>
  <c r="M612" i="7"/>
  <c r="K612" i="7"/>
  <c r="I612" i="7"/>
  <c r="G612" i="7"/>
  <c r="E612" i="7"/>
  <c r="C612" i="7"/>
  <c r="AJ611" i="7"/>
  <c r="AH611" i="7"/>
  <c r="AF611" i="7"/>
  <c r="AD611" i="7"/>
  <c r="AB611" i="7"/>
  <c r="Z611" i="7"/>
  <c r="X611" i="7"/>
  <c r="V611" i="7"/>
  <c r="T611" i="7"/>
  <c r="R611" i="7"/>
  <c r="P611" i="7"/>
  <c r="N611" i="7"/>
  <c r="L611" i="7"/>
  <c r="J611" i="7"/>
  <c r="H611" i="7"/>
  <c r="F611" i="7"/>
  <c r="D611" i="7"/>
  <c r="B611" i="7"/>
  <c r="AI610" i="7"/>
  <c r="AG610" i="7"/>
  <c r="AE610" i="7"/>
  <c r="AC610" i="7"/>
  <c r="AA610" i="7"/>
  <c r="Y610" i="7"/>
  <c r="W610" i="7"/>
  <c r="U610" i="7"/>
  <c r="S610" i="7"/>
  <c r="Q610" i="7"/>
  <c r="O610" i="7"/>
  <c r="M610" i="7"/>
  <c r="K610" i="7"/>
  <c r="I610" i="7"/>
  <c r="G610" i="7"/>
  <c r="E610" i="7"/>
  <c r="C610" i="7"/>
  <c r="AJ736" i="7"/>
  <c r="AJ609" i="7"/>
  <c r="AH736" i="7"/>
  <c r="AH609" i="7"/>
  <c r="AF736" i="7"/>
  <c r="AF609" i="7"/>
  <c r="AD736" i="7"/>
  <c r="AD609" i="7"/>
  <c r="AB736" i="7"/>
  <c r="AB609" i="7"/>
  <c r="Z736" i="7"/>
  <c r="Z609" i="7"/>
  <c r="X736" i="7"/>
  <c r="X609" i="7"/>
  <c r="V736" i="7"/>
  <c r="V609" i="7"/>
  <c r="T736" i="7"/>
  <c r="T609" i="7"/>
  <c r="R736" i="7"/>
  <c r="R609" i="7"/>
  <c r="P736" i="7"/>
  <c r="P609" i="7"/>
  <c r="N736" i="7"/>
  <c r="N609" i="7"/>
  <c r="L736" i="7"/>
  <c r="L609" i="7"/>
  <c r="J736" i="7"/>
  <c r="J609" i="7"/>
  <c r="H736" i="7"/>
  <c r="H609" i="7"/>
  <c r="F736" i="7"/>
  <c r="F609" i="7"/>
  <c r="D736" i="7"/>
  <c r="D609" i="7"/>
  <c r="B736" i="7"/>
  <c r="B609" i="7"/>
  <c r="AI735" i="7"/>
  <c r="AI608" i="7"/>
  <c r="AG735" i="7"/>
  <c r="AG608" i="7"/>
  <c r="AE735" i="7"/>
  <c r="AE608" i="7"/>
  <c r="AC735" i="7"/>
  <c r="AC608" i="7"/>
  <c r="AA735" i="7"/>
  <c r="AA608" i="7"/>
  <c r="Y735" i="7"/>
  <c r="Y608" i="7"/>
  <c r="W735" i="7"/>
  <c r="W608" i="7"/>
  <c r="U735" i="7"/>
  <c r="U608" i="7"/>
  <c r="S735" i="7"/>
  <c r="S608" i="7"/>
  <c r="Q735" i="7"/>
  <c r="Q608" i="7"/>
  <c r="O735" i="7"/>
  <c r="O608" i="7"/>
  <c r="M735" i="7"/>
  <c r="M608" i="7"/>
  <c r="K735" i="7"/>
  <c r="K608" i="7"/>
  <c r="I735" i="7"/>
  <c r="I608" i="7"/>
  <c r="G735" i="7"/>
  <c r="G608" i="7"/>
  <c r="E735" i="7"/>
  <c r="E608" i="7"/>
  <c r="C735" i="7"/>
  <c r="C608" i="7"/>
  <c r="AJ734" i="7"/>
  <c r="AJ607" i="7"/>
  <c r="AH734" i="7"/>
  <c r="AH607" i="7"/>
  <c r="AF734" i="7"/>
  <c r="AF607" i="7"/>
  <c r="AD734" i="7"/>
  <c r="AD607" i="7"/>
  <c r="AB734" i="7"/>
  <c r="AB607" i="7"/>
  <c r="Z734" i="7"/>
  <c r="Z607" i="7"/>
  <c r="X734" i="7"/>
  <c r="X607" i="7"/>
  <c r="V734" i="7"/>
  <c r="V607" i="7"/>
  <c r="T734" i="7"/>
  <c r="T607" i="7"/>
  <c r="R734" i="7"/>
  <c r="R607" i="7"/>
  <c r="P734" i="7"/>
  <c r="P607" i="7"/>
  <c r="N734" i="7"/>
  <c r="N607" i="7"/>
  <c r="L734" i="7"/>
  <c r="L607" i="7"/>
  <c r="J734" i="7"/>
  <c r="J607" i="7"/>
  <c r="H734" i="7"/>
  <c r="H607" i="7"/>
  <c r="F734" i="7"/>
  <c r="F607" i="7"/>
  <c r="D734" i="7"/>
  <c r="D607" i="7"/>
  <c r="B734" i="7"/>
  <c r="B607" i="7"/>
  <c r="AI606" i="7"/>
  <c r="AG606" i="7"/>
  <c r="AE606" i="7"/>
  <c r="AC606" i="7"/>
  <c r="AA606" i="7"/>
  <c r="Y606" i="7"/>
  <c r="W733" i="7"/>
  <c r="W606" i="7"/>
  <c r="U733" i="7"/>
  <c r="U606" i="7"/>
  <c r="S733" i="7"/>
  <c r="S606" i="7"/>
  <c r="Q733" i="7"/>
  <c r="Q606" i="7"/>
  <c r="O733" i="7"/>
  <c r="O606" i="7"/>
  <c r="M733" i="7"/>
  <c r="M606" i="7"/>
  <c r="K733" i="7"/>
  <c r="K606" i="7"/>
  <c r="I733" i="7"/>
  <c r="I606" i="7"/>
  <c r="G733" i="7"/>
  <c r="G606" i="7"/>
  <c r="E733" i="7"/>
  <c r="E606" i="7"/>
  <c r="C733" i="7"/>
  <c r="C606" i="7"/>
  <c r="AJ732" i="7"/>
  <c r="AJ605" i="7"/>
  <c r="AH732" i="7"/>
  <c r="AH605" i="7"/>
  <c r="AF732" i="7"/>
  <c r="AF605" i="7"/>
  <c r="AD732" i="7"/>
  <c r="AD605" i="7"/>
  <c r="AB732" i="7"/>
  <c r="AB605" i="7"/>
  <c r="Z732" i="7"/>
  <c r="Z605" i="7"/>
  <c r="X732" i="7"/>
  <c r="X605" i="7"/>
  <c r="V732" i="7"/>
  <c r="V605" i="7"/>
  <c r="T732" i="7"/>
  <c r="T605" i="7"/>
  <c r="R732" i="7"/>
  <c r="R605" i="7"/>
  <c r="P732" i="7"/>
  <c r="P605" i="7"/>
  <c r="N732" i="7"/>
  <c r="N605" i="7"/>
  <c r="L732" i="7"/>
  <c r="L605" i="7"/>
  <c r="J732" i="7"/>
  <c r="J605" i="7"/>
  <c r="H732" i="7"/>
  <c r="H605" i="7"/>
  <c r="F732" i="7"/>
  <c r="F605" i="7"/>
  <c r="D732" i="7"/>
  <c r="D605" i="7"/>
  <c r="B732" i="7"/>
  <c r="B605" i="7"/>
  <c r="AI731" i="7"/>
  <c r="AI604" i="7"/>
  <c r="AG731" i="7"/>
  <c r="AG604" i="7"/>
  <c r="AE731" i="7"/>
  <c r="AE604" i="7"/>
  <c r="AC731" i="7"/>
  <c r="AC604" i="7"/>
  <c r="AA731" i="7"/>
  <c r="AA604" i="7"/>
  <c r="Y731" i="7"/>
  <c r="Y604" i="7"/>
  <c r="W731" i="7"/>
  <c r="W604" i="7"/>
  <c r="U731" i="7"/>
  <c r="U604" i="7"/>
  <c r="S731" i="7"/>
  <c r="S604" i="7"/>
  <c r="Q731" i="7"/>
  <c r="Q604" i="7"/>
  <c r="O731" i="7"/>
  <c r="O604" i="7"/>
  <c r="M731" i="7"/>
  <c r="M604" i="7"/>
  <c r="K731" i="7"/>
  <c r="K604" i="7"/>
  <c r="I731" i="7"/>
  <c r="I604" i="7"/>
  <c r="G731" i="7"/>
  <c r="G604" i="7"/>
  <c r="E731" i="7"/>
  <c r="E604" i="7"/>
  <c r="C731" i="7"/>
  <c r="C604" i="7"/>
  <c r="AJ730" i="7"/>
  <c r="AJ603" i="7"/>
  <c r="AH730" i="7"/>
  <c r="AH603" i="7"/>
  <c r="AF730" i="7"/>
  <c r="AF603" i="7"/>
  <c r="AD730" i="7"/>
  <c r="AD603" i="7"/>
  <c r="AB730" i="7"/>
  <c r="AB603" i="7"/>
  <c r="Z730" i="7"/>
  <c r="Z603" i="7"/>
  <c r="X730" i="7"/>
  <c r="X603" i="7"/>
  <c r="V730" i="7"/>
  <c r="V603" i="7"/>
  <c r="T730" i="7"/>
  <c r="T603" i="7"/>
  <c r="R730" i="7"/>
  <c r="R603" i="7"/>
  <c r="P730" i="7"/>
  <c r="P603" i="7"/>
  <c r="N730" i="7"/>
  <c r="N603" i="7"/>
  <c r="L730" i="7"/>
  <c r="L603" i="7"/>
  <c r="J730" i="7"/>
  <c r="J603" i="7"/>
  <c r="H730" i="7"/>
  <c r="H603" i="7"/>
  <c r="F730" i="7"/>
  <c r="F603" i="7"/>
  <c r="D730" i="7"/>
  <c r="D603" i="7"/>
  <c r="B730" i="7"/>
  <c r="B603" i="7"/>
  <c r="AI729" i="7"/>
  <c r="AI602" i="7"/>
  <c r="AG729" i="7"/>
  <c r="AG602" i="7"/>
  <c r="AE729" i="7"/>
  <c r="AE602" i="7"/>
  <c r="AC729" i="7"/>
  <c r="AC602" i="7"/>
  <c r="AA729" i="7"/>
  <c r="AA602" i="7"/>
  <c r="Y729" i="7"/>
  <c r="Y602" i="7"/>
  <c r="W729" i="7"/>
  <c r="W602" i="7"/>
  <c r="U729" i="7"/>
  <c r="U602" i="7"/>
  <c r="S729" i="7"/>
  <c r="S602" i="7"/>
  <c r="Q729" i="7"/>
  <c r="Q602" i="7"/>
  <c r="O729" i="7"/>
  <c r="O602" i="7"/>
  <c r="M729" i="7"/>
  <c r="M602" i="7"/>
  <c r="K729" i="7"/>
  <c r="K602" i="7"/>
  <c r="I729" i="7"/>
  <c r="I602" i="7"/>
  <c r="G729" i="7"/>
  <c r="G602" i="7"/>
  <c r="E729" i="7"/>
  <c r="E602" i="7"/>
  <c r="C729" i="7"/>
  <c r="C602" i="7"/>
  <c r="AJ728" i="7"/>
  <c r="AJ601" i="7"/>
  <c r="AH728" i="7"/>
  <c r="AH601" i="7"/>
  <c r="AF728" i="7"/>
  <c r="AF601" i="7"/>
  <c r="AD728" i="7"/>
  <c r="AD601" i="7"/>
  <c r="AB728" i="7"/>
  <c r="AB601" i="7"/>
  <c r="Z728" i="7"/>
  <c r="Z601" i="7"/>
  <c r="X728" i="7"/>
  <c r="X601" i="7"/>
  <c r="V728" i="7"/>
  <c r="V601" i="7"/>
  <c r="T728" i="7"/>
  <c r="T601" i="7"/>
  <c r="R728" i="7"/>
  <c r="R601" i="7"/>
  <c r="P728" i="7"/>
  <c r="P601" i="7"/>
  <c r="N728" i="7"/>
  <c r="N601" i="7"/>
  <c r="L728" i="7"/>
  <c r="L601" i="7"/>
  <c r="J728" i="7"/>
  <c r="J601" i="7"/>
  <c r="H728" i="7"/>
  <c r="H601" i="7"/>
  <c r="F728" i="7"/>
  <c r="F601" i="7"/>
  <c r="D728" i="7"/>
  <c r="D601" i="7"/>
  <c r="B728" i="7"/>
  <c r="B601" i="7"/>
  <c r="AI727" i="7"/>
  <c r="AI600" i="7"/>
  <c r="AG727" i="7"/>
  <c r="AG600" i="7"/>
  <c r="AE727" i="7"/>
  <c r="AE600" i="7"/>
  <c r="AC727" i="7"/>
  <c r="AC600" i="7"/>
  <c r="AA727" i="7"/>
  <c r="AA600" i="7"/>
  <c r="Y727" i="7"/>
  <c r="Y600" i="7"/>
  <c r="W727" i="7"/>
  <c r="W600" i="7"/>
  <c r="U727" i="7"/>
  <c r="U600" i="7"/>
  <c r="S727" i="7"/>
  <c r="S600" i="7"/>
  <c r="Q727" i="7"/>
  <c r="Q600" i="7"/>
  <c r="O727" i="7"/>
  <c r="O600" i="7"/>
  <c r="M727" i="7"/>
  <c r="M600" i="7"/>
  <c r="K727" i="7"/>
  <c r="K600" i="7"/>
  <c r="F600" i="7"/>
  <c r="D600" i="7"/>
  <c r="B600" i="7"/>
  <c r="AI599" i="7"/>
  <c r="AG599" i="7"/>
  <c r="AE599" i="7"/>
  <c r="AC599" i="7"/>
  <c r="AA599" i="7"/>
  <c r="Y599" i="7"/>
  <c r="W599" i="7"/>
  <c r="U599" i="7"/>
  <c r="S599" i="7"/>
  <c r="Q599" i="7"/>
  <c r="O599" i="7"/>
  <c r="M599" i="7"/>
  <c r="K599" i="7"/>
  <c r="I599" i="7"/>
  <c r="G599" i="7"/>
  <c r="E599" i="7"/>
  <c r="C599" i="7"/>
  <c r="AJ725" i="7"/>
  <c r="AJ598" i="7"/>
  <c r="AH725" i="7"/>
  <c r="AH598" i="7"/>
  <c r="AF725" i="7"/>
  <c r="AF598" i="7"/>
  <c r="AD725" i="7"/>
  <c r="AD598" i="7"/>
  <c r="AB725" i="7"/>
  <c r="AB598" i="7"/>
  <c r="Z725" i="7"/>
  <c r="Z598" i="7"/>
  <c r="X725" i="7"/>
  <c r="X598" i="7"/>
  <c r="V725" i="7"/>
  <c r="V598" i="7"/>
  <c r="T725" i="7"/>
  <c r="T598" i="7"/>
  <c r="R725" i="7"/>
  <c r="R598" i="7"/>
  <c r="P725" i="7"/>
  <c r="P598" i="7"/>
  <c r="N725" i="7"/>
  <c r="N598" i="7"/>
  <c r="L725" i="7"/>
  <c r="L598" i="7"/>
  <c r="J725" i="7"/>
  <c r="J598" i="7"/>
  <c r="H725" i="7"/>
  <c r="H598" i="7"/>
  <c r="F725" i="7"/>
  <c r="F598" i="7"/>
  <c r="D725" i="7"/>
  <c r="D598" i="7"/>
  <c r="B725" i="7"/>
  <c r="B598" i="7"/>
  <c r="AI597" i="7"/>
  <c r="AG597" i="7"/>
  <c r="AE597" i="7"/>
  <c r="AC597" i="7"/>
  <c r="AA597" i="7"/>
  <c r="Y597" i="7"/>
  <c r="W597" i="7"/>
  <c r="U597" i="7"/>
  <c r="S597" i="7"/>
  <c r="Q597" i="7"/>
  <c r="O597" i="7"/>
  <c r="M597" i="7"/>
  <c r="K724" i="7"/>
  <c r="K597" i="7"/>
  <c r="I724" i="7"/>
  <c r="I597" i="7"/>
  <c r="G724" i="7"/>
  <c r="G597" i="7"/>
  <c r="E724" i="7"/>
  <c r="E597" i="7"/>
  <c r="C724" i="7"/>
  <c r="C597" i="7"/>
  <c r="AJ723" i="7"/>
  <c r="AJ596" i="7"/>
  <c r="AH723" i="7"/>
  <c r="AH596" i="7"/>
  <c r="AF723" i="7"/>
  <c r="AF596" i="7"/>
  <c r="AD723" i="7"/>
  <c r="AD596" i="7"/>
  <c r="AB723" i="7"/>
  <c r="AB596" i="7"/>
  <c r="Z723" i="7"/>
  <c r="Z596" i="7"/>
  <c r="X723" i="7"/>
  <c r="X596" i="7"/>
  <c r="V723" i="7"/>
  <c r="V596" i="7"/>
  <c r="T723" i="7"/>
  <c r="T596" i="7"/>
  <c r="R723" i="7"/>
  <c r="R596" i="7"/>
  <c r="P723" i="7"/>
  <c r="P596" i="7"/>
  <c r="N723" i="7"/>
  <c r="N596" i="7"/>
  <c r="L723" i="7"/>
  <c r="L596" i="7"/>
  <c r="J723" i="7"/>
  <c r="J596" i="7"/>
  <c r="H723" i="7"/>
  <c r="H596" i="7"/>
  <c r="F723" i="7"/>
  <c r="F596" i="7"/>
  <c r="D723" i="7"/>
  <c r="D596" i="7"/>
  <c r="B723" i="7"/>
  <c r="B596" i="7"/>
  <c r="AI722" i="7"/>
  <c r="AI595" i="7"/>
  <c r="AG722" i="7"/>
  <c r="AG595" i="7"/>
  <c r="AE722" i="7"/>
  <c r="AE595" i="7"/>
  <c r="AC722" i="7"/>
  <c r="AC595" i="7"/>
  <c r="AA722" i="7"/>
  <c r="AA595" i="7"/>
  <c r="Y722" i="7"/>
  <c r="Y595" i="7"/>
  <c r="W722" i="7"/>
  <c r="W595" i="7"/>
  <c r="U722" i="7"/>
  <c r="U595" i="7"/>
  <c r="S722" i="7"/>
  <c r="S595" i="7"/>
  <c r="Q722" i="7"/>
  <c r="Q595" i="7"/>
  <c r="O722" i="7"/>
  <c r="O595" i="7"/>
  <c r="M722" i="7"/>
  <c r="M595" i="7"/>
  <c r="K722" i="7"/>
  <c r="K595" i="7"/>
  <c r="I722" i="7"/>
  <c r="I595" i="7"/>
  <c r="G722" i="7"/>
  <c r="G595" i="7"/>
  <c r="E722" i="7"/>
  <c r="E595" i="7"/>
  <c r="C722" i="7"/>
  <c r="C595" i="7"/>
  <c r="AJ721" i="7"/>
  <c r="AJ594" i="7"/>
  <c r="AH721" i="7"/>
  <c r="AH594" i="7"/>
  <c r="AF721" i="7"/>
  <c r="AF594" i="7"/>
  <c r="AD721" i="7"/>
  <c r="AD594" i="7"/>
  <c r="AB721" i="7"/>
  <c r="AB594" i="7"/>
  <c r="Z721" i="7"/>
  <c r="Z594" i="7"/>
  <c r="X721" i="7"/>
  <c r="X594" i="7"/>
  <c r="V721" i="7"/>
  <c r="V594" i="7"/>
  <c r="T721" i="7"/>
  <c r="T594" i="7"/>
  <c r="R721" i="7"/>
  <c r="R594" i="7"/>
  <c r="P721" i="7"/>
  <c r="P594" i="7"/>
  <c r="N721" i="7"/>
  <c r="N594" i="7"/>
  <c r="L721" i="7"/>
  <c r="L594" i="7"/>
  <c r="J721" i="7"/>
  <c r="J594" i="7"/>
  <c r="H721" i="7"/>
  <c r="H594" i="7"/>
  <c r="F721" i="7"/>
  <c r="F594" i="7"/>
  <c r="D721" i="7"/>
  <c r="D594" i="7"/>
  <c r="B721" i="7"/>
  <c r="B594" i="7"/>
  <c r="AI720" i="7"/>
  <c r="AI593" i="7"/>
  <c r="AG720" i="7"/>
  <c r="AG593" i="7"/>
  <c r="AE720" i="7"/>
  <c r="AE593" i="7"/>
  <c r="AC720" i="7"/>
  <c r="AC593" i="7"/>
  <c r="AA720" i="7"/>
  <c r="AA593" i="7"/>
  <c r="Y720" i="7"/>
  <c r="Y593" i="7"/>
  <c r="W720" i="7"/>
  <c r="W593" i="7"/>
  <c r="U720" i="7"/>
  <c r="U593" i="7"/>
  <c r="S720" i="7"/>
  <c r="S593" i="7"/>
  <c r="Q720" i="7"/>
  <c r="Q593" i="7"/>
  <c r="O720" i="7"/>
  <c r="O593" i="7"/>
  <c r="M720" i="7"/>
  <c r="M593" i="7"/>
  <c r="K720" i="7"/>
  <c r="K593" i="7"/>
  <c r="I720" i="7"/>
  <c r="I593" i="7"/>
  <c r="G720" i="7"/>
  <c r="G593" i="7"/>
  <c r="E720" i="7"/>
  <c r="E593" i="7"/>
  <c r="C720" i="7"/>
  <c r="C593" i="7"/>
  <c r="AJ719" i="7"/>
  <c r="AJ592" i="7"/>
  <c r="AH719" i="7"/>
  <c r="AH592" i="7"/>
  <c r="AF719" i="7"/>
  <c r="AF592" i="7"/>
  <c r="AD719" i="7"/>
  <c r="AD592" i="7"/>
  <c r="AB719" i="7"/>
  <c r="AB592" i="7"/>
  <c r="Z719" i="7"/>
  <c r="Z592" i="7"/>
  <c r="X719" i="7"/>
  <c r="X592" i="7"/>
  <c r="V719" i="7"/>
  <c r="V592" i="7"/>
  <c r="T719" i="7"/>
  <c r="T592" i="7"/>
  <c r="R719" i="7"/>
  <c r="R592" i="7"/>
  <c r="P719" i="7"/>
  <c r="P592" i="7"/>
  <c r="N719" i="7"/>
  <c r="N592" i="7"/>
  <c r="L719" i="7"/>
  <c r="L592" i="7"/>
  <c r="J719" i="7"/>
  <c r="J592" i="7"/>
  <c r="H719" i="7"/>
  <c r="H592" i="7"/>
  <c r="F719" i="7"/>
  <c r="F592" i="7"/>
  <c r="D719" i="7"/>
  <c r="D592" i="7"/>
  <c r="B719" i="7"/>
  <c r="B592" i="7"/>
  <c r="AI718" i="7"/>
  <c r="AI591" i="7"/>
  <c r="AG718" i="7"/>
  <c r="AG591" i="7"/>
  <c r="AE718" i="7"/>
  <c r="AE591" i="7"/>
  <c r="AC718" i="7"/>
  <c r="AC591" i="7"/>
  <c r="AA718" i="7"/>
  <c r="AA591" i="7"/>
  <c r="Y718" i="7"/>
  <c r="Y591" i="7"/>
  <c r="W718" i="7"/>
  <c r="W591" i="7"/>
  <c r="U718" i="7"/>
  <c r="U591" i="7"/>
  <c r="S718" i="7"/>
  <c r="S591" i="7"/>
  <c r="Q718" i="7"/>
  <c r="Q591" i="7"/>
  <c r="O718" i="7"/>
  <c r="O591" i="7"/>
  <c r="M718" i="7"/>
  <c r="M591" i="7"/>
  <c r="K718" i="7"/>
  <c r="K591" i="7"/>
  <c r="I718" i="7"/>
  <c r="I591" i="7"/>
  <c r="G718" i="7"/>
  <c r="G591" i="7"/>
  <c r="E718" i="7"/>
  <c r="E591" i="7"/>
  <c r="C718" i="7"/>
  <c r="C591" i="7"/>
  <c r="AJ717" i="7"/>
  <c r="AJ590" i="7"/>
  <c r="AH717" i="7"/>
  <c r="AH590" i="7"/>
  <c r="AF717" i="7"/>
  <c r="AF590" i="7"/>
  <c r="AD717" i="7"/>
  <c r="AD590" i="7"/>
  <c r="AB717" i="7"/>
  <c r="AB590" i="7"/>
  <c r="Z717" i="7"/>
  <c r="Z590" i="7"/>
  <c r="X717" i="7"/>
  <c r="X590" i="7"/>
  <c r="V717" i="7"/>
  <c r="V590" i="7"/>
  <c r="T717" i="7"/>
  <c r="T590" i="7"/>
  <c r="R717" i="7"/>
  <c r="R590" i="7"/>
  <c r="P717" i="7"/>
  <c r="P590" i="7"/>
  <c r="N717" i="7"/>
  <c r="N590" i="7"/>
  <c r="L717" i="7"/>
  <c r="L590" i="7"/>
  <c r="J717" i="7"/>
  <c r="J590" i="7"/>
  <c r="H717" i="7"/>
  <c r="H590" i="7"/>
  <c r="F717" i="7"/>
  <c r="F590" i="7"/>
  <c r="D717" i="7"/>
  <c r="D590" i="7"/>
  <c r="B717" i="7"/>
  <c r="B590" i="7"/>
  <c r="AI716" i="7"/>
  <c r="AI589" i="7"/>
  <c r="AG716" i="7"/>
  <c r="AG589" i="7"/>
  <c r="AE716" i="7"/>
  <c r="AE589" i="7"/>
  <c r="AC716" i="7"/>
  <c r="AC589" i="7"/>
  <c r="AA716" i="7"/>
  <c r="AA589" i="7"/>
  <c r="Y716" i="7"/>
  <c r="Y589" i="7"/>
  <c r="W716" i="7"/>
  <c r="W589" i="7"/>
  <c r="U716" i="7"/>
  <c r="U589" i="7"/>
  <c r="S716" i="7"/>
  <c r="S589" i="7"/>
  <c r="Q716" i="7"/>
  <c r="Q589" i="7"/>
  <c r="O716" i="7"/>
  <c r="O589" i="7"/>
  <c r="M716" i="7"/>
  <c r="M589" i="7"/>
  <c r="K716" i="7"/>
  <c r="K589" i="7"/>
  <c r="I716" i="7"/>
  <c r="I589" i="7"/>
  <c r="G716" i="7"/>
  <c r="G589" i="7"/>
  <c r="E716" i="7"/>
  <c r="E589" i="7"/>
  <c r="C716" i="7"/>
  <c r="C589" i="7"/>
  <c r="AJ715" i="7"/>
  <c r="AJ588" i="7"/>
  <c r="AH715" i="7"/>
  <c r="AH588" i="7"/>
  <c r="AF715" i="7"/>
  <c r="AF588" i="7"/>
  <c r="AD715" i="7"/>
  <c r="AD588" i="7"/>
  <c r="AB715" i="7"/>
  <c r="AB588" i="7"/>
  <c r="Z715" i="7"/>
  <c r="Z588" i="7"/>
  <c r="X715" i="7"/>
  <c r="X588" i="7"/>
  <c r="V715" i="7"/>
  <c r="V588" i="7"/>
  <c r="T715" i="7"/>
  <c r="T588" i="7"/>
  <c r="R715" i="7"/>
  <c r="R588" i="7"/>
  <c r="P715" i="7"/>
  <c r="P588" i="7"/>
  <c r="N715" i="7"/>
  <c r="N588" i="7"/>
  <c r="L715" i="7"/>
  <c r="L588" i="7"/>
  <c r="J715" i="7"/>
  <c r="J588" i="7"/>
  <c r="H715" i="7"/>
  <c r="H588" i="7"/>
  <c r="F715" i="7"/>
  <c r="F588" i="7"/>
  <c r="D715" i="7"/>
  <c r="D588" i="7"/>
  <c r="B715" i="7"/>
  <c r="B588" i="7"/>
  <c r="AI714" i="7"/>
  <c r="AI587" i="7"/>
  <c r="AG714" i="7"/>
  <c r="AG587" i="7"/>
  <c r="AE714" i="7"/>
  <c r="AE587" i="7"/>
  <c r="AC714" i="7"/>
  <c r="AC587" i="7"/>
  <c r="AA714" i="7"/>
  <c r="AA587" i="7"/>
  <c r="Y714" i="7"/>
  <c r="Y587" i="7"/>
  <c r="W714" i="7"/>
  <c r="W587" i="7"/>
  <c r="U714" i="7"/>
  <c r="U587" i="7"/>
  <c r="S714" i="7"/>
  <c r="S587" i="7"/>
  <c r="Q714" i="7"/>
  <c r="Q587" i="7"/>
  <c r="O714" i="7"/>
  <c r="O587" i="7"/>
  <c r="M714" i="7"/>
  <c r="M587" i="7"/>
  <c r="K714" i="7"/>
  <c r="K587" i="7"/>
  <c r="I714" i="7"/>
  <c r="I587" i="7"/>
  <c r="G714" i="7"/>
  <c r="G587" i="7"/>
  <c r="E714" i="7"/>
  <c r="E587" i="7"/>
  <c r="C714" i="7"/>
  <c r="C587" i="7"/>
  <c r="AJ713" i="7"/>
  <c r="AJ586" i="7"/>
  <c r="AH713" i="7"/>
  <c r="AH586" i="7"/>
  <c r="AF713" i="7"/>
  <c r="AF586" i="7"/>
  <c r="AD713" i="7"/>
  <c r="AD586" i="7"/>
  <c r="AB713" i="7"/>
  <c r="AB586" i="7"/>
  <c r="Z713" i="7"/>
  <c r="Z586" i="7"/>
  <c r="X713" i="7"/>
  <c r="X586" i="7"/>
  <c r="V713" i="7"/>
  <c r="V586" i="7"/>
  <c r="T713" i="7"/>
  <c r="T586" i="7"/>
  <c r="R713" i="7"/>
  <c r="R586" i="7"/>
  <c r="P713" i="7"/>
  <c r="P586" i="7"/>
  <c r="N713" i="7"/>
  <c r="N586" i="7"/>
  <c r="L713" i="7"/>
  <c r="L586" i="7"/>
  <c r="J713" i="7"/>
  <c r="J586" i="7"/>
  <c r="H713" i="7"/>
  <c r="H586" i="7"/>
  <c r="F713" i="7"/>
  <c r="F586" i="7"/>
  <c r="D713" i="7"/>
  <c r="D586" i="7"/>
  <c r="B713" i="7"/>
  <c r="B586" i="7"/>
  <c r="AI712" i="7"/>
  <c r="AI585" i="7"/>
  <c r="AG712" i="7"/>
  <c r="AG585" i="7"/>
  <c r="AE712" i="7"/>
  <c r="AE585" i="7"/>
  <c r="AC712" i="7"/>
  <c r="AC585" i="7"/>
  <c r="AA712" i="7"/>
  <c r="AA585" i="7"/>
  <c r="Y712" i="7"/>
  <c r="Y585" i="7"/>
  <c r="W712" i="7"/>
  <c r="W585" i="7"/>
  <c r="U712" i="7"/>
  <c r="U585" i="7"/>
  <c r="S712" i="7"/>
  <c r="S585" i="7"/>
  <c r="Q712" i="7"/>
  <c r="Q585" i="7"/>
  <c r="O712" i="7"/>
  <c r="O585" i="7"/>
  <c r="M712" i="7"/>
  <c r="M585" i="7"/>
  <c r="K712" i="7"/>
  <c r="K585" i="7"/>
  <c r="I727" i="7"/>
  <c r="I600" i="7"/>
  <c r="G727" i="7"/>
  <c r="G600" i="7"/>
  <c r="E727" i="7"/>
  <c r="E600" i="7"/>
  <c r="C727" i="7"/>
  <c r="C600" i="7"/>
  <c r="AJ726" i="7"/>
  <c r="AJ599" i="7"/>
  <c r="AH726" i="7"/>
  <c r="AH599" i="7"/>
  <c r="AF726" i="7"/>
  <c r="AF599" i="7"/>
  <c r="AD726" i="7"/>
  <c r="AD599" i="7"/>
  <c r="AB726" i="7"/>
  <c r="AB599" i="7"/>
  <c r="Z726" i="7"/>
  <c r="Z599" i="7"/>
  <c r="X726" i="7"/>
  <c r="X599" i="7"/>
  <c r="V726" i="7"/>
  <c r="V599" i="7"/>
  <c r="T726" i="7"/>
  <c r="T599" i="7"/>
  <c r="R726" i="7"/>
  <c r="R599" i="7"/>
  <c r="P726" i="7"/>
  <c r="P599" i="7"/>
  <c r="N726" i="7"/>
  <c r="N599" i="7"/>
  <c r="L726" i="7"/>
  <c r="L599" i="7"/>
  <c r="J726" i="7"/>
  <c r="J599" i="7"/>
  <c r="H726" i="7"/>
  <c r="H599" i="7"/>
  <c r="F726" i="7"/>
  <c r="F599" i="7"/>
  <c r="D726" i="7"/>
  <c r="D599" i="7"/>
  <c r="B726" i="7"/>
  <c r="B599" i="7"/>
  <c r="AI725" i="7"/>
  <c r="AI598" i="7"/>
  <c r="AG725" i="7"/>
  <c r="AG598" i="7"/>
  <c r="AE725" i="7"/>
  <c r="AE598" i="7"/>
  <c r="AC725" i="7"/>
  <c r="AC598" i="7"/>
  <c r="AA725" i="7"/>
  <c r="AA598" i="7"/>
  <c r="Y725" i="7"/>
  <c r="Y598" i="7"/>
  <c r="W725" i="7"/>
  <c r="W598" i="7"/>
  <c r="U725" i="7"/>
  <c r="U598" i="7"/>
  <c r="S725" i="7"/>
  <c r="S598" i="7"/>
  <c r="Q725" i="7"/>
  <c r="Q598" i="7"/>
  <c r="O725" i="7"/>
  <c r="O598" i="7"/>
  <c r="M725" i="7"/>
  <c r="M598" i="7"/>
  <c r="K725" i="7"/>
  <c r="K598" i="7"/>
  <c r="I725" i="7"/>
  <c r="I598" i="7"/>
  <c r="G725" i="7"/>
  <c r="G598" i="7"/>
  <c r="E725" i="7"/>
  <c r="E598" i="7"/>
  <c r="C725" i="7"/>
  <c r="C598" i="7"/>
  <c r="AJ724" i="7"/>
  <c r="AJ597" i="7"/>
  <c r="AH724" i="7"/>
  <c r="AH597" i="7"/>
  <c r="AF724" i="7"/>
  <c r="AF597" i="7"/>
  <c r="AD724" i="7"/>
  <c r="AD597" i="7"/>
  <c r="AB724" i="7"/>
  <c r="AB597" i="7"/>
  <c r="Z724" i="7"/>
  <c r="Z597" i="7"/>
  <c r="X724" i="7"/>
  <c r="X597" i="7"/>
  <c r="V724" i="7"/>
  <c r="V597" i="7"/>
  <c r="T724" i="7"/>
  <c r="T597" i="7"/>
  <c r="R724" i="7"/>
  <c r="R597" i="7"/>
  <c r="P724" i="7"/>
  <c r="P597" i="7"/>
  <c r="N724" i="7"/>
  <c r="N597" i="7"/>
  <c r="L724" i="7"/>
  <c r="L597" i="7"/>
  <c r="J724" i="7"/>
  <c r="J597" i="7"/>
  <c r="H724" i="7"/>
  <c r="H597" i="7"/>
  <c r="F724" i="7"/>
  <c r="F597" i="7"/>
  <c r="D724" i="7"/>
  <c r="D597" i="7"/>
  <c r="B724" i="7"/>
  <c r="B597" i="7"/>
  <c r="AI723" i="7"/>
  <c r="AI596" i="7"/>
  <c r="AG723" i="7"/>
  <c r="AG596" i="7"/>
  <c r="AE723" i="7"/>
  <c r="AE596" i="7"/>
  <c r="AC723" i="7"/>
  <c r="AC596" i="7"/>
  <c r="AA723" i="7"/>
  <c r="AA596" i="7"/>
  <c r="Y723" i="7"/>
  <c r="Y596" i="7"/>
  <c r="W723" i="7"/>
  <c r="W596" i="7"/>
  <c r="U723" i="7"/>
  <c r="U596" i="7"/>
  <c r="S723" i="7"/>
  <c r="S596" i="7"/>
  <c r="Q723" i="7"/>
  <c r="Q596" i="7"/>
  <c r="O723" i="7"/>
  <c r="O596" i="7"/>
  <c r="M723" i="7"/>
  <c r="M596" i="7"/>
  <c r="K723" i="7"/>
  <c r="K596" i="7"/>
  <c r="I723" i="7"/>
  <c r="I596" i="7"/>
  <c r="G723" i="7"/>
  <c r="G596" i="7"/>
  <c r="E723" i="7"/>
  <c r="E596" i="7"/>
  <c r="C723" i="7"/>
  <c r="C596" i="7"/>
  <c r="AJ722" i="7"/>
  <c r="AJ595" i="7"/>
  <c r="AH722" i="7"/>
  <c r="AH595" i="7"/>
  <c r="AF722" i="7"/>
  <c r="AF595" i="7"/>
  <c r="AD722" i="7"/>
  <c r="AD595" i="7"/>
  <c r="AB722" i="7"/>
  <c r="AB595" i="7"/>
  <c r="Z722" i="7"/>
  <c r="Z595" i="7"/>
  <c r="X722" i="7"/>
  <c r="X595" i="7"/>
  <c r="V722" i="7"/>
  <c r="V595" i="7"/>
  <c r="T722" i="7"/>
  <c r="T595" i="7"/>
  <c r="R722" i="7"/>
  <c r="R595" i="7"/>
  <c r="P722" i="7"/>
  <c r="P595" i="7"/>
  <c r="N722" i="7"/>
  <c r="N595" i="7"/>
  <c r="L722" i="7"/>
  <c r="L595" i="7"/>
  <c r="J722" i="7"/>
  <c r="J595" i="7"/>
  <c r="H722" i="7"/>
  <c r="H595" i="7"/>
  <c r="F722" i="7"/>
  <c r="F595" i="7"/>
  <c r="D722" i="7"/>
  <c r="D595" i="7"/>
  <c r="B722" i="7"/>
  <c r="B595" i="7"/>
  <c r="AI721" i="7"/>
  <c r="AI594" i="7"/>
  <c r="AG721" i="7"/>
  <c r="AG594" i="7"/>
  <c r="AE721" i="7"/>
  <c r="AE594" i="7"/>
  <c r="AC721" i="7"/>
  <c r="AC594" i="7"/>
  <c r="AA721" i="7"/>
  <c r="AA594" i="7"/>
  <c r="Y721" i="7"/>
  <c r="Y594" i="7"/>
  <c r="W721" i="7"/>
  <c r="W594" i="7"/>
  <c r="U721" i="7"/>
  <c r="U594" i="7"/>
  <c r="S721" i="7"/>
  <c r="S594" i="7"/>
  <c r="Q721" i="7"/>
  <c r="Q594" i="7"/>
  <c r="O721" i="7"/>
  <c r="O594" i="7"/>
  <c r="M721" i="7"/>
  <c r="M594" i="7"/>
  <c r="K721" i="7"/>
  <c r="K594" i="7"/>
  <c r="I721" i="7"/>
  <c r="I594" i="7"/>
  <c r="G721" i="7"/>
  <c r="G594" i="7"/>
  <c r="E721" i="7"/>
  <c r="E594" i="7"/>
  <c r="C721" i="7"/>
  <c r="C594" i="7"/>
  <c r="AJ720" i="7"/>
  <c r="AJ593" i="7"/>
  <c r="AH720" i="7"/>
  <c r="AH593" i="7"/>
  <c r="AF720" i="7"/>
  <c r="AF593" i="7"/>
  <c r="AD720" i="7"/>
  <c r="AD593" i="7"/>
  <c r="AB720" i="7"/>
  <c r="AB593" i="7"/>
  <c r="Z720" i="7"/>
  <c r="Z593" i="7"/>
  <c r="X720" i="7"/>
  <c r="X593" i="7"/>
  <c r="V720" i="7"/>
  <c r="V593" i="7"/>
  <c r="T720" i="7"/>
  <c r="T593" i="7"/>
  <c r="R720" i="7"/>
  <c r="R593" i="7"/>
  <c r="P720" i="7"/>
  <c r="P593" i="7"/>
  <c r="N720" i="7"/>
  <c r="N593" i="7"/>
  <c r="L720" i="7"/>
  <c r="L593" i="7"/>
  <c r="J720" i="7"/>
  <c r="J593" i="7"/>
  <c r="H720" i="7"/>
  <c r="H593" i="7"/>
  <c r="F720" i="7"/>
  <c r="F593" i="7"/>
  <c r="D720" i="7"/>
  <c r="D593" i="7"/>
  <c r="B720" i="7"/>
  <c r="B593" i="7"/>
  <c r="AI719" i="7"/>
  <c r="AI592" i="7"/>
  <c r="AG719" i="7"/>
  <c r="AG592" i="7"/>
  <c r="AE719" i="7"/>
  <c r="AE592" i="7"/>
  <c r="AC719" i="7"/>
  <c r="AC592" i="7"/>
  <c r="AA719" i="7"/>
  <c r="AA592" i="7"/>
  <c r="Y719" i="7"/>
  <c r="Y592" i="7"/>
  <c r="W719" i="7"/>
  <c r="W592" i="7"/>
  <c r="U719" i="7"/>
  <c r="U592" i="7"/>
  <c r="S719" i="7"/>
  <c r="S592" i="7"/>
  <c r="Q719" i="7"/>
  <c r="Q592" i="7"/>
  <c r="O719" i="7"/>
  <c r="O592" i="7"/>
  <c r="M719" i="7"/>
  <c r="M592" i="7"/>
  <c r="K719" i="7"/>
  <c r="K592" i="7"/>
  <c r="I719" i="7"/>
  <c r="I592" i="7"/>
  <c r="G719" i="7"/>
  <c r="G592" i="7"/>
  <c r="E719" i="7"/>
  <c r="E592" i="7"/>
  <c r="C719" i="7"/>
  <c r="C592" i="7"/>
  <c r="AJ718" i="7"/>
  <c r="AJ591" i="7"/>
  <c r="AH718" i="7"/>
  <c r="AH591" i="7"/>
  <c r="AF718" i="7"/>
  <c r="AF591" i="7"/>
  <c r="AD718" i="7"/>
  <c r="AD591" i="7"/>
  <c r="AB718" i="7"/>
  <c r="AB591" i="7"/>
  <c r="Z718" i="7"/>
  <c r="Z591" i="7"/>
  <c r="X718" i="7"/>
  <c r="X591" i="7"/>
  <c r="V718" i="7"/>
  <c r="V591" i="7"/>
  <c r="T718" i="7"/>
  <c r="T591" i="7"/>
  <c r="R718" i="7"/>
  <c r="R591" i="7"/>
  <c r="P718" i="7"/>
  <c r="P591" i="7"/>
  <c r="N718" i="7"/>
  <c r="N591" i="7"/>
  <c r="L718" i="7"/>
  <c r="L591" i="7"/>
  <c r="J718" i="7"/>
  <c r="J591" i="7"/>
  <c r="H718" i="7"/>
  <c r="H591" i="7"/>
  <c r="F718" i="7"/>
  <c r="F591" i="7"/>
  <c r="D718" i="7"/>
  <c r="D591" i="7"/>
  <c r="B718" i="7"/>
  <c r="B591" i="7"/>
  <c r="AI717" i="7"/>
  <c r="AI590" i="7"/>
  <c r="AG717" i="7"/>
  <c r="AG590" i="7"/>
  <c r="AE717" i="7"/>
  <c r="AE590" i="7"/>
  <c r="AC717" i="7"/>
  <c r="AC590" i="7"/>
  <c r="AA717" i="7"/>
  <c r="AA590" i="7"/>
  <c r="Y717" i="7"/>
  <c r="Y590" i="7"/>
  <c r="W717" i="7"/>
  <c r="W590" i="7"/>
  <c r="U717" i="7"/>
  <c r="U590" i="7"/>
  <c r="S717" i="7"/>
  <c r="S590" i="7"/>
  <c r="Q717" i="7"/>
  <c r="Q590" i="7"/>
  <c r="O717" i="7"/>
  <c r="O590" i="7"/>
  <c r="M717" i="7"/>
  <c r="M590" i="7"/>
  <c r="K717" i="7"/>
  <c r="K590" i="7"/>
  <c r="I717" i="7"/>
  <c r="I590" i="7"/>
  <c r="G717" i="7"/>
  <c r="G590" i="7"/>
  <c r="E717" i="7"/>
  <c r="E590" i="7"/>
  <c r="C717" i="7"/>
  <c r="C590" i="7"/>
  <c r="AJ716" i="7"/>
  <c r="AJ589" i="7"/>
  <c r="AH716" i="7"/>
  <c r="AH589" i="7"/>
  <c r="AF716" i="7"/>
  <c r="AF589" i="7"/>
  <c r="AD716" i="7"/>
  <c r="AD589" i="7"/>
  <c r="AB716" i="7"/>
  <c r="AB589" i="7"/>
  <c r="Z716" i="7"/>
  <c r="Z589" i="7"/>
  <c r="X716" i="7"/>
  <c r="X589" i="7"/>
  <c r="V716" i="7"/>
  <c r="V589" i="7"/>
  <c r="T716" i="7"/>
  <c r="T589" i="7"/>
  <c r="R716" i="7"/>
  <c r="R589" i="7"/>
  <c r="P716" i="7"/>
  <c r="P589" i="7"/>
  <c r="N716" i="7"/>
  <c r="N589" i="7"/>
  <c r="L716" i="7"/>
  <c r="L589" i="7"/>
  <c r="J716" i="7"/>
  <c r="J589" i="7"/>
  <c r="H716" i="7"/>
  <c r="H589" i="7"/>
  <c r="F716" i="7"/>
  <c r="F589" i="7"/>
  <c r="D716" i="7"/>
  <c r="D589" i="7"/>
  <c r="B716" i="7"/>
  <c r="B589" i="7"/>
  <c r="AI715" i="7"/>
  <c r="AI588" i="7"/>
  <c r="AG715" i="7"/>
  <c r="AG588" i="7"/>
  <c r="AE715" i="7"/>
  <c r="AE588" i="7"/>
  <c r="AC715" i="7"/>
  <c r="AC588" i="7"/>
  <c r="AA715" i="7"/>
  <c r="AA588" i="7"/>
  <c r="Y715" i="7"/>
  <c r="Y588" i="7"/>
  <c r="W715" i="7"/>
  <c r="W588" i="7"/>
  <c r="U715" i="7"/>
  <c r="U588" i="7"/>
  <c r="S715" i="7"/>
  <c r="S588" i="7"/>
  <c r="Q715" i="7"/>
  <c r="Q588" i="7"/>
  <c r="O715" i="7"/>
  <c r="O588" i="7"/>
  <c r="M715" i="7"/>
  <c r="M588" i="7"/>
  <c r="K715" i="7"/>
  <c r="K588" i="7"/>
  <c r="I715" i="7"/>
  <c r="I588" i="7"/>
  <c r="G715" i="7"/>
  <c r="G588" i="7"/>
  <c r="E715" i="7"/>
  <c r="E588" i="7"/>
  <c r="C715" i="7"/>
  <c r="C588" i="7"/>
  <c r="AJ714" i="7"/>
  <c r="AJ587" i="7"/>
  <c r="AH714" i="7"/>
  <c r="AH587" i="7"/>
  <c r="AF714" i="7"/>
  <c r="AF587" i="7"/>
  <c r="AD714" i="7"/>
  <c r="AD587" i="7"/>
  <c r="AB714" i="7"/>
  <c r="AB587" i="7"/>
  <c r="Z714" i="7"/>
  <c r="Z587" i="7"/>
  <c r="X714" i="7"/>
  <c r="X587" i="7"/>
  <c r="V714" i="7"/>
  <c r="V587" i="7"/>
  <c r="T714" i="7"/>
  <c r="T587" i="7"/>
  <c r="R714" i="7"/>
  <c r="R587" i="7"/>
  <c r="P714" i="7"/>
  <c r="P587" i="7"/>
  <c r="N714" i="7"/>
  <c r="N587" i="7"/>
  <c r="L714" i="7"/>
  <c r="L587" i="7"/>
  <c r="J714" i="7"/>
  <c r="J587" i="7"/>
  <c r="H714" i="7"/>
  <c r="H587" i="7"/>
  <c r="F714" i="7"/>
  <c r="F587" i="7"/>
  <c r="D714" i="7"/>
  <c r="D587" i="7"/>
  <c r="B714" i="7"/>
  <c r="B587" i="7"/>
  <c r="AI713" i="7"/>
  <c r="AI586" i="7"/>
  <c r="AG713" i="7"/>
  <c r="AG586" i="7"/>
  <c r="AE713" i="7"/>
  <c r="AE586" i="7"/>
  <c r="AC713" i="7"/>
  <c r="AC586" i="7"/>
  <c r="AA713" i="7"/>
  <c r="AA586" i="7"/>
  <c r="Y713" i="7"/>
  <c r="Y586" i="7"/>
  <c r="W713" i="7"/>
  <c r="W586" i="7"/>
  <c r="U713" i="7"/>
  <c r="U586" i="7"/>
  <c r="S713" i="7"/>
  <c r="S586" i="7"/>
  <c r="Q713" i="7"/>
  <c r="Q586" i="7"/>
  <c r="O713" i="7"/>
  <c r="O586" i="7"/>
  <c r="M713" i="7"/>
  <c r="M586" i="7"/>
  <c r="K713" i="7"/>
  <c r="K586" i="7"/>
  <c r="I713" i="7"/>
  <c r="I586" i="7"/>
  <c r="G713" i="7"/>
  <c r="G586" i="7"/>
  <c r="E713" i="7"/>
  <c r="E586" i="7"/>
  <c r="C713" i="7"/>
  <c r="C586" i="7"/>
  <c r="AJ712" i="7"/>
  <c r="AJ585" i="7"/>
  <c r="AH712" i="7"/>
  <c r="AH585" i="7"/>
  <c r="AF712" i="7"/>
  <c r="AF585" i="7"/>
  <c r="AD712" i="7"/>
  <c r="AD585" i="7"/>
  <c r="AB712" i="7"/>
  <c r="AB585" i="7"/>
  <c r="Z712" i="7"/>
  <c r="Z585" i="7"/>
  <c r="X712" i="7"/>
  <c r="X585" i="7"/>
  <c r="V712" i="7"/>
  <c r="V585" i="7"/>
  <c r="T712" i="7"/>
  <c r="T585" i="7"/>
  <c r="R712" i="7"/>
  <c r="R585" i="7"/>
  <c r="P712" i="7"/>
  <c r="P585" i="7"/>
  <c r="N712" i="7"/>
  <c r="N585" i="7"/>
  <c r="L712" i="7"/>
  <c r="L585" i="7"/>
  <c r="J712" i="7"/>
  <c r="J585" i="7"/>
  <c r="H712" i="7"/>
  <c r="H585" i="7"/>
  <c r="F712" i="7"/>
  <c r="F585" i="7"/>
  <c r="D712" i="7"/>
  <c r="D585" i="7"/>
  <c r="B712" i="7"/>
  <c r="B585" i="7"/>
  <c r="AI711" i="7"/>
  <c r="AI584" i="7"/>
  <c r="AG711" i="7"/>
  <c r="AG584" i="7"/>
  <c r="AE711" i="7"/>
  <c r="AE584" i="7"/>
  <c r="AC711" i="7"/>
  <c r="AC584" i="7"/>
  <c r="AA711" i="7"/>
  <c r="AA584" i="7"/>
  <c r="Y711" i="7"/>
  <c r="Y584" i="7"/>
  <c r="W711" i="7"/>
  <c r="W584" i="7"/>
  <c r="U711" i="7"/>
  <c r="U584" i="7"/>
  <c r="S711" i="7"/>
  <c r="S584" i="7"/>
  <c r="Q711" i="7"/>
  <c r="Q584" i="7"/>
  <c r="O711" i="7"/>
  <c r="O584" i="7"/>
  <c r="M711" i="7"/>
  <c r="M584" i="7"/>
  <c r="K711" i="7"/>
  <c r="K584" i="7"/>
  <c r="I711" i="7"/>
  <c r="I584" i="7"/>
  <c r="G711" i="7"/>
  <c r="G584" i="7"/>
  <c r="E711" i="7"/>
  <c r="E584" i="7"/>
  <c r="C711" i="7"/>
  <c r="C584" i="7"/>
  <c r="AJ710" i="7"/>
  <c r="AJ583" i="7"/>
  <c r="AH710" i="7"/>
  <c r="AH583" i="7"/>
  <c r="AF710" i="7"/>
  <c r="AF583" i="7"/>
  <c r="AD710" i="7"/>
  <c r="AD583" i="7"/>
  <c r="AB710" i="7"/>
  <c r="AB583" i="7"/>
  <c r="Z710" i="7"/>
  <c r="Z583" i="7"/>
  <c r="X710" i="7"/>
  <c r="X583" i="7"/>
  <c r="V710" i="7"/>
  <c r="V583" i="7"/>
  <c r="T710" i="7"/>
  <c r="T583" i="7"/>
  <c r="R710" i="7"/>
  <c r="R583" i="7"/>
  <c r="P710" i="7"/>
  <c r="P583" i="7"/>
  <c r="N710" i="7"/>
  <c r="N583" i="7"/>
  <c r="L710" i="7"/>
  <c r="L583" i="7"/>
  <c r="J710" i="7"/>
  <c r="J583" i="7"/>
  <c r="H710" i="7"/>
  <c r="H583" i="7"/>
  <c r="F710" i="7"/>
  <c r="F583" i="7"/>
  <c r="D710" i="7"/>
  <c r="D583" i="7"/>
  <c r="B710" i="7"/>
  <c r="B583" i="7"/>
  <c r="AI709" i="7"/>
  <c r="AI582" i="7"/>
  <c r="AG709" i="7"/>
  <c r="AG582" i="7"/>
  <c r="AE709" i="7"/>
  <c r="AE582" i="7"/>
  <c r="AC709" i="7"/>
  <c r="AC582" i="7"/>
  <c r="AA709" i="7"/>
  <c r="AA582" i="7"/>
  <c r="Y709" i="7"/>
  <c r="Y582" i="7"/>
  <c r="W709" i="7"/>
  <c r="W582" i="7"/>
  <c r="U709" i="7"/>
  <c r="U582" i="7"/>
  <c r="S709" i="7"/>
  <c r="S582" i="7"/>
  <c r="Q709" i="7"/>
  <c r="Q582" i="7"/>
  <c r="O709" i="7"/>
  <c r="O582" i="7"/>
  <c r="M709" i="7"/>
  <c r="M582" i="7"/>
  <c r="K709" i="7"/>
  <c r="K582" i="7"/>
  <c r="I709" i="7"/>
  <c r="I582" i="7"/>
  <c r="G709" i="7"/>
  <c r="G582" i="7"/>
  <c r="E709" i="7"/>
  <c r="E582" i="7"/>
  <c r="C709" i="7"/>
  <c r="C582" i="7"/>
  <c r="AJ708" i="7"/>
  <c r="AJ581" i="7"/>
  <c r="AH708" i="7"/>
  <c r="AH581" i="7"/>
  <c r="AF708" i="7"/>
  <c r="AF581" i="7"/>
  <c r="AD708" i="7"/>
  <c r="AD581" i="7"/>
  <c r="AB708" i="7"/>
  <c r="AB581" i="7"/>
  <c r="Z708" i="7"/>
  <c r="Z581" i="7"/>
  <c r="X708" i="7"/>
  <c r="X581" i="7"/>
  <c r="V708" i="7"/>
  <c r="V581" i="7"/>
  <c r="T708" i="7"/>
  <c r="T581" i="7"/>
  <c r="R708" i="7"/>
  <c r="R581" i="7"/>
  <c r="P708" i="7"/>
  <c r="P581" i="7"/>
  <c r="N708" i="7"/>
  <c r="N581" i="7"/>
  <c r="L708" i="7"/>
  <c r="L581" i="7"/>
  <c r="J708" i="7"/>
  <c r="J581" i="7"/>
  <c r="H708" i="7"/>
  <c r="H581" i="7"/>
  <c r="F708" i="7"/>
  <c r="F581" i="7"/>
  <c r="D708" i="7"/>
  <c r="D581" i="7"/>
  <c r="B708" i="7"/>
  <c r="B581" i="7"/>
  <c r="AI707" i="7"/>
  <c r="AI580" i="7"/>
  <c r="AG707" i="7"/>
  <c r="AG580" i="7"/>
  <c r="AE707" i="7"/>
  <c r="AE580" i="7"/>
  <c r="AC707" i="7"/>
  <c r="AC580" i="7"/>
  <c r="AA707" i="7"/>
  <c r="AA580" i="7"/>
  <c r="Y707" i="7"/>
  <c r="Y580" i="7"/>
  <c r="W707" i="7"/>
  <c r="W580" i="7"/>
  <c r="U707" i="7"/>
  <c r="U580" i="7"/>
  <c r="S707" i="7"/>
  <c r="S580" i="7"/>
  <c r="Q707" i="7"/>
  <c r="Q580" i="7"/>
  <c r="O707" i="7"/>
  <c r="O580" i="7"/>
  <c r="M707" i="7"/>
  <c r="M580" i="7"/>
  <c r="K707" i="7"/>
  <c r="K580" i="7"/>
  <c r="I707" i="7"/>
  <c r="I580" i="7"/>
  <c r="G707" i="7"/>
  <c r="G580" i="7"/>
  <c r="E707" i="7"/>
  <c r="E580" i="7"/>
  <c r="C707" i="7"/>
  <c r="C580" i="7"/>
  <c r="AJ706" i="7"/>
  <c r="AJ579" i="7"/>
  <c r="AH706" i="7"/>
  <c r="AH579" i="7"/>
  <c r="AF706" i="7"/>
  <c r="AF579" i="7"/>
  <c r="AD706" i="7"/>
  <c r="AD579" i="7"/>
  <c r="AB706" i="7"/>
  <c r="AB579" i="7"/>
  <c r="Z706" i="7"/>
  <c r="Z579" i="7"/>
  <c r="X706" i="7"/>
  <c r="X579" i="7"/>
  <c r="V706" i="7"/>
  <c r="V579" i="7"/>
  <c r="T706" i="7"/>
  <c r="T579" i="7"/>
  <c r="R706" i="7"/>
  <c r="R579" i="7"/>
  <c r="P706" i="7"/>
  <c r="P579" i="7"/>
  <c r="N706" i="7"/>
  <c r="N579" i="7"/>
  <c r="L706" i="7"/>
  <c r="L579" i="7"/>
  <c r="J706" i="7"/>
  <c r="J579" i="7"/>
  <c r="H706" i="7"/>
  <c r="H579" i="7"/>
  <c r="F706" i="7"/>
  <c r="F579" i="7"/>
  <c r="D706" i="7"/>
  <c r="D579" i="7"/>
  <c r="B706" i="7"/>
  <c r="B579" i="7"/>
  <c r="AI705" i="7"/>
  <c r="AI578" i="7"/>
  <c r="AG705" i="7"/>
  <c r="AG578" i="7"/>
  <c r="AE705" i="7"/>
  <c r="AE578" i="7"/>
  <c r="AC705" i="7"/>
  <c r="AC578" i="7"/>
  <c r="AA705" i="7"/>
  <c r="AA578" i="7"/>
  <c r="Y705" i="7"/>
  <c r="Y578" i="7"/>
  <c r="W705" i="7"/>
  <c r="W578" i="7"/>
  <c r="U705" i="7"/>
  <c r="U578" i="7"/>
  <c r="S705" i="7"/>
  <c r="S578" i="7"/>
  <c r="Q705" i="7"/>
  <c r="Q578" i="7"/>
  <c r="O705" i="7"/>
  <c r="O578" i="7"/>
  <c r="M705" i="7"/>
  <c r="M578" i="7"/>
  <c r="K705" i="7"/>
  <c r="K578" i="7"/>
  <c r="I705" i="7"/>
  <c r="I578" i="7"/>
  <c r="G705" i="7"/>
  <c r="G578" i="7"/>
  <c r="E705" i="7"/>
  <c r="E578" i="7"/>
  <c r="C705" i="7"/>
  <c r="C578" i="7"/>
  <c r="AJ704" i="7"/>
  <c r="AJ577" i="7"/>
  <c r="AH704" i="7"/>
  <c r="AH577" i="7"/>
  <c r="AF704" i="7"/>
  <c r="AF577" i="7"/>
  <c r="AD704" i="7"/>
  <c r="AD577" i="7"/>
  <c r="AB704" i="7"/>
  <c r="AB577" i="7"/>
  <c r="Z704" i="7"/>
  <c r="Z577" i="7"/>
  <c r="X704" i="7"/>
  <c r="X577" i="7"/>
  <c r="V704" i="7"/>
  <c r="V577" i="7"/>
  <c r="T704" i="7"/>
  <c r="T577" i="7"/>
  <c r="R704" i="7"/>
  <c r="R577" i="7"/>
  <c r="P704" i="7"/>
  <c r="P577" i="7"/>
  <c r="N704" i="7"/>
  <c r="N577" i="7"/>
  <c r="L704" i="7"/>
  <c r="L577" i="7"/>
  <c r="J704" i="7"/>
  <c r="J577" i="7"/>
  <c r="H704" i="7"/>
  <c r="H577" i="7"/>
  <c r="F704" i="7"/>
  <c r="F577" i="7"/>
  <c r="D704" i="7"/>
  <c r="D577" i="7"/>
  <c r="B704" i="7"/>
  <c r="B577" i="7"/>
  <c r="AI703" i="7"/>
  <c r="AI576" i="7"/>
  <c r="AG703" i="7"/>
  <c r="AG576" i="7"/>
  <c r="AE703" i="7"/>
  <c r="AE576" i="7"/>
  <c r="AC703" i="7"/>
  <c r="AC576" i="7"/>
  <c r="AA703" i="7"/>
  <c r="AA576" i="7"/>
  <c r="Y703" i="7"/>
  <c r="Y576" i="7"/>
  <c r="W703" i="7"/>
  <c r="W576" i="7"/>
  <c r="U703" i="7"/>
  <c r="U576" i="7"/>
  <c r="S703" i="7"/>
  <c r="S576" i="7"/>
  <c r="Q703" i="7"/>
  <c r="Q576" i="7"/>
  <c r="O703" i="7"/>
  <c r="O576" i="7"/>
  <c r="M703" i="7"/>
  <c r="M576" i="7"/>
  <c r="K703" i="7"/>
  <c r="K576" i="7"/>
  <c r="I703" i="7"/>
  <c r="I576" i="7"/>
  <c r="G703" i="7"/>
  <c r="G576" i="7"/>
  <c r="E703" i="7"/>
  <c r="E576" i="7"/>
  <c r="C703" i="7"/>
  <c r="C576" i="7"/>
  <c r="AJ702" i="7"/>
  <c r="AJ575" i="7"/>
  <c r="AH702" i="7"/>
  <c r="AH575" i="7"/>
  <c r="AF702" i="7"/>
  <c r="AF575" i="7"/>
  <c r="AD702" i="7"/>
  <c r="AD575" i="7"/>
  <c r="AB702" i="7"/>
  <c r="AB575" i="7"/>
  <c r="Z702" i="7"/>
  <c r="Z575" i="7"/>
  <c r="X702" i="7"/>
  <c r="X575" i="7"/>
  <c r="V702" i="7"/>
  <c r="V575" i="7"/>
  <c r="T702" i="7"/>
  <c r="T575" i="7"/>
  <c r="R702" i="7"/>
  <c r="R575" i="7"/>
  <c r="P702" i="7"/>
  <c r="P575" i="7"/>
  <c r="N702" i="7"/>
  <c r="N575" i="7"/>
  <c r="L702" i="7"/>
  <c r="L575" i="7"/>
  <c r="J702" i="7"/>
  <c r="J575" i="7"/>
  <c r="H702" i="7"/>
  <c r="H575" i="7"/>
  <c r="F702" i="7"/>
  <c r="F575" i="7"/>
  <c r="D702" i="7"/>
  <c r="D575" i="7"/>
  <c r="B702" i="7"/>
  <c r="B575" i="7"/>
  <c r="AI701" i="7"/>
  <c r="AI574" i="7"/>
  <c r="AG701" i="7"/>
  <c r="AG574" i="7"/>
  <c r="AE701" i="7"/>
  <c r="AE574" i="7"/>
  <c r="AC701" i="7"/>
  <c r="AC574" i="7"/>
  <c r="AA701" i="7"/>
  <c r="AA574" i="7"/>
  <c r="Y701" i="7"/>
  <c r="Y574" i="7"/>
  <c r="W701" i="7"/>
  <c r="W574" i="7"/>
  <c r="U701" i="7"/>
  <c r="U574" i="7"/>
  <c r="S701" i="7"/>
  <c r="S574" i="7"/>
  <c r="Q701" i="7"/>
  <c r="Q574" i="7"/>
  <c r="O701" i="7"/>
  <c r="O574" i="7"/>
  <c r="M701" i="7"/>
  <c r="M574" i="7"/>
  <c r="K701" i="7"/>
  <c r="K574" i="7"/>
  <c r="I701" i="7"/>
  <c r="I574" i="7"/>
  <c r="G701" i="7"/>
  <c r="G574" i="7"/>
  <c r="E701" i="7"/>
  <c r="E574" i="7"/>
  <c r="C701" i="7"/>
  <c r="C574" i="7"/>
  <c r="AJ700" i="7"/>
  <c r="AJ573" i="7"/>
  <c r="AH700" i="7"/>
  <c r="AH573" i="7"/>
  <c r="AF700" i="7"/>
  <c r="AF573" i="7"/>
  <c r="AD700" i="7"/>
  <c r="AD573" i="7"/>
  <c r="AB700" i="7"/>
  <c r="AB573" i="7"/>
  <c r="Z700" i="7"/>
  <c r="Z573" i="7"/>
  <c r="X700" i="7"/>
  <c r="X573" i="7"/>
  <c r="V700" i="7"/>
  <c r="V573" i="7"/>
  <c r="T700" i="7"/>
  <c r="T573" i="7"/>
  <c r="R700" i="7"/>
  <c r="R573" i="7"/>
  <c r="P700" i="7"/>
  <c r="P573" i="7"/>
  <c r="N700" i="7"/>
  <c r="N573" i="7"/>
  <c r="L700" i="7"/>
  <c r="L573" i="7"/>
  <c r="J700" i="7"/>
  <c r="J573" i="7"/>
  <c r="H700" i="7"/>
  <c r="H573" i="7"/>
  <c r="F700" i="7"/>
  <c r="F573" i="7"/>
  <c r="D700" i="7"/>
  <c r="D573" i="7"/>
  <c r="B700" i="7"/>
  <c r="B573" i="7"/>
  <c r="AI699" i="7"/>
  <c r="AI572" i="7"/>
  <c r="AG699" i="7"/>
  <c r="AG572" i="7"/>
  <c r="AE699" i="7"/>
  <c r="AE572" i="7"/>
  <c r="AC699" i="7"/>
  <c r="AC572" i="7"/>
  <c r="AA699" i="7"/>
  <c r="AA572" i="7"/>
  <c r="Y699" i="7"/>
  <c r="Y572" i="7"/>
  <c r="W699" i="7"/>
  <c r="W572" i="7"/>
  <c r="U699" i="7"/>
  <c r="U572" i="7"/>
  <c r="S699" i="7"/>
  <c r="S572" i="7"/>
  <c r="Q699" i="7"/>
  <c r="Q572" i="7"/>
  <c r="O699" i="7"/>
  <c r="O572" i="7"/>
  <c r="M699" i="7"/>
  <c r="M572" i="7"/>
  <c r="K699" i="7"/>
  <c r="K572" i="7"/>
  <c r="I699" i="7"/>
  <c r="I572" i="7"/>
  <c r="G699" i="7"/>
  <c r="G572" i="7"/>
  <c r="E699" i="7"/>
  <c r="E572" i="7"/>
  <c r="C699" i="7"/>
  <c r="C572" i="7"/>
  <c r="AJ698" i="7"/>
  <c r="AJ571" i="7"/>
  <c r="AH698" i="7"/>
  <c r="AH571" i="7"/>
  <c r="AF698" i="7"/>
  <c r="AF571" i="7"/>
  <c r="AD698" i="7"/>
  <c r="AD571" i="7"/>
  <c r="AB698" i="7"/>
  <c r="AB571" i="7"/>
  <c r="Z698" i="7"/>
  <c r="Z571" i="7"/>
  <c r="X698" i="7"/>
  <c r="X571" i="7"/>
  <c r="V698" i="7"/>
  <c r="V571" i="7"/>
  <c r="T698" i="7"/>
  <c r="T571" i="7"/>
  <c r="R698" i="7"/>
  <c r="R571" i="7"/>
  <c r="P698" i="7"/>
  <c r="P571" i="7"/>
  <c r="N698" i="7"/>
  <c r="N571" i="7"/>
  <c r="L698" i="7"/>
  <c r="L571" i="7"/>
  <c r="J698" i="7"/>
  <c r="J571" i="7"/>
  <c r="H698" i="7"/>
  <c r="H571" i="7"/>
  <c r="F698" i="7"/>
  <c r="F571" i="7"/>
  <c r="D698" i="7"/>
  <c r="D571" i="7"/>
  <c r="B698" i="7"/>
  <c r="B571" i="7"/>
  <c r="I712" i="7"/>
  <c r="I585" i="7"/>
  <c r="G712" i="7"/>
  <c r="G585" i="7"/>
  <c r="E712" i="7"/>
  <c r="E585" i="7"/>
  <c r="C712" i="7"/>
  <c r="C585" i="7"/>
  <c r="AJ711" i="7"/>
  <c r="AJ584" i="7"/>
  <c r="AH711" i="7"/>
  <c r="AH584" i="7"/>
  <c r="AF711" i="7"/>
  <c r="AF584" i="7"/>
  <c r="AD711" i="7"/>
  <c r="AD584" i="7"/>
  <c r="AB711" i="7"/>
  <c r="AB584" i="7"/>
  <c r="Z711" i="7"/>
  <c r="Z584" i="7"/>
  <c r="X711" i="7"/>
  <c r="X584" i="7"/>
  <c r="V711" i="7"/>
  <c r="V584" i="7"/>
  <c r="T711" i="7"/>
  <c r="T584" i="7"/>
  <c r="R711" i="7"/>
  <c r="R584" i="7"/>
  <c r="P711" i="7"/>
  <c r="P584" i="7"/>
  <c r="N711" i="7"/>
  <c r="N584" i="7"/>
  <c r="L711" i="7"/>
  <c r="L584" i="7"/>
  <c r="J711" i="7"/>
  <c r="J584" i="7"/>
  <c r="H711" i="7"/>
  <c r="H584" i="7"/>
  <c r="F711" i="7"/>
  <c r="F584" i="7"/>
  <c r="D711" i="7"/>
  <c r="D584" i="7"/>
  <c r="B711" i="7"/>
  <c r="B584" i="7"/>
  <c r="AI710" i="7"/>
  <c r="AI583" i="7"/>
  <c r="AG710" i="7"/>
  <c r="AG583" i="7"/>
  <c r="AE710" i="7"/>
  <c r="AE583" i="7"/>
  <c r="AC710" i="7"/>
  <c r="AC583" i="7"/>
  <c r="AA710" i="7"/>
  <c r="AA583" i="7"/>
  <c r="Y710" i="7"/>
  <c r="Y583" i="7"/>
  <c r="W710" i="7"/>
  <c r="W583" i="7"/>
  <c r="U710" i="7"/>
  <c r="U583" i="7"/>
  <c r="S710" i="7"/>
  <c r="S583" i="7"/>
  <c r="Q710" i="7"/>
  <c r="Q583" i="7"/>
  <c r="O710" i="7"/>
  <c r="O583" i="7"/>
  <c r="M710" i="7"/>
  <c r="M583" i="7"/>
  <c r="K710" i="7"/>
  <c r="K583" i="7"/>
  <c r="I710" i="7"/>
  <c r="I583" i="7"/>
  <c r="G710" i="7"/>
  <c r="G583" i="7"/>
  <c r="E710" i="7"/>
  <c r="E583" i="7"/>
  <c r="C710" i="7"/>
  <c r="C583" i="7"/>
  <c r="AJ709" i="7"/>
  <c r="AJ582" i="7"/>
  <c r="AH709" i="7"/>
  <c r="AH582" i="7"/>
  <c r="AF709" i="7"/>
  <c r="AF582" i="7"/>
  <c r="AD709" i="7"/>
  <c r="AD582" i="7"/>
  <c r="AB709" i="7"/>
  <c r="AB582" i="7"/>
  <c r="Z709" i="7"/>
  <c r="Z582" i="7"/>
  <c r="X709" i="7"/>
  <c r="X582" i="7"/>
  <c r="V709" i="7"/>
  <c r="V582" i="7"/>
  <c r="T709" i="7"/>
  <c r="T582" i="7"/>
  <c r="R709" i="7"/>
  <c r="R582" i="7"/>
  <c r="P709" i="7"/>
  <c r="P582" i="7"/>
  <c r="N709" i="7"/>
  <c r="N582" i="7"/>
  <c r="L709" i="7"/>
  <c r="L582" i="7"/>
  <c r="J709" i="7"/>
  <c r="J582" i="7"/>
  <c r="H709" i="7"/>
  <c r="H582" i="7"/>
  <c r="F709" i="7"/>
  <c r="F582" i="7"/>
  <c r="D709" i="7"/>
  <c r="D582" i="7"/>
  <c r="B709" i="7"/>
  <c r="B582" i="7"/>
  <c r="AI708" i="7"/>
  <c r="AI581" i="7"/>
  <c r="AG708" i="7"/>
  <c r="AG581" i="7"/>
  <c r="AE708" i="7"/>
  <c r="AE581" i="7"/>
  <c r="AC708" i="7"/>
  <c r="AC581" i="7"/>
  <c r="AA708" i="7"/>
  <c r="AA581" i="7"/>
  <c r="Y708" i="7"/>
  <c r="Y581" i="7"/>
  <c r="W708" i="7"/>
  <c r="W581" i="7"/>
  <c r="U708" i="7"/>
  <c r="U581" i="7"/>
  <c r="S708" i="7"/>
  <c r="S581" i="7"/>
  <c r="Q708" i="7"/>
  <c r="Q581" i="7"/>
  <c r="O708" i="7"/>
  <c r="O581" i="7"/>
  <c r="M708" i="7"/>
  <c r="M581" i="7"/>
  <c r="K708" i="7"/>
  <c r="K581" i="7"/>
  <c r="I708" i="7"/>
  <c r="I581" i="7"/>
  <c r="G708" i="7"/>
  <c r="G581" i="7"/>
  <c r="E708" i="7"/>
  <c r="E581" i="7"/>
  <c r="C708" i="7"/>
  <c r="C581" i="7"/>
  <c r="AJ707" i="7"/>
  <c r="AJ580" i="7"/>
  <c r="AH707" i="7"/>
  <c r="AH580" i="7"/>
  <c r="AF707" i="7"/>
  <c r="AF580" i="7"/>
  <c r="AD707" i="7"/>
  <c r="AD580" i="7"/>
  <c r="AB707" i="7"/>
  <c r="AB580" i="7"/>
  <c r="Z707" i="7"/>
  <c r="Z580" i="7"/>
  <c r="X707" i="7"/>
  <c r="X580" i="7"/>
  <c r="V707" i="7"/>
  <c r="V580" i="7"/>
  <c r="T707" i="7"/>
  <c r="T580" i="7"/>
  <c r="R707" i="7"/>
  <c r="R580" i="7"/>
  <c r="P707" i="7"/>
  <c r="P580" i="7"/>
  <c r="N707" i="7"/>
  <c r="N580" i="7"/>
  <c r="L707" i="7"/>
  <c r="L580" i="7"/>
  <c r="J707" i="7"/>
  <c r="J580" i="7"/>
  <c r="H707" i="7"/>
  <c r="H580" i="7"/>
  <c r="F707" i="7"/>
  <c r="F580" i="7"/>
  <c r="D707" i="7"/>
  <c r="D580" i="7"/>
  <c r="B707" i="7"/>
  <c r="B580" i="7"/>
  <c r="AI706" i="7"/>
  <c r="AI579" i="7"/>
  <c r="AG706" i="7"/>
  <c r="AG579" i="7"/>
  <c r="AE706" i="7"/>
  <c r="AE579" i="7"/>
  <c r="AC706" i="7"/>
  <c r="AC579" i="7"/>
  <c r="AA706" i="7"/>
  <c r="AA579" i="7"/>
  <c r="Y706" i="7"/>
  <c r="Y579" i="7"/>
  <c r="W706" i="7"/>
  <c r="W579" i="7"/>
  <c r="U706" i="7"/>
  <c r="U579" i="7"/>
  <c r="S706" i="7"/>
  <c r="S579" i="7"/>
  <c r="Q706" i="7"/>
  <c r="Q579" i="7"/>
  <c r="O706" i="7"/>
  <c r="O579" i="7"/>
  <c r="M706" i="7"/>
  <c r="M579" i="7"/>
  <c r="K706" i="7"/>
  <c r="K579" i="7"/>
  <c r="I706" i="7"/>
  <c r="I579" i="7"/>
  <c r="G706" i="7"/>
  <c r="G579" i="7"/>
  <c r="E706" i="7"/>
  <c r="E579" i="7"/>
  <c r="C706" i="7"/>
  <c r="C579" i="7"/>
  <c r="AJ705" i="7"/>
  <c r="AJ578" i="7"/>
  <c r="AH705" i="7"/>
  <c r="AH578" i="7"/>
  <c r="AF705" i="7"/>
  <c r="AF578" i="7"/>
  <c r="AD705" i="7"/>
  <c r="AD578" i="7"/>
  <c r="AB705" i="7"/>
  <c r="AB578" i="7"/>
  <c r="Z705" i="7"/>
  <c r="Z578" i="7"/>
  <c r="X705" i="7"/>
  <c r="X578" i="7"/>
  <c r="V705" i="7"/>
  <c r="V578" i="7"/>
  <c r="T705" i="7"/>
  <c r="T578" i="7"/>
  <c r="R705" i="7"/>
  <c r="R578" i="7"/>
  <c r="P705" i="7"/>
  <c r="P578" i="7"/>
  <c r="N705" i="7"/>
  <c r="N578" i="7"/>
  <c r="L705" i="7"/>
  <c r="L578" i="7"/>
  <c r="J705" i="7"/>
  <c r="J578" i="7"/>
  <c r="H705" i="7"/>
  <c r="H578" i="7"/>
  <c r="F705" i="7"/>
  <c r="F578" i="7"/>
  <c r="D705" i="7"/>
  <c r="D578" i="7"/>
  <c r="B705" i="7"/>
  <c r="B578" i="7"/>
  <c r="AI704" i="7"/>
  <c r="AI577" i="7"/>
  <c r="AG704" i="7"/>
  <c r="AG577" i="7"/>
  <c r="AE704" i="7"/>
  <c r="AE577" i="7"/>
  <c r="AC704" i="7"/>
  <c r="AC577" i="7"/>
  <c r="AA704" i="7"/>
  <c r="AA577" i="7"/>
  <c r="Y704" i="7"/>
  <c r="Y577" i="7"/>
  <c r="W704" i="7"/>
  <c r="W577" i="7"/>
  <c r="U704" i="7"/>
  <c r="U577" i="7"/>
  <c r="S704" i="7"/>
  <c r="S577" i="7"/>
  <c r="Q704" i="7"/>
  <c r="Q577" i="7"/>
  <c r="O704" i="7"/>
  <c r="O577" i="7"/>
  <c r="M704" i="7"/>
  <c r="M577" i="7"/>
  <c r="K704" i="7"/>
  <c r="K577" i="7"/>
  <c r="I704" i="7"/>
  <c r="I577" i="7"/>
  <c r="G704" i="7"/>
  <c r="G577" i="7"/>
  <c r="E704" i="7"/>
  <c r="E577" i="7"/>
  <c r="C704" i="7"/>
  <c r="C577" i="7"/>
  <c r="AJ703" i="7"/>
  <c r="AJ576" i="7"/>
  <c r="AH703" i="7"/>
  <c r="AH576" i="7"/>
  <c r="AF703" i="7"/>
  <c r="AF576" i="7"/>
  <c r="AD703" i="7"/>
  <c r="AD576" i="7"/>
  <c r="AB703" i="7"/>
  <c r="AB576" i="7"/>
  <c r="Z703" i="7"/>
  <c r="Z576" i="7"/>
  <c r="X703" i="7"/>
  <c r="X576" i="7"/>
  <c r="V703" i="7"/>
  <c r="V576" i="7"/>
  <c r="T703" i="7"/>
  <c r="T576" i="7"/>
  <c r="R703" i="7"/>
  <c r="R576" i="7"/>
  <c r="P703" i="7"/>
  <c r="P576" i="7"/>
  <c r="N703" i="7"/>
  <c r="N576" i="7"/>
  <c r="L703" i="7"/>
  <c r="L576" i="7"/>
  <c r="J703" i="7"/>
  <c r="J576" i="7"/>
  <c r="H703" i="7"/>
  <c r="H576" i="7"/>
  <c r="F703" i="7"/>
  <c r="F576" i="7"/>
  <c r="D703" i="7"/>
  <c r="D576" i="7"/>
  <c r="B703" i="7"/>
  <c r="B576" i="7"/>
  <c r="AI702" i="7"/>
  <c r="AI575" i="7"/>
  <c r="AG702" i="7"/>
  <c r="AG575" i="7"/>
  <c r="AE702" i="7"/>
  <c r="AE575" i="7"/>
  <c r="AC702" i="7"/>
  <c r="AC575" i="7"/>
  <c r="AA702" i="7"/>
  <c r="AA575" i="7"/>
  <c r="Y702" i="7"/>
  <c r="Y575" i="7"/>
  <c r="W702" i="7"/>
  <c r="W575" i="7"/>
  <c r="U702" i="7"/>
  <c r="U575" i="7"/>
  <c r="S702" i="7"/>
  <c r="S575" i="7"/>
  <c r="Q702" i="7"/>
  <c r="Q575" i="7"/>
  <c r="O702" i="7"/>
  <c r="O575" i="7"/>
  <c r="M702" i="7"/>
  <c r="M575" i="7"/>
  <c r="K702" i="7"/>
  <c r="K575" i="7"/>
  <c r="I702" i="7"/>
  <c r="I575" i="7"/>
  <c r="G702" i="7"/>
  <c r="G575" i="7"/>
  <c r="E702" i="7"/>
  <c r="E575" i="7"/>
  <c r="C702" i="7"/>
  <c r="C575" i="7"/>
  <c r="AJ701" i="7"/>
  <c r="AJ574" i="7"/>
  <c r="AH701" i="7"/>
  <c r="AH574" i="7"/>
  <c r="AF701" i="7"/>
  <c r="AF574" i="7"/>
  <c r="AD701" i="7"/>
  <c r="AD574" i="7"/>
  <c r="AB701" i="7"/>
  <c r="AB574" i="7"/>
  <c r="Z701" i="7"/>
  <c r="Z574" i="7"/>
  <c r="X701" i="7"/>
  <c r="X574" i="7"/>
  <c r="V701" i="7"/>
  <c r="V574" i="7"/>
  <c r="T701" i="7"/>
  <c r="T574" i="7"/>
  <c r="R701" i="7"/>
  <c r="R574" i="7"/>
  <c r="P701" i="7"/>
  <c r="P574" i="7"/>
  <c r="N701" i="7"/>
  <c r="N574" i="7"/>
  <c r="L701" i="7"/>
  <c r="L574" i="7"/>
  <c r="J701" i="7"/>
  <c r="J574" i="7"/>
  <c r="H701" i="7"/>
  <c r="H574" i="7"/>
  <c r="F701" i="7"/>
  <c r="F574" i="7"/>
  <c r="D701" i="7"/>
  <c r="D574" i="7"/>
  <c r="B701" i="7"/>
  <c r="B574" i="7"/>
  <c r="AI700" i="7"/>
  <c r="AI573" i="7"/>
  <c r="AG700" i="7"/>
  <c r="AG573" i="7"/>
  <c r="AE700" i="7"/>
  <c r="AE573" i="7"/>
  <c r="AC700" i="7"/>
  <c r="AC573" i="7"/>
  <c r="AA700" i="7"/>
  <c r="AA573" i="7"/>
  <c r="Y700" i="7"/>
  <c r="Y573" i="7"/>
  <c r="W700" i="7"/>
  <c r="W573" i="7"/>
  <c r="U700" i="7"/>
  <c r="U573" i="7"/>
  <c r="S700" i="7"/>
  <c r="S573" i="7"/>
  <c r="Q700" i="7"/>
  <c r="Q573" i="7"/>
  <c r="O700" i="7"/>
  <c r="O573" i="7"/>
  <c r="M700" i="7"/>
  <c r="M573" i="7"/>
  <c r="K700" i="7"/>
  <c r="K573" i="7"/>
  <c r="I700" i="7"/>
  <c r="I573" i="7"/>
  <c r="G700" i="7"/>
  <c r="G573" i="7"/>
  <c r="E700" i="7"/>
  <c r="E573" i="7"/>
  <c r="C700" i="7"/>
  <c r="C573" i="7"/>
  <c r="AJ699" i="7"/>
  <c r="AJ572" i="7"/>
  <c r="AH699" i="7"/>
  <c r="AH572" i="7"/>
  <c r="AF699" i="7"/>
  <c r="AF572" i="7"/>
  <c r="AD699" i="7"/>
  <c r="AD572" i="7"/>
  <c r="AB699" i="7"/>
  <c r="AB572" i="7"/>
  <c r="Z699" i="7"/>
  <c r="Z572" i="7"/>
  <c r="X699" i="7"/>
  <c r="X572" i="7"/>
  <c r="V699" i="7"/>
  <c r="V572" i="7"/>
  <c r="T699" i="7"/>
  <c r="T572" i="7"/>
  <c r="R699" i="7"/>
  <c r="R572" i="7"/>
  <c r="P699" i="7"/>
  <c r="P572" i="7"/>
  <c r="N699" i="7"/>
  <c r="N572" i="7"/>
  <c r="L699" i="7"/>
  <c r="L572" i="7"/>
  <c r="J699" i="7"/>
  <c r="J572" i="7"/>
  <c r="H699" i="7"/>
  <c r="H572" i="7"/>
  <c r="F699" i="7"/>
  <c r="F572" i="7"/>
  <c r="D699" i="7"/>
  <c r="D572" i="7"/>
  <c r="B699" i="7"/>
  <c r="B572" i="7"/>
  <c r="AI698" i="7"/>
  <c r="AI571" i="7"/>
  <c r="AG698" i="7"/>
  <c r="AG571" i="7"/>
  <c r="AE698" i="7"/>
  <c r="AE571" i="7"/>
  <c r="AC698" i="7"/>
  <c r="AC571" i="7"/>
  <c r="AA698" i="7"/>
  <c r="AA571" i="7"/>
  <c r="Y698" i="7"/>
  <c r="Y571" i="7"/>
  <c r="W698" i="7"/>
  <c r="W571" i="7"/>
  <c r="U698" i="7"/>
  <c r="U571" i="7"/>
  <c r="S698" i="7"/>
  <c r="S571" i="7"/>
  <c r="Q698" i="7"/>
  <c r="Q571" i="7"/>
  <c r="O698" i="7"/>
  <c r="O571" i="7"/>
  <c r="M698" i="7"/>
  <c r="M571" i="7"/>
  <c r="K698" i="7"/>
  <c r="K571" i="7"/>
  <c r="I698" i="7"/>
  <c r="I571" i="7"/>
  <c r="G698" i="7"/>
  <c r="G571" i="7"/>
  <c r="E698" i="7"/>
  <c r="E571" i="7"/>
  <c r="C698" i="7"/>
  <c r="C571" i="7"/>
  <c r="I820" i="6"/>
  <c r="I818" i="6"/>
  <c r="I816" i="6"/>
  <c r="I814" i="6"/>
  <c r="I812" i="6"/>
  <c r="I810" i="6"/>
  <c r="I819" i="6"/>
  <c r="I817" i="6"/>
  <c r="I815" i="6"/>
  <c r="I813" i="6"/>
  <c r="I811" i="6"/>
  <c r="I809" i="6"/>
  <c r="F991" i="6"/>
  <c r="F865" i="6"/>
  <c r="J727" i="6"/>
  <c r="I727" i="6"/>
  <c r="I581" i="6"/>
  <c r="G1072" i="6"/>
  <c r="G946" i="6"/>
  <c r="G1071" i="6"/>
  <c r="G945" i="6"/>
  <c r="G1070" i="6"/>
  <c r="G944" i="6"/>
  <c r="G1069" i="6"/>
  <c r="G943" i="6"/>
  <c r="G1068" i="6"/>
  <c r="G942" i="6"/>
  <c r="G1067" i="6"/>
  <c r="G941" i="6"/>
  <c r="G1066" i="6"/>
  <c r="G940" i="6"/>
  <c r="G1065" i="6"/>
  <c r="G939" i="6"/>
  <c r="G1064" i="6"/>
  <c r="G938" i="6"/>
  <c r="G1063" i="6"/>
  <c r="G937" i="6"/>
  <c r="G1062" i="6"/>
  <c r="G936" i="6"/>
  <c r="G1061" i="6"/>
  <c r="G935" i="6"/>
  <c r="G1060" i="6"/>
  <c r="G934" i="6"/>
  <c r="G1059" i="6"/>
  <c r="G933" i="6"/>
  <c r="G1058" i="6"/>
  <c r="G932" i="6"/>
  <c r="G1057" i="6"/>
  <c r="G931" i="6"/>
  <c r="G1056" i="6"/>
  <c r="G930" i="6"/>
  <c r="G1055" i="6"/>
  <c r="G929" i="6"/>
  <c r="G1054" i="6"/>
  <c r="G928" i="6"/>
  <c r="G1053" i="6"/>
  <c r="G927" i="6"/>
  <c r="G1052" i="6"/>
  <c r="G926" i="6"/>
  <c r="G1051" i="6"/>
  <c r="G925" i="6"/>
  <c r="G1050" i="6"/>
  <c r="G924" i="6"/>
  <c r="G1049" i="6"/>
  <c r="G923" i="6"/>
  <c r="G1048" i="6"/>
  <c r="G922" i="6"/>
  <c r="G1047" i="6"/>
  <c r="G921" i="6"/>
  <c r="G1046" i="6"/>
  <c r="G920" i="6"/>
  <c r="G1045" i="6"/>
  <c r="G919" i="6"/>
  <c r="G1044" i="6"/>
  <c r="G918" i="6"/>
  <c r="G1043" i="6"/>
  <c r="G917" i="6"/>
  <c r="G1042" i="6"/>
  <c r="G916" i="6"/>
  <c r="G1041" i="6"/>
  <c r="G915" i="6"/>
  <c r="G1040" i="6"/>
  <c r="G914" i="6"/>
  <c r="G1039" i="6"/>
  <c r="G913" i="6"/>
  <c r="G1038" i="6"/>
  <c r="G912" i="6"/>
  <c r="G1037" i="6"/>
  <c r="G911" i="6"/>
  <c r="G1036" i="6"/>
  <c r="G910" i="6"/>
  <c r="G1035" i="6"/>
  <c r="G909" i="6"/>
  <c r="G1034" i="6"/>
  <c r="G908" i="6"/>
  <c r="G1033" i="6"/>
  <c r="G907" i="6"/>
  <c r="G1032" i="6"/>
  <c r="G906" i="6"/>
  <c r="G1031" i="6"/>
  <c r="G905" i="6"/>
  <c r="G1030" i="6"/>
  <c r="G904" i="6"/>
  <c r="G1029" i="6"/>
  <c r="G903" i="6"/>
  <c r="G1028" i="6"/>
  <c r="G902" i="6"/>
  <c r="G1027" i="6"/>
  <c r="G901" i="6"/>
  <c r="G1026" i="6"/>
  <c r="G900" i="6"/>
  <c r="G1025" i="6"/>
  <c r="G899" i="6"/>
  <c r="G1024" i="6"/>
  <c r="G898" i="6"/>
  <c r="G1023" i="6"/>
  <c r="G897" i="6"/>
  <c r="G1022" i="6"/>
  <c r="G896" i="6"/>
  <c r="G1021" i="6"/>
  <c r="G895" i="6"/>
  <c r="G1020" i="6"/>
  <c r="G894" i="6"/>
  <c r="G1019" i="6"/>
  <c r="G893" i="6"/>
  <c r="G1018" i="6"/>
  <c r="G892" i="6"/>
  <c r="G1017" i="6"/>
  <c r="G891" i="6"/>
  <c r="G1016" i="6"/>
  <c r="G890" i="6"/>
  <c r="G1015" i="6"/>
  <c r="G889" i="6"/>
  <c r="G1014" i="6"/>
  <c r="G888" i="6"/>
  <c r="G1013" i="6"/>
  <c r="G887" i="6"/>
  <c r="G1012" i="6"/>
  <c r="G886" i="6"/>
  <c r="G1011" i="6"/>
  <c r="G885" i="6"/>
  <c r="G1010" i="6"/>
  <c r="G884" i="6"/>
  <c r="G1009" i="6"/>
  <c r="G883" i="6"/>
  <c r="G1008" i="6"/>
  <c r="G882" i="6"/>
  <c r="G1007" i="6"/>
  <c r="G881" i="6"/>
  <c r="G1006" i="6"/>
  <c r="G880" i="6"/>
  <c r="G1005" i="6"/>
  <c r="G879" i="6"/>
  <c r="H1003" i="6"/>
  <c r="H865" i="6"/>
  <c r="J739" i="6"/>
  <c r="J1003" i="6" s="1"/>
  <c r="I739" i="6"/>
  <c r="F1003" i="6"/>
  <c r="F877" i="6"/>
  <c r="H1001" i="6"/>
  <c r="J737" i="6"/>
  <c r="J1001" i="6" s="1"/>
  <c r="J581" i="6"/>
  <c r="G991" i="6"/>
  <c r="G865" i="6"/>
  <c r="E820" i="6"/>
  <c r="H946" i="6"/>
  <c r="E819" i="6"/>
  <c r="H945" i="6"/>
  <c r="E818" i="6"/>
  <c r="H944" i="6"/>
  <c r="E817" i="6"/>
  <c r="H943" i="6"/>
  <c r="E816" i="6"/>
  <c r="H942" i="6"/>
  <c r="E815" i="6"/>
  <c r="H941" i="6"/>
  <c r="E814" i="6"/>
  <c r="H940" i="6"/>
  <c r="E813" i="6"/>
  <c r="H939" i="6"/>
  <c r="E812" i="6"/>
  <c r="H938" i="6"/>
  <c r="E811" i="6"/>
  <c r="H937" i="6"/>
  <c r="E810" i="6"/>
  <c r="H936" i="6"/>
  <c r="E809" i="6"/>
  <c r="H935" i="6"/>
  <c r="E808" i="6"/>
  <c r="E1072" i="6" s="1"/>
  <c r="H1072" i="6"/>
  <c r="H934" i="6"/>
  <c r="I808" i="6"/>
  <c r="F1072" i="6"/>
  <c r="F946" i="6"/>
  <c r="E807" i="6"/>
  <c r="H1071" i="6"/>
  <c r="H933" i="6"/>
  <c r="I807" i="6"/>
  <c r="F1071" i="6"/>
  <c r="F945" i="6"/>
  <c r="E806" i="6"/>
  <c r="H1070" i="6"/>
  <c r="H932" i="6"/>
  <c r="I806" i="6"/>
  <c r="F1070" i="6"/>
  <c r="F944" i="6"/>
  <c r="E805" i="6"/>
  <c r="H1069" i="6"/>
  <c r="H931" i="6"/>
  <c r="I805" i="6"/>
  <c r="F1069" i="6"/>
  <c r="F943" i="6"/>
  <c r="E804" i="6"/>
  <c r="H1068" i="6"/>
  <c r="H930" i="6"/>
  <c r="I804" i="6"/>
  <c r="F1068" i="6"/>
  <c r="F942" i="6"/>
  <c r="E803" i="6"/>
  <c r="H1067" i="6"/>
  <c r="H929" i="6"/>
  <c r="I803" i="6"/>
  <c r="F1067" i="6"/>
  <c r="F941" i="6"/>
  <c r="E802" i="6"/>
  <c r="H1066" i="6"/>
  <c r="H928" i="6"/>
  <c r="I802" i="6"/>
  <c r="F1066" i="6"/>
  <c r="F940" i="6"/>
  <c r="E801" i="6"/>
  <c r="H1065" i="6"/>
  <c r="H927" i="6"/>
  <c r="I801" i="6"/>
  <c r="F1065" i="6"/>
  <c r="F939" i="6"/>
  <c r="E800" i="6"/>
  <c r="H1064" i="6"/>
  <c r="H926" i="6"/>
  <c r="I800" i="6"/>
  <c r="F1064" i="6"/>
  <c r="F938" i="6"/>
  <c r="E799" i="6"/>
  <c r="H1063" i="6"/>
  <c r="H925" i="6"/>
  <c r="I799" i="6"/>
  <c r="F1063" i="6"/>
  <c r="F937" i="6"/>
  <c r="E798" i="6"/>
  <c r="H1062" i="6"/>
  <c r="H924" i="6"/>
  <c r="I798" i="6"/>
  <c r="I936" i="6" s="1"/>
  <c r="F1062" i="6"/>
  <c r="F936" i="6"/>
  <c r="E797" i="6"/>
  <c r="H1061" i="6"/>
  <c r="H923" i="6"/>
  <c r="I797" i="6"/>
  <c r="I935" i="6" s="1"/>
  <c r="F1061" i="6"/>
  <c r="F935" i="6"/>
  <c r="E796" i="6"/>
  <c r="H1060" i="6"/>
  <c r="H922" i="6"/>
  <c r="I796" i="6"/>
  <c r="F1060" i="6"/>
  <c r="F934" i="6"/>
  <c r="E795" i="6"/>
  <c r="H1059" i="6"/>
  <c r="H921" i="6"/>
  <c r="I795" i="6"/>
  <c r="F1059" i="6"/>
  <c r="F933" i="6"/>
  <c r="E794" i="6"/>
  <c r="E1058" i="6" s="1"/>
  <c r="H1058" i="6"/>
  <c r="H920" i="6"/>
  <c r="I794" i="6"/>
  <c r="I1058" i="6" s="1"/>
  <c r="F1058" i="6"/>
  <c r="F932" i="6"/>
  <c r="E793" i="6"/>
  <c r="H1057" i="6"/>
  <c r="H919" i="6"/>
  <c r="I793" i="6"/>
  <c r="F1057" i="6"/>
  <c r="F931" i="6"/>
  <c r="E792" i="6"/>
  <c r="H1056" i="6"/>
  <c r="H918" i="6"/>
  <c r="I792" i="6"/>
  <c r="F1056" i="6"/>
  <c r="F930" i="6"/>
  <c r="E791" i="6"/>
  <c r="H1055" i="6"/>
  <c r="H917" i="6"/>
  <c r="I791" i="6"/>
  <c r="F1055" i="6"/>
  <c r="F929" i="6"/>
  <c r="E790" i="6"/>
  <c r="H1054" i="6"/>
  <c r="H916" i="6"/>
  <c r="I790" i="6"/>
  <c r="F1054" i="6"/>
  <c r="F928" i="6"/>
  <c r="E789" i="6"/>
  <c r="H1053" i="6"/>
  <c r="H915" i="6"/>
  <c r="I789" i="6"/>
  <c r="F1053" i="6"/>
  <c r="F927" i="6"/>
  <c r="E788" i="6"/>
  <c r="H1052" i="6"/>
  <c r="H914" i="6"/>
  <c r="I788" i="6"/>
  <c r="F1052" i="6"/>
  <c r="F926" i="6"/>
  <c r="E787" i="6"/>
  <c r="H1051" i="6"/>
  <c r="H913" i="6"/>
  <c r="I787" i="6"/>
  <c r="F1051" i="6"/>
  <c r="F925" i="6"/>
  <c r="E786" i="6"/>
  <c r="H1050" i="6"/>
  <c r="H912" i="6"/>
  <c r="I786" i="6"/>
  <c r="F1050" i="6"/>
  <c r="F924" i="6"/>
  <c r="E785" i="6"/>
  <c r="H1049" i="6"/>
  <c r="H911" i="6"/>
  <c r="I785" i="6"/>
  <c r="F1049" i="6"/>
  <c r="F923" i="6"/>
  <c r="E784" i="6"/>
  <c r="H1048" i="6"/>
  <c r="H910" i="6"/>
  <c r="I784" i="6"/>
  <c r="F1048" i="6"/>
  <c r="F922" i="6"/>
  <c r="E783" i="6"/>
  <c r="H1047" i="6"/>
  <c r="H909" i="6"/>
  <c r="I783" i="6"/>
  <c r="F1047" i="6"/>
  <c r="F921" i="6"/>
  <c r="E782" i="6"/>
  <c r="H1046" i="6"/>
  <c r="H908" i="6"/>
  <c r="I782" i="6"/>
  <c r="F1046" i="6"/>
  <c r="F920" i="6"/>
  <c r="E781" i="6"/>
  <c r="H1045" i="6"/>
  <c r="H907" i="6"/>
  <c r="I781" i="6"/>
  <c r="I1033" i="6" s="1"/>
  <c r="F1045" i="6"/>
  <c r="F919" i="6"/>
  <c r="E780" i="6"/>
  <c r="H1044" i="6"/>
  <c r="H906" i="6"/>
  <c r="I780" i="6"/>
  <c r="F1044" i="6"/>
  <c r="F918" i="6"/>
  <c r="E779" i="6"/>
  <c r="H1043" i="6"/>
  <c r="H905" i="6"/>
  <c r="I779" i="6"/>
  <c r="F1043" i="6"/>
  <c r="F917" i="6"/>
  <c r="E778" i="6"/>
  <c r="H1042" i="6"/>
  <c r="H904" i="6"/>
  <c r="I778" i="6"/>
  <c r="F1042" i="6"/>
  <c r="F916" i="6"/>
  <c r="E777" i="6"/>
  <c r="H1041" i="6"/>
  <c r="H903" i="6"/>
  <c r="I777" i="6"/>
  <c r="F1041" i="6"/>
  <c r="F915" i="6"/>
  <c r="E776" i="6"/>
  <c r="H1040" i="6"/>
  <c r="H902" i="6"/>
  <c r="I776" i="6"/>
  <c r="F1040" i="6"/>
  <c r="F914" i="6"/>
  <c r="E775" i="6"/>
  <c r="H1039" i="6"/>
  <c r="H901" i="6"/>
  <c r="I775" i="6"/>
  <c r="F1039" i="6"/>
  <c r="F913" i="6"/>
  <c r="E774" i="6"/>
  <c r="H1038" i="6"/>
  <c r="H900" i="6"/>
  <c r="I774" i="6"/>
  <c r="F1038" i="6"/>
  <c r="F912" i="6"/>
  <c r="H1037" i="6"/>
  <c r="H899" i="6"/>
  <c r="I773" i="6"/>
  <c r="F1037" i="6"/>
  <c r="F911" i="6"/>
  <c r="H1036" i="6"/>
  <c r="H898" i="6"/>
  <c r="I772" i="6"/>
  <c r="F1036" i="6"/>
  <c r="F910" i="6"/>
  <c r="H1035" i="6"/>
  <c r="H897" i="6"/>
  <c r="I771" i="6"/>
  <c r="F1035" i="6"/>
  <c r="F909" i="6"/>
  <c r="H1034" i="6"/>
  <c r="H896" i="6"/>
  <c r="I770" i="6"/>
  <c r="F1034" i="6"/>
  <c r="F908" i="6"/>
  <c r="H1033" i="6"/>
  <c r="H895" i="6"/>
  <c r="I769" i="6"/>
  <c r="F1033" i="6"/>
  <c r="F907" i="6"/>
  <c r="H1032" i="6"/>
  <c r="H894" i="6"/>
  <c r="I768" i="6"/>
  <c r="F1032" i="6"/>
  <c r="F906" i="6"/>
  <c r="H1031" i="6"/>
  <c r="H893" i="6"/>
  <c r="I767" i="6"/>
  <c r="F1031" i="6"/>
  <c r="F905" i="6"/>
  <c r="H1030" i="6"/>
  <c r="H892" i="6"/>
  <c r="I766" i="6"/>
  <c r="F1030" i="6"/>
  <c r="F904" i="6"/>
  <c r="H1029" i="6"/>
  <c r="H891" i="6"/>
  <c r="I765" i="6"/>
  <c r="F1029" i="6"/>
  <c r="F903" i="6"/>
  <c r="H1028" i="6"/>
  <c r="H890" i="6"/>
  <c r="I764" i="6"/>
  <c r="F1028" i="6"/>
  <c r="F902" i="6"/>
  <c r="H1027" i="6"/>
  <c r="H889" i="6"/>
  <c r="I763" i="6"/>
  <c r="F1027" i="6"/>
  <c r="F901" i="6"/>
  <c r="H1026" i="6"/>
  <c r="H888" i="6"/>
  <c r="I762" i="6"/>
  <c r="F1026" i="6"/>
  <c r="F900" i="6"/>
  <c r="H1025" i="6"/>
  <c r="H887" i="6"/>
  <c r="I761" i="6"/>
  <c r="F1025" i="6"/>
  <c r="F899" i="6"/>
  <c r="H1024" i="6"/>
  <c r="H886" i="6"/>
  <c r="I760" i="6"/>
  <c r="F1024" i="6"/>
  <c r="F898" i="6"/>
  <c r="H1023" i="6"/>
  <c r="H885" i="6"/>
  <c r="I759" i="6"/>
  <c r="F1023" i="6"/>
  <c r="F897" i="6"/>
  <c r="H1022" i="6"/>
  <c r="H884" i="6"/>
  <c r="I758" i="6"/>
  <c r="F1022" i="6"/>
  <c r="F896" i="6"/>
  <c r="H1021" i="6"/>
  <c r="H883" i="6"/>
  <c r="I757" i="6"/>
  <c r="F1021" i="6"/>
  <c r="F895" i="6"/>
  <c r="H1020" i="6"/>
  <c r="H882" i="6"/>
  <c r="I756" i="6"/>
  <c r="F1020" i="6"/>
  <c r="F894" i="6"/>
  <c r="H1019" i="6"/>
  <c r="H881" i="6"/>
  <c r="I755" i="6"/>
  <c r="F1019" i="6"/>
  <c r="F893" i="6"/>
  <c r="H1018" i="6"/>
  <c r="H880" i="6"/>
  <c r="I754" i="6"/>
  <c r="F1018" i="6"/>
  <c r="F892" i="6"/>
  <c r="H1017" i="6"/>
  <c r="H879" i="6"/>
  <c r="I753" i="6"/>
  <c r="F1017" i="6"/>
  <c r="F891" i="6"/>
  <c r="H1016" i="6"/>
  <c r="H878" i="6"/>
  <c r="I752" i="6"/>
  <c r="F1016" i="6"/>
  <c r="F890" i="6"/>
  <c r="H1015" i="6"/>
  <c r="H877" i="6"/>
  <c r="I751" i="6"/>
  <c r="F1015" i="6"/>
  <c r="F889" i="6"/>
  <c r="H1014" i="6"/>
  <c r="H876" i="6"/>
  <c r="I750" i="6"/>
  <c r="F1014" i="6"/>
  <c r="F888" i="6"/>
  <c r="H1013" i="6"/>
  <c r="H875" i="6"/>
  <c r="I749" i="6"/>
  <c r="F1013" i="6"/>
  <c r="F887" i="6"/>
  <c r="H1012" i="6"/>
  <c r="H874" i="6"/>
  <c r="I748" i="6"/>
  <c r="F1012" i="6"/>
  <c r="F886" i="6"/>
  <c r="H1011" i="6"/>
  <c r="H873" i="6"/>
  <c r="I747" i="6"/>
  <c r="F1011" i="6"/>
  <c r="F885" i="6"/>
  <c r="H1010" i="6"/>
  <c r="H872" i="6"/>
  <c r="I746" i="6"/>
  <c r="F1010" i="6"/>
  <c r="F884" i="6"/>
  <c r="H1009" i="6"/>
  <c r="H871" i="6"/>
  <c r="I745" i="6"/>
  <c r="F1009" i="6"/>
  <c r="F883" i="6"/>
  <c r="H1008" i="6"/>
  <c r="H870" i="6"/>
  <c r="I744" i="6"/>
  <c r="I996" i="6" s="1"/>
  <c r="F1008" i="6"/>
  <c r="F882" i="6"/>
  <c r="H1007" i="6"/>
  <c r="H869" i="6"/>
  <c r="I743" i="6"/>
  <c r="F1007" i="6"/>
  <c r="F881" i="6"/>
  <c r="H1006" i="6"/>
  <c r="H868" i="6"/>
  <c r="I742" i="6"/>
  <c r="F1006" i="6"/>
  <c r="F880" i="6"/>
  <c r="H1005" i="6"/>
  <c r="H867" i="6"/>
  <c r="I741" i="6"/>
  <c r="F1005" i="6"/>
  <c r="F879" i="6"/>
  <c r="H1004" i="6"/>
  <c r="H866" i="6"/>
  <c r="I740" i="6"/>
  <c r="F1004" i="6"/>
  <c r="F878" i="6"/>
  <c r="H1002" i="6"/>
  <c r="J738" i="6"/>
  <c r="J1002" i="6" s="1"/>
  <c r="I738" i="6"/>
  <c r="F1002" i="6"/>
  <c r="F876" i="6"/>
  <c r="I737" i="6"/>
  <c r="F1001" i="6"/>
  <c r="H1000" i="6"/>
  <c r="I736" i="6"/>
  <c r="F1000" i="6"/>
  <c r="H999" i="6"/>
  <c r="I735" i="6"/>
  <c r="F999" i="6"/>
  <c r="H998" i="6"/>
  <c r="I734" i="6"/>
  <c r="F998" i="6"/>
  <c r="H997" i="6"/>
  <c r="I733" i="6"/>
  <c r="F997" i="6"/>
  <c r="H996" i="6"/>
  <c r="I732" i="6"/>
  <c r="F996" i="6"/>
  <c r="H995" i="6"/>
  <c r="I731" i="6"/>
  <c r="I869" i="6" s="1"/>
  <c r="F995" i="6"/>
  <c r="H994" i="6"/>
  <c r="I730" i="6"/>
  <c r="F994" i="6"/>
  <c r="F868" i="6"/>
  <c r="H993" i="6"/>
  <c r="I729" i="6"/>
  <c r="F993" i="6"/>
  <c r="F867" i="6"/>
  <c r="G992" i="6"/>
  <c r="G866" i="6"/>
  <c r="F875" i="6"/>
  <c r="F874" i="6"/>
  <c r="F873" i="6"/>
  <c r="F872" i="6"/>
  <c r="F871" i="6"/>
  <c r="F870" i="6"/>
  <c r="F869" i="6"/>
  <c r="G994" i="6"/>
  <c r="G868" i="6"/>
  <c r="G993" i="6"/>
  <c r="G867" i="6"/>
  <c r="H992" i="6"/>
  <c r="F992" i="6"/>
  <c r="F866" i="6"/>
  <c r="G1004" i="6"/>
  <c r="G1003" i="6"/>
  <c r="G1002" i="6"/>
  <c r="G1001" i="6"/>
  <c r="J736" i="6"/>
  <c r="J874" i="6" s="1"/>
  <c r="G1000" i="6"/>
  <c r="J735" i="6"/>
  <c r="J873" i="6" s="1"/>
  <c r="G999" i="6"/>
  <c r="J734" i="6"/>
  <c r="J998" i="6" s="1"/>
  <c r="G998" i="6"/>
  <c r="J733" i="6"/>
  <c r="J997" i="6" s="1"/>
  <c r="G997" i="6"/>
  <c r="J732" i="6"/>
  <c r="J996" i="6" s="1"/>
  <c r="G996" i="6"/>
  <c r="J731" i="6"/>
  <c r="G995" i="6"/>
  <c r="J730" i="6"/>
  <c r="J994" i="6" s="1"/>
  <c r="G878" i="6"/>
  <c r="G877" i="6"/>
  <c r="G876" i="6"/>
  <c r="G875" i="6"/>
  <c r="G874" i="6"/>
  <c r="G873" i="6"/>
  <c r="G872" i="6"/>
  <c r="G871" i="6"/>
  <c r="G870" i="6"/>
  <c r="G869" i="6"/>
  <c r="B1052" i="6"/>
  <c r="C1055" i="6"/>
  <c r="J261" i="6"/>
  <c r="J615" i="6"/>
  <c r="I614" i="6"/>
  <c r="J614" i="6"/>
  <c r="J665" i="6" s="1"/>
  <c r="K614" i="6"/>
  <c r="E612" i="6"/>
  <c r="E706" i="6" s="1"/>
  <c r="I612" i="6"/>
  <c r="K583" i="6"/>
  <c r="J612" i="6"/>
  <c r="K612" i="6"/>
  <c r="E583" i="6"/>
  <c r="I583" i="6"/>
  <c r="E585" i="6"/>
  <c r="F632" i="6"/>
  <c r="G632" i="6"/>
  <c r="D632" i="6"/>
  <c r="B632" i="6"/>
  <c r="H632" i="6"/>
  <c r="B865" i="6"/>
  <c r="D991" i="6"/>
  <c r="B992" i="6"/>
  <c r="D992" i="6"/>
  <c r="B993" i="6"/>
  <c r="D993" i="6"/>
  <c r="B994" i="6"/>
  <c r="D994" i="6"/>
  <c r="D995" i="6"/>
  <c r="B996" i="6"/>
  <c r="D996" i="6"/>
  <c r="B997" i="6"/>
  <c r="D997" i="6"/>
  <c r="B998" i="6"/>
  <c r="D998" i="6"/>
  <c r="B999" i="6"/>
  <c r="D999" i="6"/>
  <c r="B1000" i="6"/>
  <c r="D1000" i="6"/>
  <c r="H991" i="6"/>
  <c r="E601" i="6"/>
  <c r="I601" i="6"/>
  <c r="I652" i="6" s="1"/>
  <c r="E594" i="6"/>
  <c r="I594" i="6"/>
  <c r="I692" i="6" s="1"/>
  <c r="I728" i="6"/>
  <c r="E610" i="6"/>
  <c r="I610" i="6"/>
  <c r="E593" i="6"/>
  <c r="K589" i="6"/>
  <c r="K584" i="6"/>
  <c r="K582" i="6"/>
  <c r="E611" i="6"/>
  <c r="I611" i="6"/>
  <c r="E582" i="6"/>
  <c r="I582" i="6"/>
  <c r="K605" i="6"/>
  <c r="K703" i="6" s="1"/>
  <c r="E602" i="6"/>
  <c r="E595" i="6"/>
  <c r="I595" i="6"/>
  <c r="J585" i="6"/>
  <c r="J632" i="6" s="1"/>
  <c r="K585" i="6"/>
  <c r="B867" i="6"/>
  <c r="D865" i="6"/>
  <c r="E609" i="6"/>
  <c r="E660" i="6" s="1"/>
  <c r="I609" i="6"/>
  <c r="E603" i="6"/>
  <c r="I603" i="6"/>
  <c r="I602" i="6"/>
  <c r="I700" i="6" s="1"/>
  <c r="K597" i="6"/>
  <c r="I593" i="6"/>
  <c r="I691" i="6" s="1"/>
  <c r="B1051" i="6"/>
  <c r="J609" i="6"/>
  <c r="K609" i="6"/>
  <c r="E607" i="6"/>
  <c r="E705" i="6" s="1"/>
  <c r="I607" i="6"/>
  <c r="E606" i="6"/>
  <c r="E700" i="6" s="1"/>
  <c r="I606" i="6"/>
  <c r="E605" i="6"/>
  <c r="E703" i="6" s="1"/>
  <c r="I605" i="6"/>
  <c r="J601" i="6"/>
  <c r="K601" i="6"/>
  <c r="E599" i="6"/>
  <c r="I599" i="6"/>
  <c r="E598" i="6"/>
  <c r="I598" i="6"/>
  <c r="E597" i="6"/>
  <c r="I597" i="6"/>
  <c r="J593" i="6"/>
  <c r="K593" i="6"/>
  <c r="K640" i="6" s="1"/>
  <c r="E591" i="6"/>
  <c r="E638" i="6" s="1"/>
  <c r="I591" i="6"/>
  <c r="E590" i="6"/>
  <c r="I590" i="6"/>
  <c r="E589" i="6"/>
  <c r="E683" i="6" s="1"/>
  <c r="I589" i="6"/>
  <c r="K587" i="6"/>
  <c r="K634" i="6" s="1"/>
  <c r="I585" i="6"/>
  <c r="D937" i="6"/>
  <c r="E587" i="6"/>
  <c r="I587" i="6"/>
  <c r="I638" i="6" s="1"/>
  <c r="E586" i="6"/>
  <c r="I586" i="6"/>
  <c r="D866" i="6"/>
  <c r="D868" i="6"/>
  <c r="D870" i="6"/>
  <c r="D872" i="6"/>
  <c r="D874" i="6"/>
  <c r="D1052" i="6"/>
  <c r="C1054" i="6"/>
  <c r="B1050" i="6"/>
  <c r="D935" i="6"/>
  <c r="J611" i="6"/>
  <c r="K611" i="6"/>
  <c r="K608" i="6"/>
  <c r="J607" i="6"/>
  <c r="K607" i="6"/>
  <c r="K604" i="6"/>
  <c r="J603" i="6"/>
  <c r="K603" i="6"/>
  <c r="K600" i="6"/>
  <c r="K698" i="6" s="1"/>
  <c r="J599" i="6"/>
  <c r="K599" i="6"/>
  <c r="K693" i="6" s="1"/>
  <c r="K596" i="6"/>
  <c r="J595" i="6"/>
  <c r="J689" i="6" s="1"/>
  <c r="K595" i="6"/>
  <c r="K592" i="6"/>
  <c r="K643" i="6" s="1"/>
  <c r="J591" i="6"/>
  <c r="K591" i="6"/>
  <c r="K685" i="6" s="1"/>
  <c r="K588" i="6"/>
  <c r="B991" i="6"/>
  <c r="B995" i="6"/>
  <c r="B1001" i="6"/>
  <c r="B866" i="6"/>
  <c r="B868" i="6"/>
  <c r="B870" i="6"/>
  <c r="B872" i="6"/>
  <c r="B874" i="6"/>
  <c r="B876" i="6"/>
  <c r="D876" i="6"/>
  <c r="B878" i="6"/>
  <c r="D878" i="6"/>
  <c r="B880" i="6"/>
  <c r="D880" i="6"/>
  <c r="B882" i="6"/>
  <c r="D882" i="6"/>
  <c r="B884" i="6"/>
  <c r="D884" i="6"/>
  <c r="B886" i="6"/>
  <c r="D886" i="6"/>
  <c r="B888" i="6"/>
  <c r="D888" i="6"/>
  <c r="B890" i="6"/>
  <c r="D890" i="6"/>
  <c r="B892" i="6"/>
  <c r="D892" i="6"/>
  <c r="B894" i="6"/>
  <c r="D894" i="6"/>
  <c r="B896" i="6"/>
  <c r="D896" i="6"/>
  <c r="B898" i="6"/>
  <c r="D898" i="6"/>
  <c r="B900" i="6"/>
  <c r="D900" i="6"/>
  <c r="B902" i="6"/>
  <c r="D902" i="6"/>
  <c r="B904" i="6"/>
  <c r="D904" i="6"/>
  <c r="B906" i="6"/>
  <c r="D906" i="6"/>
  <c r="B908" i="6"/>
  <c r="D908" i="6"/>
  <c r="B910" i="6"/>
  <c r="D910" i="6"/>
  <c r="C936" i="6"/>
  <c r="J610" i="6"/>
  <c r="K610" i="6"/>
  <c r="E608" i="6"/>
  <c r="I608" i="6"/>
  <c r="J606" i="6"/>
  <c r="K606" i="6"/>
  <c r="E604" i="6"/>
  <c r="I604" i="6"/>
  <c r="J602" i="6"/>
  <c r="K602" i="6"/>
  <c r="E600" i="6"/>
  <c r="I600" i="6"/>
  <c r="J598" i="6"/>
  <c r="K598" i="6"/>
  <c r="E596" i="6"/>
  <c r="I596" i="6"/>
  <c r="J594" i="6"/>
  <c r="K594" i="6"/>
  <c r="E592" i="6"/>
  <c r="I592" i="6"/>
  <c r="J590" i="6"/>
  <c r="K590" i="6"/>
  <c r="E588" i="6"/>
  <c r="E686" i="6" s="1"/>
  <c r="I588" i="6"/>
  <c r="J586" i="6"/>
  <c r="K586" i="6"/>
  <c r="E584" i="6"/>
  <c r="I584" i="6"/>
  <c r="BS431" i="7"/>
  <c r="BO431" i="7"/>
  <c r="BM431" i="7"/>
  <c r="BI431" i="7"/>
  <c r="BC431" i="7"/>
  <c r="BA431" i="7"/>
  <c r="AY431" i="7"/>
  <c r="BS523" i="7"/>
  <c r="BO523" i="7"/>
  <c r="BM523" i="7"/>
  <c r="BI523" i="7"/>
  <c r="BC523" i="7"/>
  <c r="BA523" i="7"/>
  <c r="AY523" i="7"/>
  <c r="AU523" i="7"/>
  <c r="BS521" i="7"/>
  <c r="BO521" i="7"/>
  <c r="BM521" i="7"/>
  <c r="BI521" i="7"/>
  <c r="BC521" i="7"/>
  <c r="BA521" i="7"/>
  <c r="AY521" i="7"/>
  <c r="AU521" i="7"/>
  <c r="BS519" i="7"/>
  <c r="BO519" i="7"/>
  <c r="BI519" i="7"/>
  <c r="BC519" i="7"/>
  <c r="BA519" i="7"/>
  <c r="AY519" i="7"/>
  <c r="BS517" i="7"/>
  <c r="BO517" i="7"/>
  <c r="BI517" i="7"/>
  <c r="BC517" i="7"/>
  <c r="BA517" i="7"/>
  <c r="AY517" i="7"/>
  <c r="BS515" i="7"/>
  <c r="BO515" i="7"/>
  <c r="BI515" i="7"/>
  <c r="BC515" i="7"/>
  <c r="BA515" i="7"/>
  <c r="AY515" i="7"/>
  <c r="BS513" i="7"/>
  <c r="BO513" i="7"/>
  <c r="BI513" i="7"/>
  <c r="BC513" i="7"/>
  <c r="BA513" i="7"/>
  <c r="AY513" i="7"/>
  <c r="BS511" i="7"/>
  <c r="BO511" i="7"/>
  <c r="BI511" i="7"/>
  <c r="BC511" i="7"/>
  <c r="BA511" i="7"/>
  <c r="AY511" i="7"/>
  <c r="BS509" i="7"/>
  <c r="BQ509" i="7"/>
  <c r="BO509" i="7"/>
  <c r="BM509" i="7"/>
  <c r="BI509" i="7"/>
  <c r="BC509" i="7"/>
  <c r="BA509" i="7"/>
  <c r="AY509" i="7"/>
  <c r="BS507" i="7"/>
  <c r="BQ507" i="7"/>
  <c r="BM507" i="7"/>
  <c r="BI507" i="7"/>
  <c r="BC507" i="7"/>
  <c r="BA507" i="7"/>
  <c r="AY507" i="7"/>
  <c r="BS505" i="7"/>
  <c r="BQ505" i="7"/>
  <c r="BM505" i="7"/>
  <c r="BI505" i="7"/>
  <c r="BC505" i="7"/>
  <c r="BA505" i="7"/>
  <c r="AY505" i="7"/>
  <c r="BS503" i="7"/>
  <c r="BQ503" i="7"/>
  <c r="BM503" i="7"/>
  <c r="BI503" i="7"/>
  <c r="BC503" i="7"/>
  <c r="BA503" i="7"/>
  <c r="AY503" i="7"/>
  <c r="BS501" i="7"/>
  <c r="BQ501" i="7"/>
  <c r="BM501" i="7"/>
  <c r="BI501" i="7"/>
  <c r="BC501" i="7"/>
  <c r="BA501" i="7"/>
  <c r="AY501" i="7"/>
  <c r="BS499" i="7"/>
  <c r="BQ499" i="7"/>
  <c r="BM499" i="7"/>
  <c r="C774" i="7"/>
  <c r="E774" i="7"/>
  <c r="G774" i="7"/>
  <c r="I774" i="7"/>
  <c r="K774" i="7"/>
  <c r="M774" i="7"/>
  <c r="O774" i="7"/>
  <c r="Q774" i="7"/>
  <c r="S774" i="7"/>
  <c r="U774" i="7"/>
  <c r="W774" i="7"/>
  <c r="Y774" i="7"/>
  <c r="AA774" i="7"/>
  <c r="AC774" i="7"/>
  <c r="AE774" i="7"/>
  <c r="AG774" i="7"/>
  <c r="AI774" i="7"/>
  <c r="J775" i="7"/>
  <c r="N775" i="7"/>
  <c r="P775" i="7"/>
  <c r="R775" i="7"/>
  <c r="X775" i="7"/>
  <c r="AB775" i="7"/>
  <c r="AD775" i="7"/>
  <c r="AH775" i="7"/>
  <c r="AJ775" i="7"/>
  <c r="C776" i="7"/>
  <c r="E776" i="7"/>
  <c r="G776" i="7"/>
  <c r="I776" i="7"/>
  <c r="K776" i="7"/>
  <c r="M776" i="7"/>
  <c r="O776" i="7"/>
  <c r="Q776" i="7"/>
  <c r="S776" i="7"/>
  <c r="U776" i="7"/>
  <c r="W776" i="7"/>
  <c r="Y776" i="7"/>
  <c r="AA776" i="7"/>
  <c r="AC776" i="7"/>
  <c r="AE776" i="7"/>
  <c r="AG776" i="7"/>
  <c r="AI776" i="7"/>
  <c r="J777" i="7"/>
  <c r="N777" i="7"/>
  <c r="P777" i="7"/>
  <c r="R777" i="7"/>
  <c r="X777" i="7"/>
  <c r="AB777" i="7"/>
  <c r="AD777" i="7"/>
  <c r="AH777" i="7"/>
  <c r="AJ777" i="7"/>
  <c r="C778" i="7"/>
  <c r="E778" i="7"/>
  <c r="G778" i="7"/>
  <c r="I778" i="7"/>
  <c r="K778" i="7"/>
  <c r="M778" i="7"/>
  <c r="O778" i="7"/>
  <c r="Q778" i="7"/>
  <c r="S778" i="7"/>
  <c r="U778" i="7"/>
  <c r="W778" i="7"/>
  <c r="Y778" i="7"/>
  <c r="AA778" i="7"/>
  <c r="AC778" i="7"/>
  <c r="AE778" i="7"/>
  <c r="AG778" i="7"/>
  <c r="AI778" i="7"/>
  <c r="N697" i="7"/>
  <c r="P697" i="7"/>
  <c r="R697" i="7"/>
  <c r="X697" i="7"/>
  <c r="AB697" i="7"/>
  <c r="AD697" i="7"/>
  <c r="AH697" i="7"/>
  <c r="AJ697" i="7"/>
  <c r="B697" i="7"/>
  <c r="A697" i="7"/>
  <c r="A701" i="7"/>
  <c r="A705" i="7"/>
  <c r="A707" i="7"/>
  <c r="A709" i="7"/>
  <c r="A711" i="7"/>
  <c r="A713" i="7"/>
  <c r="A717" i="7"/>
  <c r="A719" i="7"/>
  <c r="A721" i="7"/>
  <c r="A725" i="7"/>
  <c r="A729" i="7"/>
  <c r="A733" i="7"/>
  <c r="A735" i="7"/>
  <c r="A737" i="7"/>
  <c r="A739" i="7"/>
  <c r="A743" i="7"/>
  <c r="A751" i="7"/>
  <c r="A759" i="7"/>
  <c r="BT431" i="7"/>
  <c r="BR431" i="7"/>
  <c r="AZ431" i="7"/>
  <c r="AT431" i="7"/>
  <c r="BS524" i="7"/>
  <c r="BO524" i="7"/>
  <c r="BM524" i="7"/>
  <c r="BI524" i="7"/>
  <c r="BC524" i="7"/>
  <c r="BA524" i="7"/>
  <c r="AY524" i="7"/>
  <c r="AU524" i="7"/>
  <c r="BR523" i="7"/>
  <c r="BN523" i="7"/>
  <c r="BJ523" i="7"/>
  <c r="BH523" i="7"/>
  <c r="AZ523" i="7"/>
  <c r="AX523" i="7"/>
  <c r="AT523" i="7"/>
  <c r="BS522" i="7"/>
  <c r="BO522" i="7"/>
  <c r="BM522" i="7"/>
  <c r="BI522" i="7"/>
  <c r="BC522" i="7"/>
  <c r="BA522" i="7"/>
  <c r="AY522" i="7"/>
  <c r="AU522" i="7"/>
  <c r="BR521" i="7"/>
  <c r="BN521" i="7"/>
  <c r="AZ521" i="7"/>
  <c r="AX521" i="7"/>
  <c r="AT521" i="7"/>
  <c r="BS520" i="7"/>
  <c r="BO520" i="7"/>
  <c r="BI520" i="7"/>
  <c r="BC520" i="7"/>
  <c r="BA520" i="7"/>
  <c r="AY520" i="7"/>
  <c r="BR519" i="7"/>
  <c r="BN519" i="7"/>
  <c r="AZ519" i="7"/>
  <c r="AT519" i="7"/>
  <c r="BI499" i="7"/>
  <c r="BC499" i="7"/>
  <c r="BA499" i="7"/>
  <c r="AY499" i="7"/>
  <c r="BS497" i="7"/>
  <c r="BQ497" i="7"/>
  <c r="BM497" i="7"/>
  <c r="BI497" i="7"/>
  <c r="BC497" i="7"/>
  <c r="BA497" i="7"/>
  <c r="AY497" i="7"/>
  <c r="BS495" i="7"/>
  <c r="BM495" i="7"/>
  <c r="BC495" i="7"/>
  <c r="AY495" i="7"/>
  <c r="BQ493" i="7"/>
  <c r="BI493" i="7"/>
  <c r="BA493" i="7"/>
  <c r="BS491" i="7"/>
  <c r="BQ491" i="7"/>
  <c r="BM491" i="7"/>
  <c r="BI491" i="7"/>
  <c r="BC491" i="7"/>
  <c r="BA491" i="7"/>
  <c r="AY491" i="7"/>
  <c r="BS489" i="7"/>
  <c r="BQ489" i="7"/>
  <c r="BM489" i="7"/>
  <c r="BI489" i="7"/>
  <c r="BC489" i="7"/>
  <c r="BA489" i="7"/>
  <c r="AY489" i="7"/>
  <c r="BS487" i="7"/>
  <c r="BQ487" i="7"/>
  <c r="BO487" i="7"/>
  <c r="BM487" i="7"/>
  <c r="BI487" i="7"/>
  <c r="BC487" i="7"/>
  <c r="BA487" i="7"/>
  <c r="AY487" i="7"/>
  <c r="BS485" i="7"/>
  <c r="BQ485" i="7"/>
  <c r="BO485" i="7"/>
  <c r="BM485" i="7"/>
  <c r="BI485" i="7"/>
  <c r="BC485" i="7"/>
  <c r="BA485" i="7"/>
  <c r="AY485" i="7"/>
  <c r="BS483" i="7"/>
  <c r="BQ483" i="7"/>
  <c r="BO483" i="7"/>
  <c r="BM483" i="7"/>
  <c r="BI483" i="7"/>
  <c r="BC483" i="7"/>
  <c r="BA483" i="7"/>
  <c r="AY483" i="7"/>
  <c r="BS481" i="7"/>
  <c r="BQ481" i="7"/>
  <c r="BO481" i="7"/>
  <c r="BM481" i="7"/>
  <c r="BK481" i="7"/>
  <c r="BI481" i="7"/>
  <c r="BG481" i="7"/>
  <c r="BE481" i="7"/>
  <c r="BC481" i="7"/>
  <c r="BA481" i="7"/>
  <c r="AY481" i="7"/>
  <c r="AW481" i="7"/>
  <c r="AU481" i="7"/>
  <c r="AS481" i="7"/>
  <c r="AQ481" i="7"/>
  <c r="AO481" i="7"/>
  <c r="AM481" i="7"/>
  <c r="BS479" i="7"/>
  <c r="BQ479" i="7"/>
  <c r="BO479" i="7"/>
  <c r="BM479" i="7"/>
  <c r="BK479" i="7"/>
  <c r="BI479" i="7"/>
  <c r="BG479" i="7"/>
  <c r="BE479" i="7"/>
  <c r="BC479" i="7"/>
  <c r="BA479" i="7"/>
  <c r="AY479" i="7"/>
  <c r="AW479" i="7"/>
  <c r="AU479" i="7"/>
  <c r="AS479" i="7"/>
  <c r="AQ479" i="7"/>
  <c r="AO479" i="7"/>
  <c r="AM479" i="7"/>
  <c r="BS477" i="7"/>
  <c r="BQ477" i="7"/>
  <c r="BO477" i="7"/>
  <c r="BM477" i="7"/>
  <c r="BK477" i="7"/>
  <c r="BI477" i="7"/>
  <c r="BG477" i="7"/>
  <c r="BE477" i="7"/>
  <c r="BC477" i="7"/>
  <c r="BA477" i="7"/>
  <c r="AY477" i="7"/>
  <c r="AW477" i="7"/>
  <c r="AU477" i="7"/>
  <c r="AS477" i="7"/>
  <c r="AQ477" i="7"/>
  <c r="AO477" i="7"/>
  <c r="AM477" i="7"/>
  <c r="BS475" i="7"/>
  <c r="BQ475" i="7"/>
  <c r="BO475" i="7"/>
  <c r="BM475" i="7"/>
  <c r="BK475" i="7"/>
  <c r="BI475" i="7"/>
  <c r="BG475" i="7"/>
  <c r="BE475" i="7"/>
  <c r="BC475" i="7"/>
  <c r="BA475" i="7"/>
  <c r="AY475" i="7"/>
  <c r="AW475" i="7"/>
  <c r="AU475" i="7"/>
  <c r="AS475" i="7"/>
  <c r="AQ475" i="7"/>
  <c r="AO475" i="7"/>
  <c r="AM475" i="7"/>
  <c r="BS473" i="7"/>
  <c r="BQ473" i="7"/>
  <c r="BO473" i="7"/>
  <c r="BM473" i="7"/>
  <c r="BK473" i="7"/>
  <c r="BI473" i="7"/>
  <c r="BG473" i="7"/>
  <c r="BE473" i="7"/>
  <c r="BC473" i="7"/>
  <c r="BA473" i="7"/>
  <c r="AY473" i="7"/>
  <c r="AW473" i="7"/>
  <c r="AU473" i="7"/>
  <c r="AS473" i="7"/>
  <c r="AQ473" i="7"/>
  <c r="AO473" i="7"/>
  <c r="AM473" i="7"/>
  <c r="BS471" i="7"/>
  <c r="BQ471" i="7"/>
  <c r="BO471" i="7"/>
  <c r="BM471" i="7"/>
  <c r="BK471" i="7"/>
  <c r="BI471" i="7"/>
  <c r="BG471" i="7"/>
  <c r="BE471" i="7"/>
  <c r="BC471" i="7"/>
  <c r="BA471" i="7"/>
  <c r="AY471" i="7"/>
  <c r="AW471" i="7"/>
  <c r="AU471" i="7"/>
  <c r="AS471" i="7"/>
  <c r="AQ471" i="7"/>
  <c r="AO471" i="7"/>
  <c r="AM471" i="7"/>
  <c r="BS469" i="7"/>
  <c r="BQ469" i="7"/>
  <c r="BO469" i="7"/>
  <c r="BM469" i="7"/>
  <c r="BK469" i="7"/>
  <c r="BI469" i="7"/>
  <c r="BG469" i="7"/>
  <c r="BE469" i="7"/>
  <c r="BC469" i="7"/>
  <c r="BA469" i="7"/>
  <c r="AY469" i="7"/>
  <c r="AW469" i="7"/>
  <c r="AU469" i="7"/>
  <c r="AS469" i="7"/>
  <c r="AQ469" i="7"/>
  <c r="AO469" i="7"/>
  <c r="AM469" i="7"/>
  <c r="BS467" i="7"/>
  <c r="BQ467" i="7"/>
  <c r="BO467" i="7"/>
  <c r="BM467" i="7"/>
  <c r="BK467" i="7"/>
  <c r="BI467" i="7"/>
  <c r="BG467" i="7"/>
  <c r="BE467" i="7"/>
  <c r="BC467" i="7"/>
  <c r="BA467" i="7"/>
  <c r="AY467" i="7"/>
  <c r="AW467" i="7"/>
  <c r="AU467" i="7"/>
  <c r="AS467" i="7"/>
  <c r="AQ467" i="7"/>
  <c r="AO467" i="7"/>
  <c r="AM467" i="7"/>
  <c r="BS465" i="7"/>
  <c r="BQ465" i="7"/>
  <c r="BO465" i="7"/>
  <c r="BM465" i="7"/>
  <c r="BK465" i="7"/>
  <c r="BI465" i="7"/>
  <c r="BG465" i="7"/>
  <c r="BE465" i="7"/>
  <c r="BC465" i="7"/>
  <c r="BA465" i="7"/>
  <c r="AY465" i="7"/>
  <c r="AW465" i="7"/>
  <c r="AU465" i="7"/>
  <c r="AS465" i="7"/>
  <c r="AQ465" i="7"/>
  <c r="AO465" i="7"/>
  <c r="AM465" i="7"/>
  <c r="BS463" i="7"/>
  <c r="BQ463" i="7"/>
  <c r="BO463" i="7"/>
  <c r="BM463" i="7"/>
  <c r="BK463" i="7"/>
  <c r="BI463" i="7"/>
  <c r="BG463" i="7"/>
  <c r="BE463" i="7"/>
  <c r="BC463" i="7"/>
  <c r="BA463" i="7"/>
  <c r="AY463" i="7"/>
  <c r="AW463" i="7"/>
  <c r="AU463" i="7"/>
  <c r="AS463" i="7"/>
  <c r="AQ463" i="7"/>
  <c r="AO463" i="7"/>
  <c r="AM463" i="7"/>
  <c r="BS461" i="7"/>
  <c r="BQ461" i="7"/>
  <c r="BO461" i="7"/>
  <c r="BM461" i="7"/>
  <c r="BK461" i="7"/>
  <c r="BI461" i="7"/>
  <c r="BG461" i="7"/>
  <c r="BE461" i="7"/>
  <c r="BC461" i="7"/>
  <c r="BA461" i="7"/>
  <c r="AY461" i="7"/>
  <c r="AW461" i="7"/>
  <c r="AU461" i="7"/>
  <c r="AS461" i="7"/>
  <c r="AQ461" i="7"/>
  <c r="AO461" i="7"/>
  <c r="AM461" i="7"/>
  <c r="BS459" i="7"/>
  <c r="BQ459" i="7"/>
  <c r="BO459" i="7"/>
  <c r="BM459" i="7"/>
  <c r="BK459" i="7"/>
  <c r="BI459" i="7"/>
  <c r="BS518" i="7"/>
  <c r="BO518" i="7"/>
  <c r="BI518" i="7"/>
  <c r="BC518" i="7"/>
  <c r="BA518" i="7"/>
  <c r="AY518" i="7"/>
  <c r="BR517" i="7"/>
  <c r="BN517" i="7"/>
  <c r="AZ517" i="7"/>
  <c r="AT517" i="7"/>
  <c r="BS516" i="7"/>
  <c r="BO516" i="7"/>
  <c r="BI516" i="7"/>
  <c r="BC516" i="7"/>
  <c r="BA516" i="7"/>
  <c r="AY516" i="7"/>
  <c r="BR515" i="7"/>
  <c r="BN515" i="7"/>
  <c r="AZ515" i="7"/>
  <c r="AT515" i="7"/>
  <c r="BS514" i="7"/>
  <c r="BO514" i="7"/>
  <c r="BI514" i="7"/>
  <c r="BC514" i="7"/>
  <c r="BA514" i="7"/>
  <c r="AY514" i="7"/>
  <c r="BR513" i="7"/>
  <c r="BN513" i="7"/>
  <c r="AZ513" i="7"/>
  <c r="AT513" i="7"/>
  <c r="BS512" i="7"/>
  <c r="BO512" i="7"/>
  <c r="BI512" i="7"/>
  <c r="BC512" i="7"/>
  <c r="BA512" i="7"/>
  <c r="AY512" i="7"/>
  <c r="BR511" i="7"/>
  <c r="BN511" i="7"/>
  <c r="AZ511" i="7"/>
  <c r="AT511" i="7"/>
  <c r="BS510" i="7"/>
  <c r="BO510" i="7"/>
  <c r="BM510" i="7"/>
  <c r="BI510" i="7"/>
  <c r="BC510" i="7"/>
  <c r="BA510" i="7"/>
  <c r="AY510" i="7"/>
  <c r="BR509" i="7"/>
  <c r="BN509" i="7"/>
  <c r="BJ509" i="7"/>
  <c r="AZ509" i="7"/>
  <c r="AT509" i="7"/>
  <c r="BS508" i="7"/>
  <c r="BQ508" i="7"/>
  <c r="BO508" i="7"/>
  <c r="BM508" i="7"/>
  <c r="BI508" i="7"/>
  <c r="BC508" i="7"/>
  <c r="BA508" i="7"/>
  <c r="AY508" i="7"/>
  <c r="BR507" i="7"/>
  <c r="BN507" i="7"/>
  <c r="BJ507" i="7"/>
  <c r="AZ507" i="7"/>
  <c r="AT507" i="7"/>
  <c r="BS506" i="7"/>
  <c r="BQ506" i="7"/>
  <c r="BM506" i="7"/>
  <c r="BI506" i="7"/>
  <c r="BC506" i="7"/>
  <c r="BA506" i="7"/>
  <c r="AY506" i="7"/>
  <c r="BR505" i="7"/>
  <c r="BN505" i="7"/>
  <c r="BJ505" i="7"/>
  <c r="BH505" i="7"/>
  <c r="AZ505" i="7"/>
  <c r="AT505" i="7"/>
  <c r="BS504" i="7"/>
  <c r="BQ504" i="7"/>
  <c r="BM504" i="7"/>
  <c r="BI504" i="7"/>
  <c r="BC504" i="7"/>
  <c r="BA504" i="7"/>
  <c r="AY504" i="7"/>
  <c r="BR503" i="7"/>
  <c r="BN503" i="7"/>
  <c r="BJ503" i="7"/>
  <c r="BH503" i="7"/>
  <c r="AZ503" i="7"/>
  <c r="AT503" i="7"/>
  <c r="BS502" i="7"/>
  <c r="BQ502" i="7"/>
  <c r="BM502" i="7"/>
  <c r="BI502" i="7"/>
  <c r="BC502" i="7"/>
  <c r="BA502" i="7"/>
  <c r="AY502" i="7"/>
  <c r="BR501" i="7"/>
  <c r="BN501" i="7"/>
  <c r="BJ501" i="7"/>
  <c r="BH501" i="7"/>
  <c r="AZ501" i="7"/>
  <c r="AT501" i="7"/>
  <c r="BS500" i="7"/>
  <c r="BQ500" i="7"/>
  <c r="BM500" i="7"/>
  <c r="BI500" i="7"/>
  <c r="BC500" i="7"/>
  <c r="BA500" i="7"/>
  <c r="AY500" i="7"/>
  <c r="BR499" i="7"/>
  <c r="BN499" i="7"/>
  <c r="BJ499" i="7"/>
  <c r="BH499" i="7"/>
  <c r="AZ499" i="7"/>
  <c r="AT499" i="7"/>
  <c r="BS498" i="7"/>
  <c r="BQ498" i="7"/>
  <c r="BM498" i="7"/>
  <c r="BI498" i="7"/>
  <c r="BC498" i="7"/>
  <c r="BA498" i="7"/>
  <c r="AY498" i="7"/>
  <c r="BR497" i="7"/>
  <c r="BP497" i="7"/>
  <c r="BN497" i="7"/>
  <c r="BH497" i="7"/>
  <c r="AZ497" i="7"/>
  <c r="AX497" i="7"/>
  <c r="AT497" i="7"/>
  <c r="BS496" i="7"/>
  <c r="BQ496" i="7"/>
  <c r="BM496" i="7"/>
  <c r="BI496" i="7"/>
  <c r="BC496" i="7"/>
  <c r="BA496" i="7"/>
  <c r="AY496" i="7"/>
  <c r="BP495" i="7"/>
  <c r="BH495" i="7"/>
  <c r="AX495" i="7"/>
  <c r="BS494" i="7"/>
  <c r="BQ494" i="7"/>
  <c r="BM494" i="7"/>
  <c r="BI494" i="7"/>
  <c r="BC494" i="7"/>
  <c r="BA494" i="7"/>
  <c r="AY494" i="7"/>
  <c r="BR493" i="7"/>
  <c r="BP493" i="7"/>
  <c r="BN493" i="7"/>
  <c r="BH493" i="7"/>
  <c r="AZ493" i="7"/>
  <c r="AX493" i="7"/>
  <c r="AT493" i="7"/>
  <c r="BS492" i="7"/>
  <c r="BQ492" i="7"/>
  <c r="BM492" i="7"/>
  <c r="BI492" i="7"/>
  <c r="BC492" i="7"/>
  <c r="BA492" i="7"/>
  <c r="AY492" i="7"/>
  <c r="BR491" i="7"/>
  <c r="BP491" i="7"/>
  <c r="BN491" i="7"/>
  <c r="BH491" i="7"/>
  <c r="AZ491" i="7"/>
  <c r="AX491" i="7"/>
  <c r="AT491" i="7"/>
  <c r="BS490" i="7"/>
  <c r="BQ490" i="7"/>
  <c r="BM490" i="7"/>
  <c r="BI490" i="7"/>
  <c r="BC490" i="7"/>
  <c r="BA490" i="7"/>
  <c r="AY490" i="7"/>
  <c r="BR489" i="7"/>
  <c r="BP489" i="7"/>
  <c r="BN489" i="7"/>
  <c r="BH489" i="7"/>
  <c r="AZ489" i="7"/>
  <c r="AX489" i="7"/>
  <c r="AT489" i="7"/>
  <c r="BS488" i="7"/>
  <c r="BQ488" i="7"/>
  <c r="BM488" i="7"/>
  <c r="BI488" i="7"/>
  <c r="BC488" i="7"/>
  <c r="BA488" i="7"/>
  <c r="AY488" i="7"/>
  <c r="BR487" i="7"/>
  <c r="BP487" i="7"/>
  <c r="BN487" i="7"/>
  <c r="BH487" i="7"/>
  <c r="AZ487" i="7"/>
  <c r="AX487" i="7"/>
  <c r="AT487" i="7"/>
  <c r="BS486" i="7"/>
  <c r="BQ486" i="7"/>
  <c r="BO486" i="7"/>
  <c r="BM486" i="7"/>
  <c r="BI486" i="7"/>
  <c r="BC486" i="7"/>
  <c r="BA486" i="7"/>
  <c r="AY486" i="7"/>
  <c r="BR485" i="7"/>
  <c r="BP485" i="7"/>
  <c r="BN485" i="7"/>
  <c r="AZ485" i="7"/>
  <c r="AT485" i="7"/>
  <c r="BS484" i="7"/>
  <c r="BQ484" i="7"/>
  <c r="BO484" i="7"/>
  <c r="BM484" i="7"/>
  <c r="BI484" i="7"/>
  <c r="BC484" i="7"/>
  <c r="BA484" i="7"/>
  <c r="AY484" i="7"/>
  <c r="BR483" i="7"/>
  <c r="BP483" i="7"/>
  <c r="BN483" i="7"/>
  <c r="AZ483" i="7"/>
  <c r="AT483" i="7"/>
  <c r="BS482" i="7"/>
  <c r="BQ482" i="7"/>
  <c r="BO482" i="7"/>
  <c r="BM482" i="7"/>
  <c r="BI482" i="7"/>
  <c r="BC482" i="7"/>
  <c r="BA482" i="7"/>
  <c r="AY482" i="7"/>
  <c r="AW482" i="7"/>
  <c r="AU482" i="7"/>
  <c r="AS482" i="7"/>
  <c r="AQ482" i="7"/>
  <c r="AO482" i="7"/>
  <c r="AM482" i="7"/>
  <c r="BT481" i="7"/>
  <c r="BR481" i="7"/>
  <c r="BP481" i="7"/>
  <c r="BN481" i="7"/>
  <c r="BL481" i="7"/>
  <c r="BJ481" i="7"/>
  <c r="BH481" i="7"/>
  <c r="BF481" i="7"/>
  <c r="BD481" i="7"/>
  <c r="BB481" i="7"/>
  <c r="AZ481" i="7"/>
  <c r="AX481" i="7"/>
  <c r="AV481" i="7"/>
  <c r="AT481" i="7"/>
  <c r="AR481" i="7"/>
  <c r="AP481" i="7"/>
  <c r="AN481" i="7"/>
  <c r="BS480" i="7"/>
  <c r="BQ480" i="7"/>
  <c r="BO480" i="7"/>
  <c r="BM480" i="7"/>
  <c r="BK480" i="7"/>
  <c r="BI480" i="7"/>
  <c r="BG480" i="7"/>
  <c r="BE480" i="7"/>
  <c r="BC480" i="7"/>
  <c r="BA480" i="7"/>
  <c r="AY480" i="7"/>
  <c r="AW480" i="7"/>
  <c r="AU480" i="7"/>
  <c r="AS480" i="7"/>
  <c r="AQ480" i="7"/>
  <c r="AO480" i="7"/>
  <c r="AM480" i="7"/>
  <c r="BT479" i="7"/>
  <c r="BR479" i="7"/>
  <c r="BP479" i="7"/>
  <c r="BN479" i="7"/>
  <c r="BL479" i="7"/>
  <c r="BJ479" i="7"/>
  <c r="BH479" i="7"/>
  <c r="BF479" i="7"/>
  <c r="BD479" i="7"/>
  <c r="BB479" i="7"/>
  <c r="AZ479" i="7"/>
  <c r="AX479" i="7"/>
  <c r="AV479" i="7"/>
  <c r="AT479" i="7"/>
  <c r="AR479" i="7"/>
  <c r="AP479" i="7"/>
  <c r="AN479" i="7"/>
  <c r="BS478" i="7"/>
  <c r="BQ478" i="7"/>
  <c r="BO478" i="7"/>
  <c r="BM478" i="7"/>
  <c r="BK478" i="7"/>
  <c r="BI478" i="7"/>
  <c r="BG478" i="7"/>
  <c r="BE478" i="7"/>
  <c r="BC478" i="7"/>
  <c r="BA478" i="7"/>
  <c r="AY478" i="7"/>
  <c r="AW478" i="7"/>
  <c r="AU478" i="7"/>
  <c r="AS478" i="7"/>
  <c r="AQ478" i="7"/>
  <c r="AO478" i="7"/>
  <c r="AM478" i="7"/>
  <c r="BT477" i="7"/>
  <c r="BR477" i="7"/>
  <c r="BP477" i="7"/>
  <c r="BN477" i="7"/>
  <c r="BL477" i="7"/>
  <c r="BJ477" i="7"/>
  <c r="BH477" i="7"/>
  <c r="BF477" i="7"/>
  <c r="BD477" i="7"/>
  <c r="BB477" i="7"/>
  <c r="AZ477" i="7"/>
  <c r="AX477" i="7"/>
  <c r="AV477" i="7"/>
  <c r="AT477" i="7"/>
  <c r="BG459" i="7"/>
  <c r="BE459" i="7"/>
  <c r="BC459" i="7"/>
  <c r="BA459" i="7"/>
  <c r="AY459" i="7"/>
  <c r="AW459" i="7"/>
  <c r="AU459" i="7"/>
  <c r="AS459" i="7"/>
  <c r="AQ459" i="7"/>
  <c r="AO459" i="7"/>
  <c r="AM459" i="7"/>
  <c r="BS457" i="7"/>
  <c r="BQ457" i="7"/>
  <c r="BO457" i="7"/>
  <c r="BM457" i="7"/>
  <c r="BK457" i="7"/>
  <c r="BI457" i="7"/>
  <c r="BG457" i="7"/>
  <c r="BE457" i="7"/>
  <c r="BC457" i="7"/>
  <c r="BA457" i="7"/>
  <c r="AY457" i="7"/>
  <c r="AW457" i="7"/>
  <c r="AU457" i="7"/>
  <c r="AS457" i="7"/>
  <c r="AQ457" i="7"/>
  <c r="AO457" i="7"/>
  <c r="AM457" i="7"/>
  <c r="BS455" i="7"/>
  <c r="BQ455" i="7"/>
  <c r="BO455" i="7"/>
  <c r="BM455" i="7"/>
  <c r="BK455" i="7"/>
  <c r="BI455" i="7"/>
  <c r="BG455" i="7"/>
  <c r="BE455" i="7"/>
  <c r="BC455" i="7"/>
  <c r="BA455" i="7"/>
  <c r="AY455" i="7"/>
  <c r="AW455" i="7"/>
  <c r="AU455" i="7"/>
  <c r="AS455" i="7"/>
  <c r="AQ455" i="7"/>
  <c r="AO455" i="7"/>
  <c r="AM455" i="7"/>
  <c r="BS453" i="7"/>
  <c r="BQ453" i="7"/>
  <c r="BO453" i="7"/>
  <c r="BM453" i="7"/>
  <c r="BK453" i="7"/>
  <c r="BI453" i="7"/>
  <c r="BG453" i="7"/>
  <c r="BE453" i="7"/>
  <c r="BC453" i="7"/>
  <c r="BA453" i="7"/>
  <c r="AY453" i="7"/>
  <c r="AW453" i="7"/>
  <c r="AU453" i="7"/>
  <c r="AS453" i="7"/>
  <c r="AQ453" i="7"/>
  <c r="AO453" i="7"/>
  <c r="AM453" i="7"/>
  <c r="BS451" i="7"/>
  <c r="BQ451" i="7"/>
  <c r="BO451" i="7"/>
  <c r="BM451" i="7"/>
  <c r="BK451" i="7"/>
  <c r="BI451" i="7"/>
  <c r="BG451" i="7"/>
  <c r="BE451" i="7"/>
  <c r="BC451" i="7"/>
  <c r="BA451" i="7"/>
  <c r="AY451" i="7"/>
  <c r="AW451" i="7"/>
  <c r="AU451" i="7"/>
  <c r="AS451" i="7"/>
  <c r="AQ451" i="7"/>
  <c r="AO451" i="7"/>
  <c r="AM451" i="7"/>
  <c r="BS449" i="7"/>
  <c r="BQ449" i="7"/>
  <c r="BO449" i="7"/>
  <c r="BM449" i="7"/>
  <c r="BK449" i="7"/>
  <c r="BI449" i="7"/>
  <c r="BG449" i="7"/>
  <c r="BE449" i="7"/>
  <c r="BC449" i="7"/>
  <c r="BA449" i="7"/>
  <c r="AY449" i="7"/>
  <c r="AW449" i="7"/>
  <c r="AU449" i="7"/>
  <c r="AS449" i="7"/>
  <c r="AQ449" i="7"/>
  <c r="AO449" i="7"/>
  <c r="AM449" i="7"/>
  <c r="BS447" i="7"/>
  <c r="BQ447" i="7"/>
  <c r="BO447" i="7"/>
  <c r="BM447" i="7"/>
  <c r="BK447" i="7"/>
  <c r="BI447" i="7"/>
  <c r="BG447" i="7"/>
  <c r="BE447" i="7"/>
  <c r="BC447" i="7"/>
  <c r="BA447" i="7"/>
  <c r="AY447" i="7"/>
  <c r="AW447" i="7"/>
  <c r="AU447" i="7"/>
  <c r="AS447" i="7"/>
  <c r="AQ447" i="7"/>
  <c r="AO447" i="7"/>
  <c r="AM447" i="7"/>
  <c r="BS445" i="7"/>
  <c r="BQ445" i="7"/>
  <c r="BO445" i="7"/>
  <c r="BM445" i="7"/>
  <c r="BK445" i="7"/>
  <c r="BI445" i="7"/>
  <c r="BG445" i="7"/>
  <c r="BE445" i="7"/>
  <c r="BC445" i="7"/>
  <c r="BA445" i="7"/>
  <c r="AY445" i="7"/>
  <c r="AW445" i="7"/>
  <c r="AU445" i="7"/>
  <c r="AS445" i="7"/>
  <c r="AQ445" i="7"/>
  <c r="AO445" i="7"/>
  <c r="AM445" i="7"/>
  <c r="BS443" i="7"/>
  <c r="BQ443" i="7"/>
  <c r="BO443" i="7"/>
  <c r="BM443" i="7"/>
  <c r="BK443" i="7"/>
  <c r="BI443" i="7"/>
  <c r="BG443" i="7"/>
  <c r="BE443" i="7"/>
  <c r="BC443" i="7"/>
  <c r="BA443" i="7"/>
  <c r="AY443" i="7"/>
  <c r="AW443" i="7"/>
  <c r="AU443" i="7"/>
  <c r="AS443" i="7"/>
  <c r="AQ443" i="7"/>
  <c r="AO443" i="7"/>
  <c r="AM443" i="7"/>
  <c r="BS441" i="7"/>
  <c r="BQ441" i="7"/>
  <c r="BO441" i="7"/>
  <c r="BM441" i="7"/>
  <c r="BK441" i="7"/>
  <c r="BI441" i="7"/>
  <c r="BG441" i="7"/>
  <c r="BE441" i="7"/>
  <c r="BC441" i="7"/>
  <c r="BA441" i="7"/>
  <c r="AY441" i="7"/>
  <c r="AW441" i="7"/>
  <c r="AU441" i="7"/>
  <c r="AS441" i="7"/>
  <c r="AQ441" i="7"/>
  <c r="AO441" i="7"/>
  <c r="AM441" i="7"/>
  <c r="BS439" i="7"/>
  <c r="BQ439" i="7"/>
  <c r="BO439" i="7"/>
  <c r="BM439" i="7"/>
  <c r="BK439" i="7"/>
  <c r="BI439" i="7"/>
  <c r="BG439" i="7"/>
  <c r="BE439" i="7"/>
  <c r="BC439" i="7"/>
  <c r="BA439" i="7"/>
  <c r="AY439" i="7"/>
  <c r="AW439" i="7"/>
  <c r="AU439" i="7"/>
  <c r="AS439" i="7"/>
  <c r="AQ439" i="7"/>
  <c r="AO439" i="7"/>
  <c r="AM439" i="7"/>
  <c r="BS437" i="7"/>
  <c r="BQ437" i="7"/>
  <c r="BO437" i="7"/>
  <c r="BM437" i="7"/>
  <c r="BK437" i="7"/>
  <c r="BI437" i="7"/>
  <c r="BG437" i="7"/>
  <c r="BE437" i="7"/>
  <c r="BC437" i="7"/>
  <c r="BA437" i="7"/>
  <c r="AY437" i="7"/>
  <c r="AW437" i="7"/>
  <c r="AU437" i="7"/>
  <c r="AS437" i="7"/>
  <c r="AQ437" i="7"/>
  <c r="AO437" i="7"/>
  <c r="AM437" i="7"/>
  <c r="BS435" i="7"/>
  <c r="BQ435" i="7"/>
  <c r="BO435" i="7"/>
  <c r="BM435" i="7"/>
  <c r="BK435" i="7"/>
  <c r="BI435" i="7"/>
  <c r="BG435" i="7"/>
  <c r="BE435" i="7"/>
  <c r="BC435" i="7"/>
  <c r="BA435" i="7"/>
  <c r="AY435" i="7"/>
  <c r="AW435" i="7"/>
  <c r="AU435" i="7"/>
  <c r="AS435" i="7"/>
  <c r="AQ435" i="7"/>
  <c r="AO435" i="7"/>
  <c r="AM435" i="7"/>
  <c r="BS433" i="7"/>
  <c r="BQ433" i="7"/>
  <c r="BO433" i="7"/>
  <c r="BM433" i="7"/>
  <c r="BK433" i="7"/>
  <c r="BI433" i="7"/>
  <c r="BG433" i="7"/>
  <c r="BE433" i="7"/>
  <c r="BC433" i="7"/>
  <c r="BA433" i="7"/>
  <c r="AY433" i="7"/>
  <c r="AW433" i="7"/>
  <c r="AU433" i="7"/>
  <c r="AS433" i="7"/>
  <c r="AQ433" i="7"/>
  <c r="AO433" i="7"/>
  <c r="AM433" i="7"/>
  <c r="AR477" i="7"/>
  <c r="AP477" i="7"/>
  <c r="AN477" i="7"/>
  <c r="BS476" i="7"/>
  <c r="BQ476" i="7"/>
  <c r="BO476" i="7"/>
  <c r="BM476" i="7"/>
  <c r="BK476" i="7"/>
  <c r="BI476" i="7"/>
  <c r="BG476" i="7"/>
  <c r="BE476" i="7"/>
  <c r="BC476" i="7"/>
  <c r="BA476" i="7"/>
  <c r="AY476" i="7"/>
  <c r="AW476" i="7"/>
  <c r="AU476" i="7"/>
  <c r="AS476" i="7"/>
  <c r="AQ476" i="7"/>
  <c r="AO476" i="7"/>
  <c r="AM476" i="7"/>
  <c r="BT475" i="7"/>
  <c r="BR475" i="7"/>
  <c r="BP475" i="7"/>
  <c r="BN475" i="7"/>
  <c r="BL475" i="7"/>
  <c r="BJ475" i="7"/>
  <c r="BH475" i="7"/>
  <c r="BF475" i="7"/>
  <c r="BD475" i="7"/>
  <c r="BB475" i="7"/>
  <c r="AZ475" i="7"/>
  <c r="AX475" i="7"/>
  <c r="AV475" i="7"/>
  <c r="AT475" i="7"/>
  <c r="AR475" i="7"/>
  <c r="AP475" i="7"/>
  <c r="AN475" i="7"/>
  <c r="BS474" i="7"/>
  <c r="BQ474" i="7"/>
  <c r="BO474" i="7"/>
  <c r="BM474" i="7"/>
  <c r="BK474" i="7"/>
  <c r="BI474" i="7"/>
  <c r="BG474" i="7"/>
  <c r="BE474" i="7"/>
  <c r="BC474" i="7"/>
  <c r="BA474" i="7"/>
  <c r="AY474" i="7"/>
  <c r="AW474" i="7"/>
  <c r="AU474" i="7"/>
  <c r="AS474" i="7"/>
  <c r="AQ474" i="7"/>
  <c r="AO474" i="7"/>
  <c r="AM474" i="7"/>
  <c r="BT473" i="7"/>
  <c r="BR473" i="7"/>
  <c r="BP473" i="7"/>
  <c r="BN473" i="7"/>
  <c r="BL473" i="7"/>
  <c r="BJ473" i="7"/>
  <c r="BH473" i="7"/>
  <c r="BF473" i="7"/>
  <c r="BD473" i="7"/>
  <c r="BB473" i="7"/>
  <c r="AZ473" i="7"/>
  <c r="AX473" i="7"/>
  <c r="AV473" i="7"/>
  <c r="AT473" i="7"/>
  <c r="AR473" i="7"/>
  <c r="AP473" i="7"/>
  <c r="AN473" i="7"/>
  <c r="BS472" i="7"/>
  <c r="BQ472" i="7"/>
  <c r="BO472" i="7"/>
  <c r="BM472" i="7"/>
  <c r="BK472" i="7"/>
  <c r="BI472" i="7"/>
  <c r="BG472" i="7"/>
  <c r="BE472" i="7"/>
  <c r="BC472" i="7"/>
  <c r="BA472" i="7"/>
  <c r="AY472" i="7"/>
  <c r="AW472" i="7"/>
  <c r="AU472" i="7"/>
  <c r="AS472" i="7"/>
  <c r="AQ472" i="7"/>
  <c r="AO472" i="7"/>
  <c r="AM472" i="7"/>
  <c r="BT471" i="7"/>
  <c r="BR471" i="7"/>
  <c r="BP471" i="7"/>
  <c r="BN471" i="7"/>
  <c r="BL471" i="7"/>
  <c r="BJ471" i="7"/>
  <c r="BH471" i="7"/>
  <c r="BF471" i="7"/>
  <c r="BD471" i="7"/>
  <c r="BB471" i="7"/>
  <c r="AZ471" i="7"/>
  <c r="AX471" i="7"/>
  <c r="AV471" i="7"/>
  <c r="AT471" i="7"/>
  <c r="AR471" i="7"/>
  <c r="AP471" i="7"/>
  <c r="AN471" i="7"/>
  <c r="BS470" i="7"/>
  <c r="BQ470" i="7"/>
  <c r="BO470" i="7"/>
  <c r="BM470" i="7"/>
  <c r="BK470" i="7"/>
  <c r="BI470" i="7"/>
  <c r="BG470" i="7"/>
  <c r="BE470" i="7"/>
  <c r="BC470" i="7"/>
  <c r="BA470" i="7"/>
  <c r="AY470" i="7"/>
  <c r="AW470" i="7"/>
  <c r="AU470" i="7"/>
  <c r="AS470" i="7"/>
  <c r="AQ470" i="7"/>
  <c r="AO470" i="7"/>
  <c r="AM470" i="7"/>
  <c r="BT469" i="7"/>
  <c r="BR469" i="7"/>
  <c r="BP469" i="7"/>
  <c r="BN469" i="7"/>
  <c r="BL469" i="7"/>
  <c r="BJ469" i="7"/>
  <c r="BH469" i="7"/>
  <c r="BF469" i="7"/>
  <c r="BD469" i="7"/>
  <c r="BB469" i="7"/>
  <c r="AZ469" i="7"/>
  <c r="AX469" i="7"/>
  <c r="AV469" i="7"/>
  <c r="AT469" i="7"/>
  <c r="AR469" i="7"/>
  <c r="AP469" i="7"/>
  <c r="AN469" i="7"/>
  <c r="BS468" i="7"/>
  <c r="BQ468" i="7"/>
  <c r="BO468" i="7"/>
  <c r="BM468" i="7"/>
  <c r="BK468" i="7"/>
  <c r="BI468" i="7"/>
  <c r="BG468" i="7"/>
  <c r="BE468" i="7"/>
  <c r="BC468" i="7"/>
  <c r="BA468" i="7"/>
  <c r="AY468" i="7"/>
  <c r="AW468" i="7"/>
  <c r="AU468" i="7"/>
  <c r="AS468" i="7"/>
  <c r="AQ468" i="7"/>
  <c r="AO468" i="7"/>
  <c r="AM468" i="7"/>
  <c r="BT467" i="7"/>
  <c r="BR467" i="7"/>
  <c r="BP467" i="7"/>
  <c r="BN467" i="7"/>
  <c r="BL467" i="7"/>
  <c r="BJ467" i="7"/>
  <c r="BH467" i="7"/>
  <c r="BF467" i="7"/>
  <c r="BD467" i="7"/>
  <c r="BB467" i="7"/>
  <c r="AZ467" i="7"/>
  <c r="AX467" i="7"/>
  <c r="AV467" i="7"/>
  <c r="AT467" i="7"/>
  <c r="AR467" i="7"/>
  <c r="AP467" i="7"/>
  <c r="AN467" i="7"/>
  <c r="BS466" i="7"/>
  <c r="BQ466" i="7"/>
  <c r="BO466" i="7"/>
  <c r="BM466" i="7"/>
  <c r="BK466" i="7"/>
  <c r="BI466" i="7"/>
  <c r="BG466" i="7"/>
  <c r="BE466" i="7"/>
  <c r="BC466" i="7"/>
  <c r="BA466" i="7"/>
  <c r="AY466" i="7"/>
  <c r="AW466" i="7"/>
  <c r="AU466" i="7"/>
  <c r="AS466" i="7"/>
  <c r="AQ466" i="7"/>
  <c r="AO466" i="7"/>
  <c r="AM466" i="7"/>
  <c r="BT465" i="7"/>
  <c r="BR465" i="7"/>
  <c r="BP465" i="7"/>
  <c r="BN465" i="7"/>
  <c r="BL465" i="7"/>
  <c r="BJ465" i="7"/>
  <c r="BH465" i="7"/>
  <c r="BF465" i="7"/>
  <c r="BD465" i="7"/>
  <c r="BB465" i="7"/>
  <c r="AZ465" i="7"/>
  <c r="AX465" i="7"/>
  <c r="AV465" i="7"/>
  <c r="AT465" i="7"/>
  <c r="AR465" i="7"/>
  <c r="AP465" i="7"/>
  <c r="AN465" i="7"/>
  <c r="BS464" i="7"/>
  <c r="BQ464" i="7"/>
  <c r="BO464" i="7"/>
  <c r="BM464" i="7"/>
  <c r="BK464" i="7"/>
  <c r="BI464" i="7"/>
  <c r="BG464" i="7"/>
  <c r="BE464" i="7"/>
  <c r="BC464" i="7"/>
  <c r="BA464" i="7"/>
  <c r="AY464" i="7"/>
  <c r="AW464" i="7"/>
  <c r="AU464" i="7"/>
  <c r="AS464" i="7"/>
  <c r="AQ464" i="7"/>
  <c r="AO464" i="7"/>
  <c r="AM464" i="7"/>
  <c r="BT463" i="7"/>
  <c r="BR463" i="7"/>
  <c r="BP463" i="7"/>
  <c r="BN463" i="7"/>
  <c r="BL463" i="7"/>
  <c r="BJ463" i="7"/>
  <c r="BH463" i="7"/>
  <c r="BF463" i="7"/>
  <c r="BD463" i="7"/>
  <c r="BB463" i="7"/>
  <c r="AZ463" i="7"/>
  <c r="AX463" i="7"/>
  <c r="AV463" i="7"/>
  <c r="AT463" i="7"/>
  <c r="AR463" i="7"/>
  <c r="AP463" i="7"/>
  <c r="AN463" i="7"/>
  <c r="BS462" i="7"/>
  <c r="BQ462" i="7"/>
  <c r="BO462" i="7"/>
  <c r="BM462" i="7"/>
  <c r="BK462" i="7"/>
  <c r="BI462" i="7"/>
  <c r="BG462" i="7"/>
  <c r="BE462" i="7"/>
  <c r="BC462" i="7"/>
  <c r="BA462" i="7"/>
  <c r="AY462" i="7"/>
  <c r="AW462" i="7"/>
  <c r="AU462" i="7"/>
  <c r="AS462" i="7"/>
  <c r="AQ462" i="7"/>
  <c r="AO462" i="7"/>
  <c r="AM462" i="7"/>
  <c r="BT461" i="7"/>
  <c r="BR461" i="7"/>
  <c r="BP461" i="7"/>
  <c r="BN461" i="7"/>
  <c r="BL461" i="7"/>
  <c r="BJ461" i="7"/>
  <c r="BH461" i="7"/>
  <c r="BF461" i="7"/>
  <c r="BD461" i="7"/>
  <c r="BB461" i="7"/>
  <c r="AZ461" i="7"/>
  <c r="AX461" i="7"/>
  <c r="AV461" i="7"/>
  <c r="AT461" i="7"/>
  <c r="AR461" i="7"/>
  <c r="AP461" i="7"/>
  <c r="AN461" i="7"/>
  <c r="BS460" i="7"/>
  <c r="BQ460" i="7"/>
  <c r="BO460" i="7"/>
  <c r="BM460" i="7"/>
  <c r="BK460" i="7"/>
  <c r="BI460" i="7"/>
  <c r="BG460" i="7"/>
  <c r="BE460" i="7"/>
  <c r="BC460" i="7"/>
  <c r="BA460" i="7"/>
  <c r="AY460" i="7"/>
  <c r="AW460" i="7"/>
  <c r="AU460" i="7"/>
  <c r="AS460" i="7"/>
  <c r="AQ460" i="7"/>
  <c r="AO460" i="7"/>
  <c r="AM460" i="7"/>
  <c r="BT459" i="7"/>
  <c r="BR459" i="7"/>
  <c r="BP459" i="7"/>
  <c r="BN459" i="7"/>
  <c r="BL459" i="7"/>
  <c r="BJ459" i="7"/>
  <c r="BH459" i="7"/>
  <c r="BF459" i="7"/>
  <c r="BD459" i="7"/>
  <c r="BB459" i="7"/>
  <c r="AZ459" i="7"/>
  <c r="AX459" i="7"/>
  <c r="AV459" i="7"/>
  <c r="AT459" i="7"/>
  <c r="AR459" i="7"/>
  <c r="AP459" i="7"/>
  <c r="AN459" i="7"/>
  <c r="BS458" i="7"/>
  <c r="BQ458" i="7"/>
  <c r="BO458" i="7"/>
  <c r="BM458" i="7"/>
  <c r="BK458" i="7"/>
  <c r="BI458" i="7"/>
  <c r="BG458" i="7"/>
  <c r="BE458" i="7"/>
  <c r="BC458" i="7"/>
  <c r="BA458" i="7"/>
  <c r="AY458" i="7"/>
  <c r="AW458" i="7"/>
  <c r="AU458" i="7"/>
  <c r="AS458" i="7"/>
  <c r="AQ458" i="7"/>
  <c r="AO458" i="7"/>
  <c r="AM458" i="7"/>
  <c r="BT457" i="7"/>
  <c r="BR457" i="7"/>
  <c r="BP457" i="7"/>
  <c r="BN457" i="7"/>
  <c r="BL457" i="7"/>
  <c r="BJ457" i="7"/>
  <c r="BH457" i="7"/>
  <c r="BF457" i="7"/>
  <c r="BD457" i="7"/>
  <c r="BB457" i="7"/>
  <c r="AZ457" i="7"/>
  <c r="AX457" i="7"/>
  <c r="AV457" i="7"/>
  <c r="AT457" i="7"/>
  <c r="AR457" i="7"/>
  <c r="AP457" i="7"/>
  <c r="AN457" i="7"/>
  <c r="BS456" i="7"/>
  <c r="BQ456" i="7"/>
  <c r="BO456" i="7"/>
  <c r="BM456" i="7"/>
  <c r="BK456" i="7"/>
  <c r="BI456" i="7"/>
  <c r="BG456" i="7"/>
  <c r="BE456" i="7"/>
  <c r="BC456" i="7"/>
  <c r="BA456" i="7"/>
  <c r="AY456" i="7"/>
  <c r="AW456" i="7"/>
  <c r="AU456" i="7"/>
  <c r="AS456" i="7"/>
  <c r="AQ456" i="7"/>
  <c r="AO456" i="7"/>
  <c r="AM456" i="7"/>
  <c r="BT455" i="7"/>
  <c r="BR455" i="7"/>
  <c r="BP455" i="7"/>
  <c r="BN455" i="7"/>
  <c r="BL455" i="7"/>
  <c r="BJ455" i="7"/>
  <c r="BH455" i="7"/>
  <c r="BF455" i="7"/>
  <c r="BD455" i="7"/>
  <c r="BB455" i="7"/>
  <c r="AZ455" i="7"/>
  <c r="AX455" i="7"/>
  <c r="AV455" i="7"/>
  <c r="AT455" i="7"/>
  <c r="AR455" i="7"/>
  <c r="AP455" i="7"/>
  <c r="AN455" i="7"/>
  <c r="BS454" i="7"/>
  <c r="BQ454" i="7"/>
  <c r="BO454" i="7"/>
  <c r="BM454" i="7"/>
  <c r="BK454" i="7"/>
  <c r="BI454" i="7"/>
  <c r="BG454" i="7"/>
  <c r="BE454" i="7"/>
  <c r="BC454" i="7"/>
  <c r="BA454" i="7"/>
  <c r="AY454" i="7"/>
  <c r="AW454" i="7"/>
  <c r="AU454" i="7"/>
  <c r="AS454" i="7"/>
  <c r="AQ454" i="7"/>
  <c r="AO454" i="7"/>
  <c r="AM454" i="7"/>
  <c r="BT453" i="7"/>
  <c r="BR453" i="7"/>
  <c r="BP453" i="7"/>
  <c r="BN453" i="7"/>
  <c r="BL453" i="7"/>
  <c r="BJ453" i="7"/>
  <c r="BH453" i="7"/>
  <c r="BF453" i="7"/>
  <c r="BD453" i="7"/>
  <c r="BB453" i="7"/>
  <c r="AZ453" i="7"/>
  <c r="AX453" i="7"/>
  <c r="AV453" i="7"/>
  <c r="AT453" i="7"/>
  <c r="AR453" i="7"/>
  <c r="AP453" i="7"/>
  <c r="AN453" i="7"/>
  <c r="BS452" i="7"/>
  <c r="BQ452" i="7"/>
  <c r="BO452" i="7"/>
  <c r="BM452" i="7"/>
  <c r="BK452" i="7"/>
  <c r="BI452" i="7"/>
  <c r="BG452" i="7"/>
  <c r="BE452" i="7"/>
  <c r="BC452" i="7"/>
  <c r="BA452" i="7"/>
  <c r="AY452" i="7"/>
  <c r="AW452" i="7"/>
  <c r="AU452" i="7"/>
  <c r="AS452" i="7"/>
  <c r="AQ452" i="7"/>
  <c r="AO452" i="7"/>
  <c r="AM452" i="7"/>
  <c r="BT451" i="7"/>
  <c r="BR451" i="7"/>
  <c r="BP451" i="7"/>
  <c r="BN451" i="7"/>
  <c r="BL451" i="7"/>
  <c r="BJ451" i="7"/>
  <c r="BH451" i="7"/>
  <c r="BF451" i="7"/>
  <c r="BD451" i="7"/>
  <c r="BB451" i="7"/>
  <c r="AZ451" i="7"/>
  <c r="AX451" i="7"/>
  <c r="AV451" i="7"/>
  <c r="AT451" i="7"/>
  <c r="AR451" i="7"/>
  <c r="AP451" i="7"/>
  <c r="AN451" i="7"/>
  <c r="BS450" i="7"/>
  <c r="BQ450" i="7"/>
  <c r="BO450" i="7"/>
  <c r="BM450" i="7"/>
  <c r="BK450" i="7"/>
  <c r="BI450" i="7"/>
  <c r="BG450" i="7"/>
  <c r="BE450" i="7"/>
  <c r="BC450" i="7"/>
  <c r="BA450" i="7"/>
  <c r="AY450" i="7"/>
  <c r="AW450" i="7"/>
  <c r="AU450" i="7"/>
  <c r="AS450" i="7"/>
  <c r="AQ450" i="7"/>
  <c r="AO450" i="7"/>
  <c r="AM450" i="7"/>
  <c r="BT449" i="7"/>
  <c r="BR449" i="7"/>
  <c r="BP449" i="7"/>
  <c r="BN449" i="7"/>
  <c r="BL449" i="7"/>
  <c r="BJ449" i="7"/>
  <c r="BH449" i="7"/>
  <c r="BF449" i="7"/>
  <c r="BD449" i="7"/>
  <c r="BB449" i="7"/>
  <c r="AZ449" i="7"/>
  <c r="AX449" i="7"/>
  <c r="AV449" i="7"/>
  <c r="AT449" i="7"/>
  <c r="AR449" i="7"/>
  <c r="AP449" i="7"/>
  <c r="AN449" i="7"/>
  <c r="BS448" i="7"/>
  <c r="BQ448" i="7"/>
  <c r="BO448" i="7"/>
  <c r="BM448" i="7"/>
  <c r="BK448" i="7"/>
  <c r="BI448" i="7"/>
  <c r="BG448" i="7"/>
  <c r="BE448" i="7"/>
  <c r="BC448" i="7"/>
  <c r="BA448" i="7"/>
  <c r="AY448" i="7"/>
  <c r="AW448" i="7"/>
  <c r="AU448" i="7"/>
  <c r="AS448" i="7"/>
  <c r="AQ448" i="7"/>
  <c r="AO448" i="7"/>
  <c r="AM448" i="7"/>
  <c r="BT447" i="7"/>
  <c r="BR447" i="7"/>
  <c r="BP447" i="7"/>
  <c r="BN447" i="7"/>
  <c r="BL447" i="7"/>
  <c r="BJ447" i="7"/>
  <c r="BH447" i="7"/>
  <c r="BF447" i="7"/>
  <c r="BD447" i="7"/>
  <c r="BB447" i="7"/>
  <c r="AZ447" i="7"/>
  <c r="AX447" i="7"/>
  <c r="AV447" i="7"/>
  <c r="AT447" i="7"/>
  <c r="AR447" i="7"/>
  <c r="AP447" i="7"/>
  <c r="AN447" i="7"/>
  <c r="BS446" i="7"/>
  <c r="BQ446" i="7"/>
  <c r="BO446" i="7"/>
  <c r="BM446" i="7"/>
  <c r="BK446" i="7"/>
  <c r="BI446" i="7"/>
  <c r="BG446" i="7"/>
  <c r="BE446" i="7"/>
  <c r="BC446" i="7"/>
  <c r="BA446" i="7"/>
  <c r="AY446" i="7"/>
  <c r="AW446" i="7"/>
  <c r="AU446" i="7"/>
  <c r="AS446" i="7"/>
  <c r="AQ446" i="7"/>
  <c r="AO446" i="7"/>
  <c r="AM446" i="7"/>
  <c r="BT445" i="7"/>
  <c r="BR445" i="7"/>
  <c r="BP445" i="7"/>
  <c r="BN445" i="7"/>
  <c r="BL445" i="7"/>
  <c r="BJ445" i="7"/>
  <c r="BH445" i="7"/>
  <c r="BF445" i="7"/>
  <c r="BD445" i="7"/>
  <c r="BB445" i="7"/>
  <c r="AZ445" i="7"/>
  <c r="AX445" i="7"/>
  <c r="AV445" i="7"/>
  <c r="AT445" i="7"/>
  <c r="AR445" i="7"/>
  <c r="AP445" i="7"/>
  <c r="AN445" i="7"/>
  <c r="BS444" i="7"/>
  <c r="BQ444" i="7"/>
  <c r="BO444" i="7"/>
  <c r="BM444" i="7"/>
  <c r="BK444" i="7"/>
  <c r="BI444" i="7"/>
  <c r="BG444" i="7"/>
  <c r="BE444" i="7"/>
  <c r="BC444" i="7"/>
  <c r="BA444" i="7"/>
  <c r="AY444" i="7"/>
  <c r="AW444" i="7"/>
  <c r="AU444" i="7"/>
  <c r="AS444" i="7"/>
  <c r="AQ444" i="7"/>
  <c r="AO444" i="7"/>
  <c r="AM444" i="7"/>
  <c r="BT443" i="7"/>
  <c r="BR443" i="7"/>
  <c r="BP443" i="7"/>
  <c r="BN443" i="7"/>
  <c r="BL443" i="7"/>
  <c r="BJ443" i="7"/>
  <c r="BH443" i="7"/>
  <c r="BF443" i="7"/>
  <c r="BD443" i="7"/>
  <c r="BB443" i="7"/>
  <c r="AZ443" i="7"/>
  <c r="AX443" i="7"/>
  <c r="AV443" i="7"/>
  <c r="AT443" i="7"/>
  <c r="AR443" i="7"/>
  <c r="AP443" i="7"/>
  <c r="AN443" i="7"/>
  <c r="BS442" i="7"/>
  <c r="BQ442" i="7"/>
  <c r="BO442" i="7"/>
  <c r="BM442" i="7"/>
  <c r="BK442" i="7"/>
  <c r="BI442" i="7"/>
  <c r="BG442" i="7"/>
  <c r="BE442" i="7"/>
  <c r="BC442" i="7"/>
  <c r="BA442" i="7"/>
  <c r="AY442" i="7"/>
  <c r="AW442" i="7"/>
  <c r="AU442" i="7"/>
  <c r="AS442" i="7"/>
  <c r="AQ442" i="7"/>
  <c r="AO442" i="7"/>
  <c r="AM442" i="7"/>
  <c r="BT441" i="7"/>
  <c r="BR441" i="7"/>
  <c r="BP441" i="7"/>
  <c r="BN441" i="7"/>
  <c r="BL441" i="7"/>
  <c r="BJ441" i="7"/>
  <c r="BH441" i="7"/>
  <c r="BF441" i="7"/>
  <c r="BD441" i="7"/>
  <c r="BB441" i="7"/>
  <c r="AZ441" i="7"/>
  <c r="AX441" i="7"/>
  <c r="AV441" i="7"/>
  <c r="AT441" i="7"/>
  <c r="AR441" i="7"/>
  <c r="AP441" i="7"/>
  <c r="AN441" i="7"/>
  <c r="BS440" i="7"/>
  <c r="BQ440" i="7"/>
  <c r="BO440" i="7"/>
  <c r="BM440" i="7"/>
  <c r="BK440" i="7"/>
  <c r="BI440" i="7"/>
  <c r="BG440" i="7"/>
  <c r="BE440" i="7"/>
  <c r="BC440" i="7"/>
  <c r="BA440" i="7"/>
  <c r="AY440" i="7"/>
  <c r="AW440" i="7"/>
  <c r="AU440" i="7"/>
  <c r="AS440" i="7"/>
  <c r="AQ440" i="7"/>
  <c r="AO440" i="7"/>
  <c r="AM440" i="7"/>
  <c r="BT439" i="7"/>
  <c r="BR439" i="7"/>
  <c r="BP439" i="7"/>
  <c r="BN439" i="7"/>
  <c r="BL439" i="7"/>
  <c r="BJ439" i="7"/>
  <c r="BH439" i="7"/>
  <c r="BF439" i="7"/>
  <c r="BD439" i="7"/>
  <c r="BB439" i="7"/>
  <c r="AZ439" i="7"/>
  <c r="AX439" i="7"/>
  <c r="AV439" i="7"/>
  <c r="AT439" i="7"/>
  <c r="AR439" i="7"/>
  <c r="AP439" i="7"/>
  <c r="AN439" i="7"/>
  <c r="BS438" i="7"/>
  <c r="BQ438" i="7"/>
  <c r="BO438" i="7"/>
  <c r="BM438" i="7"/>
  <c r="BK438" i="7"/>
  <c r="BI438" i="7"/>
  <c r="BG438" i="7"/>
  <c r="BE438" i="7"/>
  <c r="BC438" i="7"/>
  <c r="BA438" i="7"/>
  <c r="AY438" i="7"/>
  <c r="AW438" i="7"/>
  <c r="AU438" i="7"/>
  <c r="AS438" i="7"/>
  <c r="AQ438" i="7"/>
  <c r="AO438" i="7"/>
  <c r="AM438" i="7"/>
  <c r="BT437" i="7"/>
  <c r="BR437" i="7"/>
  <c r="BP437" i="7"/>
  <c r="BN437" i="7"/>
  <c r="BL437" i="7"/>
  <c r="BJ437" i="7"/>
  <c r="BH437" i="7"/>
  <c r="BF437" i="7"/>
  <c r="BD437" i="7"/>
  <c r="BB437" i="7"/>
  <c r="AZ437" i="7"/>
  <c r="AX437" i="7"/>
  <c r="AV437" i="7"/>
  <c r="AT437" i="7"/>
  <c r="AR437" i="7"/>
  <c r="AP437" i="7"/>
  <c r="AN437" i="7"/>
  <c r="BS436" i="7"/>
  <c r="BQ436" i="7"/>
  <c r="BO436" i="7"/>
  <c r="BM436" i="7"/>
  <c r="BK436" i="7"/>
  <c r="BI436" i="7"/>
  <c r="BG436" i="7"/>
  <c r="BE436" i="7"/>
  <c r="BC436" i="7"/>
  <c r="BA436" i="7"/>
  <c r="AY436" i="7"/>
  <c r="AW436" i="7"/>
  <c r="AU436" i="7"/>
  <c r="AS436" i="7"/>
  <c r="AQ436" i="7"/>
  <c r="AO436" i="7"/>
  <c r="AM436" i="7"/>
  <c r="BT435" i="7"/>
  <c r="BR435" i="7"/>
  <c r="BP435" i="7"/>
  <c r="BN435" i="7"/>
  <c r="BL435" i="7"/>
  <c r="BJ435" i="7"/>
  <c r="BH435" i="7"/>
  <c r="BF435" i="7"/>
  <c r="BD435" i="7"/>
  <c r="BB435" i="7"/>
  <c r="AZ435" i="7"/>
  <c r="AX435" i="7"/>
  <c r="AV435" i="7"/>
  <c r="AT435" i="7"/>
  <c r="AR435" i="7"/>
  <c r="AP435" i="7"/>
  <c r="AN435" i="7"/>
  <c r="BS434" i="7"/>
  <c r="BQ434" i="7"/>
  <c r="BO434" i="7"/>
  <c r="BM434" i="7"/>
  <c r="BK434" i="7"/>
  <c r="BI434" i="7"/>
  <c r="BG434" i="7"/>
  <c r="BE434" i="7"/>
  <c r="BC434" i="7"/>
  <c r="BA434" i="7"/>
  <c r="AY434" i="7"/>
  <c r="AW434" i="7"/>
  <c r="AU434" i="7"/>
  <c r="AS434" i="7"/>
  <c r="AQ434" i="7"/>
  <c r="AO434" i="7"/>
  <c r="AM434" i="7"/>
  <c r="BT433" i="7"/>
  <c r="BR433" i="7"/>
  <c r="BP433" i="7"/>
  <c r="BN433" i="7"/>
  <c r="BL433" i="7"/>
  <c r="BJ433" i="7"/>
  <c r="BH433" i="7"/>
  <c r="BF433" i="7"/>
  <c r="BD433" i="7"/>
  <c r="BB433" i="7"/>
  <c r="AZ433" i="7"/>
  <c r="AX433" i="7"/>
  <c r="AV433" i="7"/>
  <c r="AT433" i="7"/>
  <c r="AR433" i="7"/>
  <c r="AP433" i="7"/>
  <c r="AN433" i="7"/>
  <c r="BS432" i="7"/>
  <c r="BQ432" i="7"/>
  <c r="BO432" i="7"/>
  <c r="BM432" i="7"/>
  <c r="BK432" i="7"/>
  <c r="BI432" i="7"/>
  <c r="BG432" i="7"/>
  <c r="BE432" i="7"/>
  <c r="BC432" i="7"/>
  <c r="BA432" i="7"/>
  <c r="AY432" i="7"/>
  <c r="AW432" i="7"/>
  <c r="AU432" i="7"/>
  <c r="AS432" i="7"/>
  <c r="AQ432" i="7"/>
  <c r="AO432" i="7"/>
  <c r="AM432" i="7"/>
  <c r="A651" i="7"/>
  <c r="A650" i="7"/>
  <c r="A649" i="7"/>
  <c r="A648" i="7"/>
  <c r="BQ431" i="7"/>
  <c r="BK431" i="7"/>
  <c r="BG431" i="7"/>
  <c r="BE431" i="7"/>
  <c r="AW431" i="7"/>
  <c r="AU431" i="7"/>
  <c r="AS431" i="7"/>
  <c r="AQ431" i="7"/>
  <c r="AO431" i="7"/>
  <c r="BQ523" i="7"/>
  <c r="BK523" i="7"/>
  <c r="BG523" i="7"/>
  <c r="BE523" i="7"/>
  <c r="AW523" i="7"/>
  <c r="AS523" i="7"/>
  <c r="AQ523" i="7"/>
  <c r="AO523" i="7"/>
  <c r="AM523" i="7"/>
  <c r="BQ521" i="7"/>
  <c r="BK521" i="7"/>
  <c r="BG521" i="7"/>
  <c r="BE521" i="7"/>
  <c r="AW521" i="7"/>
  <c r="AS521" i="7"/>
  <c r="AQ521" i="7"/>
  <c r="AO521" i="7"/>
  <c r="AM521" i="7"/>
  <c r="BQ519" i="7"/>
  <c r="BM519" i="7"/>
  <c r="BK519" i="7"/>
  <c r="BG519" i="7"/>
  <c r="BE519" i="7"/>
  <c r="AW519" i="7"/>
  <c r="AU519" i="7"/>
  <c r="AS519" i="7"/>
  <c r="AQ519" i="7"/>
  <c r="AO519" i="7"/>
  <c r="AM519" i="7"/>
  <c r="BQ517" i="7"/>
  <c r="BM517" i="7"/>
  <c r="BK517" i="7"/>
  <c r="BG517" i="7"/>
  <c r="BE517" i="7"/>
  <c r="AW517" i="7"/>
  <c r="AU517" i="7"/>
  <c r="AS517" i="7"/>
  <c r="AQ517" i="7"/>
  <c r="AO517" i="7"/>
  <c r="AM517" i="7"/>
  <c r="BQ515" i="7"/>
  <c r="BM515" i="7"/>
  <c r="BK515" i="7"/>
  <c r="BG515" i="7"/>
  <c r="BE515" i="7"/>
  <c r="AW515" i="7"/>
  <c r="AU515" i="7"/>
  <c r="AS515" i="7"/>
  <c r="AQ515" i="7"/>
  <c r="AO515" i="7"/>
  <c r="AM515" i="7"/>
  <c r="BQ513" i="7"/>
  <c r="BM513" i="7"/>
  <c r="BK513" i="7"/>
  <c r="BG513" i="7"/>
  <c r="BE513" i="7"/>
  <c r="AW513" i="7"/>
  <c r="AU513" i="7"/>
  <c r="AS513" i="7"/>
  <c r="AQ513" i="7"/>
  <c r="AO513" i="7"/>
  <c r="AM513" i="7"/>
  <c r="BQ511" i="7"/>
  <c r="BM511" i="7"/>
  <c r="BK511" i="7"/>
  <c r="BG511" i="7"/>
  <c r="BE511" i="7"/>
  <c r="AW511" i="7"/>
  <c r="AU511" i="7"/>
  <c r="AS511" i="7"/>
  <c r="AQ511" i="7"/>
  <c r="AO511" i="7"/>
  <c r="AM511" i="7"/>
  <c r="BK509" i="7"/>
  <c r="BG509" i="7"/>
  <c r="BE509" i="7"/>
  <c r="AW509" i="7"/>
  <c r="AU509" i="7"/>
  <c r="AS509" i="7"/>
  <c r="AQ509" i="7"/>
  <c r="AO509" i="7"/>
  <c r="AM509" i="7"/>
  <c r="BO507" i="7"/>
  <c r="BK507" i="7"/>
  <c r="BG507" i="7"/>
  <c r="BE507" i="7"/>
  <c r="AW507" i="7"/>
  <c r="AU507" i="7"/>
  <c r="AS507" i="7"/>
  <c r="AQ507" i="7"/>
  <c r="AO507" i="7"/>
  <c r="AM507" i="7"/>
  <c r="BO505" i="7"/>
  <c r="BK505" i="7"/>
  <c r="BG505" i="7"/>
  <c r="BE505" i="7"/>
  <c r="AW505" i="7"/>
  <c r="AU505" i="7"/>
  <c r="AS505" i="7"/>
  <c r="AQ505" i="7"/>
  <c r="AO505" i="7"/>
  <c r="AM505" i="7"/>
  <c r="BO503" i="7"/>
  <c r="BK503" i="7"/>
  <c r="BG503" i="7"/>
  <c r="BE503" i="7"/>
  <c r="AW503" i="7"/>
  <c r="AU503" i="7"/>
  <c r="AS503" i="7"/>
  <c r="AQ503" i="7"/>
  <c r="AO503" i="7"/>
  <c r="AM503" i="7"/>
  <c r="BO501" i="7"/>
  <c r="BK501" i="7"/>
  <c r="BG501" i="7"/>
  <c r="BE501" i="7"/>
  <c r="AW501" i="7"/>
  <c r="AU501" i="7"/>
  <c r="AS501" i="7"/>
  <c r="AQ501" i="7"/>
  <c r="AO501" i="7"/>
  <c r="AM501" i="7"/>
  <c r="BO499" i="7"/>
  <c r="BK499" i="7"/>
  <c r="BG499" i="7"/>
  <c r="BE499" i="7"/>
  <c r="AW499" i="7"/>
  <c r="AU499" i="7"/>
  <c r="AS499" i="7"/>
  <c r="AQ499" i="7"/>
  <c r="AO499" i="7"/>
  <c r="AM499" i="7"/>
  <c r="BO497" i="7"/>
  <c r="BK497" i="7"/>
  <c r="BG497" i="7"/>
  <c r="BE497" i="7"/>
  <c r="AW497" i="7"/>
  <c r="AU497" i="7"/>
  <c r="AS497" i="7"/>
  <c r="AQ497" i="7"/>
  <c r="AO497" i="7"/>
  <c r="AM497" i="7"/>
  <c r="BO495" i="7"/>
  <c r="BK495" i="7"/>
  <c r="BG495" i="7"/>
  <c r="BE495" i="7"/>
  <c r="AW495" i="7"/>
  <c r="AU495" i="7"/>
  <c r="AS495" i="7"/>
  <c r="AQ495" i="7"/>
  <c r="AO495" i="7"/>
  <c r="AM495" i="7"/>
  <c r="BO493" i="7"/>
  <c r="BK493" i="7"/>
  <c r="BG493" i="7"/>
  <c r="BE493" i="7"/>
  <c r="AW493" i="7"/>
  <c r="AU493" i="7"/>
  <c r="AS493" i="7"/>
  <c r="AQ493" i="7"/>
  <c r="AO493" i="7"/>
  <c r="AM493" i="7"/>
  <c r="BO491" i="7"/>
  <c r="BK491" i="7"/>
  <c r="BG491" i="7"/>
  <c r="BE491" i="7"/>
  <c r="AW491" i="7"/>
  <c r="AU491" i="7"/>
  <c r="AS491" i="7"/>
  <c r="AQ491" i="7"/>
  <c r="AO491" i="7"/>
  <c r="AM491" i="7"/>
  <c r="BO489" i="7"/>
  <c r="BK489" i="7"/>
  <c r="BG489" i="7"/>
  <c r="BE489" i="7"/>
  <c r="AW489" i="7"/>
  <c r="AU489" i="7"/>
  <c r="AS489" i="7"/>
  <c r="AQ489" i="7"/>
  <c r="AO489" i="7"/>
  <c r="AN431" i="7"/>
  <c r="BP431" i="7"/>
  <c r="BN431" i="7"/>
  <c r="BL431" i="7"/>
  <c r="BJ431" i="7"/>
  <c r="BH431" i="7"/>
  <c r="BF431" i="7"/>
  <c r="BD431" i="7"/>
  <c r="BB431" i="7"/>
  <c r="AX431" i="7"/>
  <c r="AV431" i="7"/>
  <c r="AR431" i="7"/>
  <c r="AP431" i="7"/>
  <c r="BQ524" i="7"/>
  <c r="BK524" i="7"/>
  <c r="BG524" i="7"/>
  <c r="BE524" i="7"/>
  <c r="AW524" i="7"/>
  <c r="AS524" i="7"/>
  <c r="AQ524" i="7"/>
  <c r="AO524" i="7"/>
  <c r="AM524" i="7"/>
  <c r="BT523" i="7"/>
  <c r="BP523" i="7"/>
  <c r="BL523" i="7"/>
  <c r="BF523" i="7"/>
  <c r="BD523" i="7"/>
  <c r="BB523" i="7"/>
  <c r="AV523" i="7"/>
  <c r="AR523" i="7"/>
  <c r="AP523" i="7"/>
  <c r="AN523" i="7"/>
  <c r="BQ522" i="7"/>
  <c r="BK522" i="7"/>
  <c r="BG522" i="7"/>
  <c r="BE522" i="7"/>
  <c r="AW522" i="7"/>
  <c r="AS522" i="7"/>
  <c r="AQ522" i="7"/>
  <c r="AO522" i="7"/>
  <c r="AM522" i="7"/>
  <c r="BT521" i="7"/>
  <c r="BP521" i="7"/>
  <c r="BL521" i="7"/>
  <c r="BJ521" i="7"/>
  <c r="BH521" i="7"/>
  <c r="BF521" i="7"/>
  <c r="BD521" i="7"/>
  <c r="BB521" i="7"/>
  <c r="AV521" i="7"/>
  <c r="AR521" i="7"/>
  <c r="AP521" i="7"/>
  <c r="AN521" i="7"/>
  <c r="BQ520" i="7"/>
  <c r="BM520" i="7"/>
  <c r="BK520" i="7"/>
  <c r="BG520" i="7"/>
  <c r="BE520" i="7"/>
  <c r="AW520" i="7"/>
  <c r="AU520" i="7"/>
  <c r="AS520" i="7"/>
  <c r="AQ520" i="7"/>
  <c r="AO520" i="7"/>
  <c r="AM520" i="7"/>
  <c r="BT519" i="7"/>
  <c r="BP519" i="7"/>
  <c r="BL519" i="7"/>
  <c r="BJ519" i="7"/>
  <c r="BH519" i="7"/>
  <c r="BF519" i="7"/>
  <c r="BD519" i="7"/>
  <c r="BB519" i="7"/>
  <c r="AX519" i="7"/>
  <c r="AV519" i="7"/>
  <c r="AR519" i="7"/>
  <c r="AP519" i="7"/>
  <c r="AN519" i="7"/>
  <c r="BQ518" i="7"/>
  <c r="BM518" i="7"/>
  <c r="BK518" i="7"/>
  <c r="BG518" i="7"/>
  <c r="BE518" i="7"/>
  <c r="AW518" i="7"/>
  <c r="AU518" i="7"/>
  <c r="AS518" i="7"/>
  <c r="AQ518" i="7"/>
  <c r="AO518" i="7"/>
  <c r="AM518" i="7"/>
  <c r="BT517" i="7"/>
  <c r="BP517" i="7"/>
  <c r="BL517" i="7"/>
  <c r="BJ517" i="7"/>
  <c r="BH517" i="7"/>
  <c r="BF517" i="7"/>
  <c r="BD517" i="7"/>
  <c r="BB517" i="7"/>
  <c r="AX517" i="7"/>
  <c r="AV517" i="7"/>
  <c r="AR517" i="7"/>
  <c r="AP517" i="7"/>
  <c r="AN517" i="7"/>
  <c r="BQ516" i="7"/>
  <c r="BM516" i="7"/>
  <c r="BK516" i="7"/>
  <c r="BG516" i="7"/>
  <c r="BE516" i="7"/>
  <c r="AW516" i="7"/>
  <c r="AU516" i="7"/>
  <c r="AS516" i="7"/>
  <c r="AQ516" i="7"/>
  <c r="AO516" i="7"/>
  <c r="AM516" i="7"/>
  <c r="BT515" i="7"/>
  <c r="BP515" i="7"/>
  <c r="BL515" i="7"/>
  <c r="BJ515" i="7"/>
  <c r="BH515" i="7"/>
  <c r="BF515" i="7"/>
  <c r="BD515" i="7"/>
  <c r="BB515" i="7"/>
  <c r="AX515" i="7"/>
  <c r="AV515" i="7"/>
  <c r="AR515" i="7"/>
  <c r="AP515" i="7"/>
  <c r="AN515" i="7"/>
  <c r="BQ514" i="7"/>
  <c r="BM514" i="7"/>
  <c r="BK514" i="7"/>
  <c r="BG514" i="7"/>
  <c r="BE514" i="7"/>
  <c r="AW514" i="7"/>
  <c r="AU514" i="7"/>
  <c r="AS514" i="7"/>
  <c r="AQ514" i="7"/>
  <c r="AO514" i="7"/>
  <c r="AM514" i="7"/>
  <c r="BT513" i="7"/>
  <c r="BP513" i="7"/>
  <c r="BL513" i="7"/>
  <c r="BJ513" i="7"/>
  <c r="BH513" i="7"/>
  <c r="BF513" i="7"/>
  <c r="BD513" i="7"/>
  <c r="BB513" i="7"/>
  <c r="AX513" i="7"/>
  <c r="AV513" i="7"/>
  <c r="AR513" i="7"/>
  <c r="AP513" i="7"/>
  <c r="AN513" i="7"/>
  <c r="BQ512" i="7"/>
  <c r="BM512" i="7"/>
  <c r="BK512" i="7"/>
  <c r="BG512" i="7"/>
  <c r="BE512" i="7"/>
  <c r="AW512" i="7"/>
  <c r="AU512" i="7"/>
  <c r="AS512" i="7"/>
  <c r="AQ512" i="7"/>
  <c r="AO512" i="7"/>
  <c r="AM512" i="7"/>
  <c r="BT511" i="7"/>
  <c r="BP511" i="7"/>
  <c r="BL511" i="7"/>
  <c r="BJ511" i="7"/>
  <c r="BH511" i="7"/>
  <c r="BF511" i="7"/>
  <c r="BD511" i="7"/>
  <c r="BB511" i="7"/>
  <c r="AX511" i="7"/>
  <c r="AV511" i="7"/>
  <c r="AR511" i="7"/>
  <c r="AP511" i="7"/>
  <c r="AN511" i="7"/>
  <c r="BQ510" i="7"/>
  <c r="BK510" i="7"/>
  <c r="BG510" i="7"/>
  <c r="BE510" i="7"/>
  <c r="AW510" i="7"/>
  <c r="AU510" i="7"/>
  <c r="AS510" i="7"/>
  <c r="AQ510" i="7"/>
  <c r="AO510" i="7"/>
  <c r="AM510" i="7"/>
  <c r="BT509" i="7"/>
  <c r="BP509" i="7"/>
  <c r="BL509" i="7"/>
  <c r="BH509" i="7"/>
  <c r="BF509" i="7"/>
  <c r="BD509" i="7"/>
  <c r="BB509" i="7"/>
  <c r="AX509" i="7"/>
  <c r="AV509" i="7"/>
  <c r="AR509" i="7"/>
  <c r="AP509" i="7"/>
  <c r="AN509" i="7"/>
  <c r="BK508" i="7"/>
  <c r="BG508" i="7"/>
  <c r="BE508" i="7"/>
  <c r="AW508" i="7"/>
  <c r="AU508" i="7"/>
  <c r="AS508" i="7"/>
  <c r="AQ508" i="7"/>
  <c r="AO508" i="7"/>
  <c r="AM508" i="7"/>
  <c r="BT507" i="7"/>
  <c r="BP507" i="7"/>
  <c r="BL507" i="7"/>
  <c r="BH507" i="7"/>
  <c r="BF507" i="7"/>
  <c r="BD507" i="7"/>
  <c r="BB507" i="7"/>
  <c r="AX507" i="7"/>
  <c r="AV507" i="7"/>
  <c r="AR507" i="7"/>
  <c r="AP507" i="7"/>
  <c r="AN507" i="7"/>
  <c r="BO506" i="7"/>
  <c r="BK506" i="7"/>
  <c r="BG506" i="7"/>
  <c r="BE506" i="7"/>
  <c r="AW506" i="7"/>
  <c r="AU506" i="7"/>
  <c r="AS506" i="7"/>
  <c r="AQ506" i="7"/>
  <c r="AO506" i="7"/>
  <c r="AM506" i="7"/>
  <c r="BT505" i="7"/>
  <c r="BP505" i="7"/>
  <c r="BL505" i="7"/>
  <c r="BF505" i="7"/>
  <c r="BD505" i="7"/>
  <c r="BB505" i="7"/>
  <c r="AX505" i="7"/>
  <c r="AV505" i="7"/>
  <c r="AR505" i="7"/>
  <c r="AP505" i="7"/>
  <c r="AN505" i="7"/>
  <c r="BO504" i="7"/>
  <c r="BK504" i="7"/>
  <c r="BG504" i="7"/>
  <c r="BE504" i="7"/>
  <c r="AW504" i="7"/>
  <c r="AU504" i="7"/>
  <c r="AS504" i="7"/>
  <c r="AQ504" i="7"/>
  <c r="AO504" i="7"/>
  <c r="AM504" i="7"/>
  <c r="BT503" i="7"/>
  <c r="BP503" i="7"/>
  <c r="BL503" i="7"/>
  <c r="BF503" i="7"/>
  <c r="BD503" i="7"/>
  <c r="BB503" i="7"/>
  <c r="AX503" i="7"/>
  <c r="AV503" i="7"/>
  <c r="AR503" i="7"/>
  <c r="AP503" i="7"/>
  <c r="AN503" i="7"/>
  <c r="BO502" i="7"/>
  <c r="BK502" i="7"/>
  <c r="BG502" i="7"/>
  <c r="BE502" i="7"/>
  <c r="AW502" i="7"/>
  <c r="AU502" i="7"/>
  <c r="AS502" i="7"/>
  <c r="AQ502" i="7"/>
  <c r="AO502" i="7"/>
  <c r="AM502" i="7"/>
  <c r="BT501" i="7"/>
  <c r="BP501" i="7"/>
  <c r="BL501" i="7"/>
  <c r="BF501" i="7"/>
  <c r="BD501" i="7"/>
  <c r="BB501" i="7"/>
  <c r="AX501" i="7"/>
  <c r="AV501" i="7"/>
  <c r="AR501" i="7"/>
  <c r="AP501" i="7"/>
  <c r="AN501" i="7"/>
  <c r="BO500" i="7"/>
  <c r="BK500" i="7"/>
  <c r="BG500" i="7"/>
  <c r="BE500" i="7"/>
  <c r="AW500" i="7"/>
  <c r="AU500" i="7"/>
  <c r="AS500" i="7"/>
  <c r="AQ500" i="7"/>
  <c r="AO500" i="7"/>
  <c r="AM500" i="7"/>
  <c r="BT499" i="7"/>
  <c r="BP499" i="7"/>
  <c r="BL499" i="7"/>
  <c r="BF499" i="7"/>
  <c r="BD499" i="7"/>
  <c r="BB499" i="7"/>
  <c r="AX499" i="7"/>
  <c r="AV499" i="7"/>
  <c r="AR499" i="7"/>
  <c r="AP499" i="7"/>
  <c r="AN499" i="7"/>
  <c r="BO498" i="7"/>
  <c r="BK498" i="7"/>
  <c r="BG498" i="7"/>
  <c r="BE498" i="7"/>
  <c r="AW498" i="7"/>
  <c r="AU498" i="7"/>
  <c r="AS498" i="7"/>
  <c r="AQ498" i="7"/>
  <c r="AO498" i="7"/>
  <c r="AM498" i="7"/>
  <c r="BT497" i="7"/>
  <c r="BL497" i="7"/>
  <c r="BJ497" i="7"/>
  <c r="BF497" i="7"/>
  <c r="BD497" i="7"/>
  <c r="BB497" i="7"/>
  <c r="AV497" i="7"/>
  <c r="AR497" i="7"/>
  <c r="AP497" i="7"/>
  <c r="AN497" i="7"/>
  <c r="BO496" i="7"/>
  <c r="BK496" i="7"/>
  <c r="BG496" i="7"/>
  <c r="BE496" i="7"/>
  <c r="AW496" i="7"/>
  <c r="AU496" i="7"/>
  <c r="AS496" i="7"/>
  <c r="AQ496" i="7"/>
  <c r="AO496" i="7"/>
  <c r="AM496" i="7"/>
  <c r="BT495" i="7"/>
  <c r="BL495" i="7"/>
  <c r="BJ495" i="7"/>
  <c r="BF495" i="7"/>
  <c r="BD495" i="7"/>
  <c r="BB495" i="7"/>
  <c r="AV495" i="7"/>
  <c r="AR495" i="7"/>
  <c r="AP495" i="7"/>
  <c r="AN495" i="7"/>
  <c r="BO494" i="7"/>
  <c r="BK494" i="7"/>
  <c r="BG494" i="7"/>
  <c r="BE494" i="7"/>
  <c r="AW494" i="7"/>
  <c r="AU494" i="7"/>
  <c r="AS494" i="7"/>
  <c r="AQ494" i="7"/>
  <c r="AO494" i="7"/>
  <c r="AM494" i="7"/>
  <c r="BT493" i="7"/>
  <c r="BL493" i="7"/>
  <c r="BJ493" i="7"/>
  <c r="BF493" i="7"/>
  <c r="BD493" i="7"/>
  <c r="BB493" i="7"/>
  <c r="AV493" i="7"/>
  <c r="AR493" i="7"/>
  <c r="AP493" i="7"/>
  <c r="AN493" i="7"/>
  <c r="BO492" i="7"/>
  <c r="BK492" i="7"/>
  <c r="BG492" i="7"/>
  <c r="BE492" i="7"/>
  <c r="AW492" i="7"/>
  <c r="AU492" i="7"/>
  <c r="AS492" i="7"/>
  <c r="AQ492" i="7"/>
  <c r="AO492" i="7"/>
  <c r="AM492" i="7"/>
  <c r="BT491" i="7"/>
  <c r="BL491" i="7"/>
  <c r="BJ491" i="7"/>
  <c r="BF491" i="7"/>
  <c r="BD491" i="7"/>
  <c r="BB491" i="7"/>
  <c r="AV491" i="7"/>
  <c r="AR491" i="7"/>
  <c r="AP491" i="7"/>
  <c r="AN491" i="7"/>
  <c r="BO490" i="7"/>
  <c r="BK490" i="7"/>
  <c r="BG490" i="7"/>
  <c r="BE490" i="7"/>
  <c r="AW490" i="7"/>
  <c r="AU490" i="7"/>
  <c r="AS490" i="7"/>
  <c r="AQ490" i="7"/>
  <c r="AO490" i="7"/>
  <c r="AM490" i="7"/>
  <c r="BT489" i="7"/>
  <c r="BL489" i="7"/>
  <c r="BJ489" i="7"/>
  <c r="BF489" i="7"/>
  <c r="BD489" i="7"/>
  <c r="BB489" i="7"/>
  <c r="AV489" i="7"/>
  <c r="AR489" i="7"/>
  <c r="AP489" i="7"/>
  <c r="AN489" i="7"/>
  <c r="BO488" i="7"/>
  <c r="BK488" i="7"/>
  <c r="BG488" i="7"/>
  <c r="BE488" i="7"/>
  <c r="AW488" i="7"/>
  <c r="AU488" i="7"/>
  <c r="AS488" i="7"/>
  <c r="AQ488" i="7"/>
  <c r="AO488" i="7"/>
  <c r="AM488" i="7"/>
  <c r="BT487" i="7"/>
  <c r="BL487" i="7"/>
  <c r="BJ487" i="7"/>
  <c r="BF487" i="7"/>
  <c r="BD487" i="7"/>
  <c r="BB487" i="7"/>
  <c r="AV487" i="7"/>
  <c r="AR487" i="7"/>
  <c r="AP487" i="7"/>
  <c r="AN487" i="7"/>
  <c r="BK486" i="7"/>
  <c r="BG486" i="7"/>
  <c r="BE486" i="7"/>
  <c r="AW486" i="7"/>
  <c r="AU486" i="7"/>
  <c r="AS486" i="7"/>
  <c r="AQ486" i="7"/>
  <c r="AO486" i="7"/>
  <c r="AM486" i="7"/>
  <c r="BT485" i="7"/>
  <c r="BL485" i="7"/>
  <c r="BJ485" i="7"/>
  <c r="BH485" i="7"/>
  <c r="BF485" i="7"/>
  <c r="BD485" i="7"/>
  <c r="BB485" i="7"/>
  <c r="AX485" i="7"/>
  <c r="AV485" i="7"/>
  <c r="AR485" i="7"/>
  <c r="AP485" i="7"/>
  <c r="AN485" i="7"/>
  <c r="BK484" i="7"/>
  <c r="BG484" i="7"/>
  <c r="BE484" i="7"/>
  <c r="AW484" i="7"/>
  <c r="AU484" i="7"/>
  <c r="AS484" i="7"/>
  <c r="AQ484" i="7"/>
  <c r="AO484" i="7"/>
  <c r="AM484" i="7"/>
  <c r="BT483" i="7"/>
  <c r="BL483" i="7"/>
  <c r="BJ483" i="7"/>
  <c r="BH483" i="7"/>
  <c r="BF483" i="7"/>
  <c r="BD483" i="7"/>
  <c r="BB483" i="7"/>
  <c r="AX483" i="7"/>
  <c r="AV483" i="7"/>
  <c r="AR483" i="7"/>
  <c r="AP483" i="7"/>
  <c r="AN483" i="7"/>
  <c r="BK482" i="7"/>
  <c r="BG482" i="7"/>
  <c r="BE482" i="7"/>
  <c r="AM489" i="7"/>
  <c r="BK487" i="7"/>
  <c r="BG487" i="7"/>
  <c r="BE487" i="7"/>
  <c r="AW487" i="7"/>
  <c r="AU487" i="7"/>
  <c r="AS487" i="7"/>
  <c r="AQ487" i="7"/>
  <c r="AO487" i="7"/>
  <c r="AM487" i="7"/>
  <c r="BK485" i="7"/>
  <c r="BG485" i="7"/>
  <c r="BE485" i="7"/>
  <c r="AW485" i="7"/>
  <c r="AU485" i="7"/>
  <c r="AS485" i="7"/>
  <c r="AQ485" i="7"/>
  <c r="AO485" i="7"/>
  <c r="AM485" i="7"/>
  <c r="BK483" i="7"/>
  <c r="BG483" i="7"/>
  <c r="BE483" i="7"/>
  <c r="AW483" i="7"/>
  <c r="AU483" i="7"/>
  <c r="AS483" i="7"/>
  <c r="AQ483" i="7"/>
  <c r="AO483" i="7"/>
  <c r="AM483" i="7"/>
  <c r="A646" i="7"/>
  <c r="A645" i="7"/>
  <c r="BT520" i="7"/>
  <c r="AN520" i="7"/>
  <c r="BT512" i="7"/>
  <c r="BD512" i="7"/>
  <c r="AN512" i="7"/>
  <c r="BT508" i="7"/>
  <c r="BL508" i="7"/>
  <c r="BD508" i="7"/>
  <c r="AV508" i="7"/>
  <c r="AN508" i="7"/>
  <c r="BT506" i="7"/>
  <c r="BP506" i="7"/>
  <c r="BL506" i="7"/>
  <c r="BH506" i="7"/>
  <c r="BD506" i="7"/>
  <c r="AZ506" i="7"/>
  <c r="AV506" i="7"/>
  <c r="BT504" i="7"/>
  <c r="BR504" i="7"/>
  <c r="BD462" i="7"/>
  <c r="AV462" i="7"/>
  <c r="AR462" i="7"/>
  <c r="AP462" i="7"/>
  <c r="E822" i="6"/>
  <c r="E1074" i="6" s="1"/>
  <c r="E824" i="6"/>
  <c r="E826" i="6"/>
  <c r="E828" i="6"/>
  <c r="E830" i="6"/>
  <c r="E1082" i="6" s="1"/>
  <c r="E821" i="6"/>
  <c r="E823" i="6"/>
  <c r="E1075" i="6" s="1"/>
  <c r="E825" i="6"/>
  <c r="E827" i="6"/>
  <c r="E1079" i="6" s="1"/>
  <c r="E829" i="6"/>
  <c r="E262" i="6"/>
  <c r="E263" i="6"/>
  <c r="E264" i="6"/>
  <c r="E550" i="6" s="1"/>
  <c r="E265" i="6"/>
  <c r="E266" i="6"/>
  <c r="E267" i="6"/>
  <c r="E268" i="6"/>
  <c r="E269" i="6"/>
  <c r="E270" i="6"/>
  <c r="A877" i="6"/>
  <c r="BL520" i="7"/>
  <c r="BH520" i="7"/>
  <c r="BF520" i="7"/>
  <c r="BD520" i="7"/>
  <c r="BL492" i="7"/>
  <c r="BH492" i="7"/>
  <c r="BF492" i="7"/>
  <c r="BD492" i="7"/>
  <c r="BL488" i="7"/>
  <c r="BH488" i="7"/>
  <c r="BF488" i="7"/>
  <c r="BD488" i="7"/>
  <c r="BL478" i="7"/>
  <c r="BH478" i="7"/>
  <c r="BF478" i="7"/>
  <c r="BD478" i="7"/>
  <c r="BL446" i="7"/>
  <c r="BH446" i="7"/>
  <c r="BF446" i="7"/>
  <c r="BD446" i="7"/>
  <c r="BT524" i="7"/>
  <c r="BD524" i="7"/>
  <c r="AN524" i="7"/>
  <c r="AV520" i="7"/>
  <c r="AR520" i="7"/>
  <c r="AP520" i="7"/>
  <c r="AP518" i="7"/>
  <c r="AR516" i="7"/>
  <c r="BT500" i="7"/>
  <c r="BD500" i="7"/>
  <c r="AN500" i="7"/>
  <c r="BT496" i="7"/>
  <c r="BL496" i="7"/>
  <c r="BD496" i="7"/>
  <c r="AV496" i="7"/>
  <c r="AN496" i="7"/>
  <c r="BT494" i="7"/>
  <c r="BP494" i="7"/>
  <c r="BL494" i="7"/>
  <c r="BH494" i="7"/>
  <c r="BD494" i="7"/>
  <c r="AZ494" i="7"/>
  <c r="AV494" i="7"/>
  <c r="AR494" i="7"/>
  <c r="AN494" i="7"/>
  <c r="AV492" i="7"/>
  <c r="AR492" i="7"/>
  <c r="AP492" i="7"/>
  <c r="BT490" i="7"/>
  <c r="BP490" i="7"/>
  <c r="BL490" i="7"/>
  <c r="BH490" i="7"/>
  <c r="BD490" i="7"/>
  <c r="AZ490" i="7"/>
  <c r="AV490" i="7"/>
  <c r="AR490" i="7"/>
  <c r="AN490" i="7"/>
  <c r="AV488" i="7"/>
  <c r="BR484" i="7"/>
  <c r="BB484" i="7"/>
  <c r="BT482" i="7"/>
  <c r="BL482" i="7"/>
  <c r="BD482" i="7"/>
  <c r="AV482" i="7"/>
  <c r="AN482" i="7"/>
  <c r="BT480" i="7"/>
  <c r="BP480" i="7"/>
  <c r="BL480" i="7"/>
  <c r="BH480" i="7"/>
  <c r="BD480" i="7"/>
  <c r="AZ480" i="7"/>
  <c r="AV480" i="7"/>
  <c r="AR480" i="7"/>
  <c r="AN480" i="7"/>
  <c r="AV478" i="7"/>
  <c r="AR478" i="7"/>
  <c r="AP478" i="7"/>
  <c r="BL462" i="7"/>
  <c r="BH462" i="7"/>
  <c r="BF462" i="7"/>
  <c r="BT454" i="7"/>
  <c r="BD454" i="7"/>
  <c r="AN454" i="7"/>
  <c r="BT450" i="7"/>
  <c r="BL450" i="7"/>
  <c r="BD450" i="7"/>
  <c r="AV450" i="7"/>
  <c r="AN450" i="7"/>
  <c r="BT448" i="7"/>
  <c r="BP448" i="7"/>
  <c r="BL448" i="7"/>
  <c r="BH448" i="7"/>
  <c r="BD448" i="7"/>
  <c r="AZ448" i="7"/>
  <c r="AV448" i="7"/>
  <c r="AR448" i="7"/>
  <c r="AN448" i="7"/>
  <c r="AV446" i="7"/>
  <c r="AR446" i="7"/>
  <c r="AP446" i="7"/>
  <c r="BP524" i="7"/>
  <c r="BN524" i="7"/>
  <c r="BL524" i="7"/>
  <c r="AZ524" i="7"/>
  <c r="AX524" i="7"/>
  <c r="AV524" i="7"/>
  <c r="BP512" i="7"/>
  <c r="BN512" i="7"/>
  <c r="BL512" i="7"/>
  <c r="AZ512" i="7"/>
  <c r="AX512" i="7"/>
  <c r="AV512" i="7"/>
  <c r="BP500" i="7"/>
  <c r="BN500" i="7"/>
  <c r="BL500" i="7"/>
  <c r="AZ500" i="7"/>
  <c r="AX500" i="7"/>
  <c r="AV500" i="7"/>
  <c r="BP470" i="7"/>
  <c r="BN470" i="7"/>
  <c r="BL470" i="7"/>
  <c r="AZ470" i="7"/>
  <c r="AX470" i="7"/>
  <c r="AV470" i="7"/>
  <c r="BP454" i="7"/>
  <c r="BN454" i="7"/>
  <c r="BL454" i="7"/>
  <c r="AZ454" i="7"/>
  <c r="AX454" i="7"/>
  <c r="AV454" i="7"/>
  <c r="BP438" i="7"/>
  <c r="BN438" i="7"/>
  <c r="BL438" i="7"/>
  <c r="AZ438" i="7"/>
  <c r="AX438" i="7"/>
  <c r="AV438" i="7"/>
  <c r="A642" i="7"/>
  <c r="A640" i="7"/>
  <c r="BH524" i="7"/>
  <c r="BF524" i="7"/>
  <c r="AR524" i="7"/>
  <c r="AP524" i="7"/>
  <c r="AR522" i="7"/>
  <c r="BP520" i="7"/>
  <c r="BN520" i="7"/>
  <c r="AZ520" i="7"/>
  <c r="AX520" i="7"/>
  <c r="BT516" i="7"/>
  <c r="BL516" i="7"/>
  <c r="BD516" i="7"/>
  <c r="AV516" i="7"/>
  <c r="AN516" i="7"/>
  <c r="BT514" i="7"/>
  <c r="BP514" i="7"/>
  <c r="BL514" i="7"/>
  <c r="BH514" i="7"/>
  <c r="BD514" i="7"/>
  <c r="AZ514" i="7"/>
  <c r="AV514" i="7"/>
  <c r="AR514" i="7"/>
  <c r="AN514" i="7"/>
  <c r="BH512" i="7"/>
  <c r="BF512" i="7"/>
  <c r="AR512" i="7"/>
  <c r="AP512" i="7"/>
  <c r="AP510" i="7"/>
  <c r="AR508" i="7"/>
  <c r="AP506" i="7"/>
  <c r="BT502" i="7"/>
  <c r="BP502" i="7"/>
  <c r="BL502" i="7"/>
  <c r="BH502" i="7"/>
  <c r="BD502" i="7"/>
  <c r="AZ502" i="7"/>
  <c r="AV502" i="7"/>
  <c r="AR502" i="7"/>
  <c r="AN502" i="7"/>
  <c r="BH500" i="7"/>
  <c r="BF500" i="7"/>
  <c r="AR500" i="7"/>
  <c r="AP500" i="7"/>
  <c r="AP498" i="7"/>
  <c r="BP492" i="7"/>
  <c r="BN492" i="7"/>
  <c r="AZ492" i="7"/>
  <c r="AX492" i="7"/>
  <c r="AN488" i="7"/>
  <c r="BP488" i="7"/>
  <c r="BN488" i="7"/>
  <c r="AZ488" i="7"/>
  <c r="AX488" i="7"/>
  <c r="AP486" i="7"/>
  <c r="AP484" i="7"/>
  <c r="BP478" i="7"/>
  <c r="BN478" i="7"/>
  <c r="AZ478" i="7"/>
  <c r="AX478" i="7"/>
  <c r="BT474" i="7"/>
  <c r="BL474" i="7"/>
  <c r="BD474" i="7"/>
  <c r="AV474" i="7"/>
  <c r="AN474" i="7"/>
  <c r="BT472" i="7"/>
  <c r="BP472" i="7"/>
  <c r="BL472" i="7"/>
  <c r="BH472" i="7"/>
  <c r="BD472" i="7"/>
  <c r="AZ472" i="7"/>
  <c r="AV472" i="7"/>
  <c r="AR472" i="7"/>
  <c r="AN472" i="7"/>
  <c r="BH470" i="7"/>
  <c r="BF470" i="7"/>
  <c r="AR470" i="7"/>
  <c r="AP470" i="7"/>
  <c r="BP462" i="7"/>
  <c r="BN462" i="7"/>
  <c r="AZ462" i="7"/>
  <c r="AX462" i="7"/>
  <c r="BT458" i="7"/>
  <c r="BL458" i="7"/>
  <c r="BD458" i="7"/>
  <c r="AV458" i="7"/>
  <c r="AN458" i="7"/>
  <c r="BT456" i="7"/>
  <c r="BP456" i="7"/>
  <c r="BL456" i="7"/>
  <c r="BH456" i="7"/>
  <c r="BD456" i="7"/>
  <c r="AZ456" i="7"/>
  <c r="AV456" i="7"/>
  <c r="AR456" i="7"/>
  <c r="AN456" i="7"/>
  <c r="BH454" i="7"/>
  <c r="BF454" i="7"/>
  <c r="AR454" i="7"/>
  <c r="AP454" i="7"/>
  <c r="BP446" i="7"/>
  <c r="BN446" i="7"/>
  <c r="AZ446" i="7"/>
  <c r="AX446" i="7"/>
  <c r="BT442" i="7"/>
  <c r="BL442" i="7"/>
  <c r="BD442" i="7"/>
  <c r="AV442" i="7"/>
  <c r="AN442" i="7"/>
  <c r="BT440" i="7"/>
  <c r="BP440" i="7"/>
  <c r="BL440" i="7"/>
  <c r="BH440" i="7"/>
  <c r="BD440" i="7"/>
  <c r="AZ440" i="7"/>
  <c r="AV440" i="7"/>
  <c r="AR440" i="7"/>
  <c r="AN440" i="7"/>
  <c r="BH438" i="7"/>
  <c r="BF438" i="7"/>
  <c r="AR438" i="7"/>
  <c r="AP438" i="7"/>
  <c r="BR524" i="7"/>
  <c r="BJ524" i="7"/>
  <c r="BB524" i="7"/>
  <c r="AT524" i="7"/>
  <c r="BU522" i="7"/>
  <c r="BN522" i="7"/>
  <c r="BF522" i="7"/>
  <c r="AX522" i="7"/>
  <c r="AP522" i="7"/>
  <c r="BR520" i="7"/>
  <c r="BJ520" i="7"/>
  <c r="BB520" i="7"/>
  <c r="AT520" i="7"/>
  <c r="BT518" i="7"/>
  <c r="BP518" i="7"/>
  <c r="BL518" i="7"/>
  <c r="BH518" i="7"/>
  <c r="BD518" i="7"/>
  <c r="AZ518" i="7"/>
  <c r="AV518" i="7"/>
  <c r="AR518" i="7"/>
  <c r="AN518" i="7"/>
  <c r="BU516" i="7"/>
  <c r="BN516" i="7"/>
  <c r="BF516" i="7"/>
  <c r="AX516" i="7"/>
  <c r="AP516" i="7"/>
  <c r="AP514" i="7"/>
  <c r="BR512" i="7"/>
  <c r="BJ512" i="7"/>
  <c r="BB512" i="7"/>
  <c r="AT512" i="7"/>
  <c r="BT510" i="7"/>
  <c r="BP510" i="7"/>
  <c r="BL510" i="7"/>
  <c r="BH510" i="7"/>
  <c r="BD510" i="7"/>
  <c r="AZ510" i="7"/>
  <c r="AV510" i="7"/>
  <c r="AR510" i="7"/>
  <c r="AN510" i="7"/>
  <c r="BU508" i="7"/>
  <c r="BN508" i="7"/>
  <c r="BF508" i="7"/>
  <c r="AX508" i="7"/>
  <c r="AP508" i="7"/>
  <c r="BL504" i="7"/>
  <c r="BJ504" i="7"/>
  <c r="BH504" i="7"/>
  <c r="AV504" i="7"/>
  <c r="AT504" i="7"/>
  <c r="AR504" i="7"/>
  <c r="A647" i="7"/>
  <c r="A639" i="7"/>
  <c r="BR522" i="7"/>
  <c r="BP522" i="7"/>
  <c r="BJ522" i="7"/>
  <c r="BH522" i="7"/>
  <c r="BB522" i="7"/>
  <c r="AZ522" i="7"/>
  <c r="AT522" i="7"/>
  <c r="BR516" i="7"/>
  <c r="BP516" i="7"/>
  <c r="BJ516" i="7"/>
  <c r="BH516" i="7"/>
  <c r="BB516" i="7"/>
  <c r="AZ516" i="7"/>
  <c r="AT516" i="7"/>
  <c r="BR508" i="7"/>
  <c r="BP508" i="7"/>
  <c r="BJ508" i="7"/>
  <c r="BH508" i="7"/>
  <c r="BB508" i="7"/>
  <c r="AZ508" i="7"/>
  <c r="AT508" i="7"/>
  <c r="BD504" i="7"/>
  <c r="BB504" i="7"/>
  <c r="AZ504" i="7"/>
  <c r="AN504" i="7"/>
  <c r="BR496" i="7"/>
  <c r="BP496" i="7"/>
  <c r="BJ496" i="7"/>
  <c r="BH496" i="7"/>
  <c r="BB496" i="7"/>
  <c r="AZ496" i="7"/>
  <c r="AT496" i="7"/>
  <c r="AR496" i="7"/>
  <c r="BL484" i="7"/>
  <c r="BJ484" i="7"/>
  <c r="AV484" i="7"/>
  <c r="AT484" i="7"/>
  <c r="BR482" i="7"/>
  <c r="BP482" i="7"/>
  <c r="BJ482" i="7"/>
  <c r="BH482" i="7"/>
  <c r="BB482" i="7"/>
  <c r="AZ482" i="7"/>
  <c r="AT482" i="7"/>
  <c r="AR482" i="7"/>
  <c r="BR474" i="7"/>
  <c r="BP474" i="7"/>
  <c r="BJ474" i="7"/>
  <c r="BH474" i="7"/>
  <c r="BB474" i="7"/>
  <c r="AZ474" i="7"/>
  <c r="AT474" i="7"/>
  <c r="AR474" i="7"/>
  <c r="BR466" i="7"/>
  <c r="BP466" i="7"/>
  <c r="BJ466" i="7"/>
  <c r="BH466" i="7"/>
  <c r="BB466" i="7"/>
  <c r="AZ466" i="7"/>
  <c r="AT466" i="7"/>
  <c r="AR466" i="7"/>
  <c r="BR458" i="7"/>
  <c r="BP458" i="7"/>
  <c r="BJ458" i="7"/>
  <c r="BH458" i="7"/>
  <c r="BB458" i="7"/>
  <c r="AZ458" i="7"/>
  <c r="AT458" i="7"/>
  <c r="AR458" i="7"/>
  <c r="BR450" i="7"/>
  <c r="BP450" i="7"/>
  <c r="BJ450" i="7"/>
  <c r="BH450" i="7"/>
  <c r="BB450" i="7"/>
  <c r="AZ450" i="7"/>
  <c r="AT450" i="7"/>
  <c r="AR450" i="7"/>
  <c r="BR442" i="7"/>
  <c r="BP442" i="7"/>
  <c r="BJ442" i="7"/>
  <c r="BH442" i="7"/>
  <c r="BB442" i="7"/>
  <c r="AZ442" i="7"/>
  <c r="AT442" i="7"/>
  <c r="AR442" i="7"/>
  <c r="BR434" i="7"/>
  <c r="BP434" i="7"/>
  <c r="BJ434" i="7"/>
  <c r="BH434" i="7"/>
  <c r="BB434" i="7"/>
  <c r="AZ434" i="7"/>
  <c r="AT434" i="7"/>
  <c r="AR434" i="7"/>
  <c r="AR506" i="7"/>
  <c r="AN506" i="7"/>
  <c r="BN504" i="7"/>
  <c r="BF504" i="7"/>
  <c r="AX504" i="7"/>
  <c r="AP504" i="7"/>
  <c r="AP502" i="7"/>
  <c r="BR500" i="7"/>
  <c r="BJ500" i="7"/>
  <c r="BB500" i="7"/>
  <c r="AT500" i="7"/>
  <c r="BT498" i="7"/>
  <c r="BP498" i="7"/>
  <c r="BL498" i="7"/>
  <c r="BH498" i="7"/>
  <c r="BD498" i="7"/>
  <c r="AZ498" i="7"/>
  <c r="AV498" i="7"/>
  <c r="AR498" i="7"/>
  <c r="AN498" i="7"/>
  <c r="BN496" i="7"/>
  <c r="BF496" i="7"/>
  <c r="AX496" i="7"/>
  <c r="AP496" i="7"/>
  <c r="AP494" i="7"/>
  <c r="AN492" i="7"/>
  <c r="BR492" i="7"/>
  <c r="BJ492" i="7"/>
  <c r="BB492" i="7"/>
  <c r="AT492" i="7"/>
  <c r="AP490" i="7"/>
  <c r="BR488" i="7"/>
  <c r="BJ488" i="7"/>
  <c r="BB488" i="7"/>
  <c r="AT488" i="7"/>
  <c r="AP488" i="7"/>
  <c r="BT486" i="7"/>
  <c r="BP486" i="7"/>
  <c r="BL486" i="7"/>
  <c r="BH486" i="7"/>
  <c r="BD486" i="7"/>
  <c r="AZ486" i="7"/>
  <c r="AV486" i="7"/>
  <c r="AR486" i="7"/>
  <c r="AN486" i="7"/>
  <c r="BU484" i="7"/>
  <c r="BT484" i="7"/>
  <c r="BD484" i="7"/>
  <c r="AN484" i="7"/>
  <c r="BN482" i="7"/>
  <c r="BF482" i="7"/>
  <c r="AX482" i="7"/>
  <c r="AP482" i="7"/>
  <c r="BR478" i="7"/>
  <c r="BJ478" i="7"/>
  <c r="BB478" i="7"/>
  <c r="AT478" i="7"/>
  <c r="BT476" i="7"/>
  <c r="BP476" i="7"/>
  <c r="BL476" i="7"/>
  <c r="BH476" i="7"/>
  <c r="BD476" i="7"/>
  <c r="AZ476" i="7"/>
  <c r="AV476" i="7"/>
  <c r="AR476" i="7"/>
  <c r="AN476" i="7"/>
  <c r="BN474" i="7"/>
  <c r="BF474" i="7"/>
  <c r="AX474" i="7"/>
  <c r="AP474" i="7"/>
  <c r="BR470" i="7"/>
  <c r="BJ470" i="7"/>
  <c r="BB470" i="7"/>
  <c r="AT470" i="7"/>
  <c r="BT468" i="7"/>
  <c r="BP468" i="7"/>
  <c r="BL468" i="7"/>
  <c r="BH468" i="7"/>
  <c r="BD468" i="7"/>
  <c r="AZ468" i="7"/>
  <c r="AV468" i="7"/>
  <c r="AR468" i="7"/>
  <c r="AN468" i="7"/>
  <c r="BN466" i="7"/>
  <c r="BF466" i="7"/>
  <c r="AX466" i="7"/>
  <c r="AP466" i="7"/>
  <c r="BR462" i="7"/>
  <c r="BJ462" i="7"/>
  <c r="BB462" i="7"/>
  <c r="AT462" i="7"/>
  <c r="BT460" i="7"/>
  <c r="BP460" i="7"/>
  <c r="BL460" i="7"/>
  <c r="BH460" i="7"/>
  <c r="BD460" i="7"/>
  <c r="AZ460" i="7"/>
  <c r="AV460" i="7"/>
  <c r="AR460" i="7"/>
  <c r="AN460" i="7"/>
  <c r="BN458" i="7"/>
  <c r="BF458" i="7"/>
  <c r="AX458" i="7"/>
  <c r="AP458" i="7"/>
  <c r="BR454" i="7"/>
  <c r="BJ454" i="7"/>
  <c r="BB454" i="7"/>
  <c r="AT454" i="7"/>
  <c r="BT452" i="7"/>
  <c r="BP452" i="7"/>
  <c r="BL452" i="7"/>
  <c r="BH452" i="7"/>
  <c r="BD452" i="7"/>
  <c r="AZ452" i="7"/>
  <c r="AV452" i="7"/>
  <c r="AR452" i="7"/>
  <c r="AN452" i="7"/>
  <c r="BN450" i="7"/>
  <c r="BF450" i="7"/>
  <c r="AX450" i="7"/>
  <c r="AP450" i="7"/>
  <c r="BR446" i="7"/>
  <c r="BJ446" i="7"/>
  <c r="BB446" i="7"/>
  <c r="AT446" i="7"/>
  <c r="BT444" i="7"/>
  <c r="BP444" i="7"/>
  <c r="BL444" i="7"/>
  <c r="BH444" i="7"/>
  <c r="BD444" i="7"/>
  <c r="AZ444" i="7"/>
  <c r="AV444" i="7"/>
  <c r="AR444" i="7"/>
  <c r="AN444" i="7"/>
  <c r="BN442" i="7"/>
  <c r="BF442" i="7"/>
  <c r="AX442" i="7"/>
  <c r="AP442" i="7"/>
  <c r="BR438" i="7"/>
  <c r="BJ438" i="7"/>
  <c r="BB438" i="7"/>
  <c r="AT438" i="7"/>
  <c r="BT436" i="7"/>
  <c r="BP436" i="7"/>
  <c r="BL436" i="7"/>
  <c r="BH436" i="7"/>
  <c r="BD436" i="7"/>
  <c r="AZ436" i="7"/>
  <c r="AV436" i="7"/>
  <c r="AR436" i="7"/>
  <c r="AN436" i="7"/>
  <c r="BN434" i="7"/>
  <c r="BF434" i="7"/>
  <c r="AX434" i="7"/>
  <c r="AP434" i="7"/>
  <c r="C1002" i="6"/>
  <c r="E614" i="6"/>
  <c r="J608" i="6"/>
  <c r="H699" i="6"/>
  <c r="F699" i="6"/>
  <c r="C699" i="6"/>
  <c r="B1002" i="6"/>
  <c r="D1002" i="6"/>
  <c r="C1013" i="6"/>
  <c r="BU518" i="7"/>
  <c r="BU514" i="7"/>
  <c r="BU510" i="7"/>
  <c r="BU506" i="7"/>
  <c r="BU502" i="7"/>
  <c r="BU498" i="7"/>
  <c r="BU494" i="7"/>
  <c r="BU490" i="7"/>
  <c r="BU486" i="7"/>
  <c r="BP484" i="7"/>
  <c r="BN484" i="7"/>
  <c r="BH484" i="7"/>
  <c r="BF484" i="7"/>
  <c r="AZ484" i="7"/>
  <c r="AX484" i="7"/>
  <c r="AR484" i="7"/>
  <c r="A740" i="7"/>
  <c r="A615" i="7"/>
  <c r="A744" i="7"/>
  <c r="A619" i="7"/>
  <c r="A623" i="7"/>
  <c r="A626" i="7"/>
  <c r="A756" i="7"/>
  <c r="A760" i="7"/>
  <c r="A635" i="7"/>
  <c r="BR518" i="7"/>
  <c r="BN518" i="7"/>
  <c r="BJ518" i="7"/>
  <c r="BF518" i="7"/>
  <c r="BB518" i="7"/>
  <c r="AX518" i="7"/>
  <c r="AT518" i="7"/>
  <c r="BR514" i="7"/>
  <c r="BN514" i="7"/>
  <c r="BJ514" i="7"/>
  <c r="BF514" i="7"/>
  <c r="BB514" i="7"/>
  <c r="AX514" i="7"/>
  <c r="AT514" i="7"/>
  <c r="BR510" i="7"/>
  <c r="BN510" i="7"/>
  <c r="BJ510" i="7"/>
  <c r="BF510" i="7"/>
  <c r="BB510" i="7"/>
  <c r="AX510" i="7"/>
  <c r="AT510" i="7"/>
  <c r="BR506" i="7"/>
  <c r="BN506" i="7"/>
  <c r="BJ506" i="7"/>
  <c r="BF506" i="7"/>
  <c r="BB506" i="7"/>
  <c r="AX506" i="7"/>
  <c r="AT506" i="7"/>
  <c r="BR502" i="7"/>
  <c r="BN502" i="7"/>
  <c r="BJ502" i="7"/>
  <c r="BF502" i="7"/>
  <c r="BB502" i="7"/>
  <c r="AX502" i="7"/>
  <c r="AT502" i="7"/>
  <c r="BR498" i="7"/>
  <c r="BN498" i="7"/>
  <c r="BJ498" i="7"/>
  <c r="BF498" i="7"/>
  <c r="BB498" i="7"/>
  <c r="AX498" i="7"/>
  <c r="AT498" i="7"/>
  <c r="BR494" i="7"/>
  <c r="BN494" i="7"/>
  <c r="BJ494" i="7"/>
  <c r="BF494" i="7"/>
  <c r="BB494" i="7"/>
  <c r="AX494" i="7"/>
  <c r="AT494" i="7"/>
  <c r="BR490" i="7"/>
  <c r="BN490" i="7"/>
  <c r="BJ490" i="7"/>
  <c r="BF490" i="7"/>
  <c r="BB490" i="7"/>
  <c r="AX490" i="7"/>
  <c r="AT490" i="7"/>
  <c r="AR488" i="7"/>
  <c r="BR486" i="7"/>
  <c r="BN486" i="7"/>
  <c r="BJ486" i="7"/>
  <c r="BF486" i="7"/>
  <c r="BB486" i="7"/>
  <c r="AX486" i="7"/>
  <c r="AT486" i="7"/>
  <c r="BR480" i="7"/>
  <c r="BN480" i="7"/>
  <c r="BJ480" i="7"/>
  <c r="BF480" i="7"/>
  <c r="BB480" i="7"/>
  <c r="AX480" i="7"/>
  <c r="AT480" i="7"/>
  <c r="AP480" i="7"/>
  <c r="BR476" i="7"/>
  <c r="BN476" i="7"/>
  <c r="BJ476" i="7"/>
  <c r="BF476" i="7"/>
  <c r="BB476" i="7"/>
  <c r="AX476" i="7"/>
  <c r="AT476" i="7"/>
  <c r="AP476" i="7"/>
  <c r="BR472" i="7"/>
  <c r="BN472" i="7"/>
  <c r="BJ472" i="7"/>
  <c r="BF472" i="7"/>
  <c r="BB472" i="7"/>
  <c r="AX472" i="7"/>
  <c r="AT472" i="7"/>
  <c r="AP472" i="7"/>
  <c r="BR468" i="7"/>
  <c r="BN468" i="7"/>
  <c r="BJ468" i="7"/>
  <c r="BF468" i="7"/>
  <c r="BB468" i="7"/>
  <c r="AX468" i="7"/>
  <c r="AT468" i="7"/>
  <c r="AP468" i="7"/>
  <c r="BR464" i="7"/>
  <c r="BN464" i="7"/>
  <c r="BJ464" i="7"/>
  <c r="BF464" i="7"/>
  <c r="BB464" i="7"/>
  <c r="AX464" i="7"/>
  <c r="AT464" i="7"/>
  <c r="AP464" i="7"/>
  <c r="BR460" i="7"/>
  <c r="BN460" i="7"/>
  <c r="BJ460" i="7"/>
  <c r="BF460" i="7"/>
  <c r="BB460" i="7"/>
  <c r="AX460" i="7"/>
  <c r="AT460" i="7"/>
  <c r="AP460" i="7"/>
  <c r="BR456" i="7"/>
  <c r="BN456" i="7"/>
  <c r="BJ456" i="7"/>
  <c r="BF456" i="7"/>
  <c r="BB456" i="7"/>
  <c r="AX456" i="7"/>
  <c r="AT456" i="7"/>
  <c r="AP456" i="7"/>
  <c r="BR452" i="7"/>
  <c r="BN452" i="7"/>
  <c r="BJ452" i="7"/>
  <c r="BF452" i="7"/>
  <c r="BB452" i="7"/>
  <c r="AX452" i="7"/>
  <c r="AT452" i="7"/>
  <c r="AP452" i="7"/>
  <c r="BR448" i="7"/>
  <c r="BN448" i="7"/>
  <c r="BJ448" i="7"/>
  <c r="BF448" i="7"/>
  <c r="BB448" i="7"/>
  <c r="AX448" i="7"/>
  <c r="AT448" i="7"/>
  <c r="AP448" i="7"/>
  <c r="BR444" i="7"/>
  <c r="BN444" i="7"/>
  <c r="BJ444" i="7"/>
  <c r="BF444" i="7"/>
  <c r="BB444" i="7"/>
  <c r="AX444" i="7"/>
  <c r="AT444" i="7"/>
  <c r="AP444" i="7"/>
  <c r="BR440" i="7"/>
  <c r="BN440" i="7"/>
  <c r="BJ440" i="7"/>
  <c r="BF440" i="7"/>
  <c r="BB440" i="7"/>
  <c r="AX440" i="7"/>
  <c r="AT440" i="7"/>
  <c r="AP440" i="7"/>
  <c r="BR436" i="7"/>
  <c r="BN436" i="7"/>
  <c r="BJ436" i="7"/>
  <c r="BF436" i="7"/>
  <c r="BB436" i="7"/>
  <c r="AX436" i="7"/>
  <c r="AT436" i="7"/>
  <c r="AP436" i="7"/>
  <c r="BR432" i="7"/>
  <c r="BN432" i="7"/>
  <c r="BJ432" i="7"/>
  <c r="BF432" i="7"/>
  <c r="BB432" i="7"/>
  <c r="AX432" i="7"/>
  <c r="AT432" i="7"/>
  <c r="AP432" i="7"/>
  <c r="G659" i="6"/>
  <c r="D659" i="6"/>
  <c r="B659" i="6"/>
  <c r="G661" i="6"/>
  <c r="D661" i="6"/>
  <c r="B661" i="6"/>
  <c r="H660" i="6"/>
  <c r="F660" i="6"/>
  <c r="C660" i="6"/>
  <c r="H662" i="6"/>
  <c r="F662" i="6"/>
  <c r="C662" i="6"/>
  <c r="J257" i="6"/>
  <c r="C1007" i="6"/>
  <c r="C1053" i="6"/>
  <c r="H698" i="6"/>
  <c r="F698" i="6"/>
  <c r="C698" i="6"/>
  <c r="G697" i="6"/>
  <c r="D697" i="6"/>
  <c r="B697" i="6"/>
  <c r="H696" i="6"/>
  <c r="F696" i="6"/>
  <c r="C696" i="6"/>
  <c r="H643" i="6"/>
  <c r="F643" i="6"/>
  <c r="G642" i="6"/>
  <c r="H641" i="6"/>
  <c r="F641" i="6"/>
  <c r="H682" i="6"/>
  <c r="F682" i="6"/>
  <c r="H659" i="6"/>
  <c r="F659" i="6"/>
  <c r="C659" i="6"/>
  <c r="H661" i="6"/>
  <c r="F661" i="6"/>
  <c r="C661" i="6"/>
  <c r="I613" i="6"/>
  <c r="I660" i="6" s="1"/>
  <c r="G660" i="6"/>
  <c r="D660" i="6"/>
  <c r="B660" i="6"/>
  <c r="E615" i="6"/>
  <c r="E666" i="6" s="1"/>
  <c r="G662" i="6"/>
  <c r="J241" i="6"/>
  <c r="A640" i="6"/>
  <c r="A687" i="6"/>
  <c r="H639" i="6"/>
  <c r="H690" i="6"/>
  <c r="F639" i="6"/>
  <c r="F690" i="6"/>
  <c r="C690" i="6"/>
  <c r="C639" i="6"/>
  <c r="A686" i="6"/>
  <c r="A639" i="6"/>
  <c r="G638" i="6"/>
  <c r="G689" i="6"/>
  <c r="D689" i="6"/>
  <c r="D638" i="6"/>
  <c r="B689" i="6"/>
  <c r="B638" i="6"/>
  <c r="H637" i="6"/>
  <c r="H688" i="6"/>
  <c r="F637" i="6"/>
  <c r="F688" i="6"/>
  <c r="C688" i="6"/>
  <c r="C637" i="6"/>
  <c r="A684" i="6"/>
  <c r="A637" i="6"/>
  <c r="H687" i="6"/>
  <c r="H636" i="6"/>
  <c r="F687" i="6"/>
  <c r="F636" i="6"/>
  <c r="C636" i="6"/>
  <c r="C687" i="6"/>
  <c r="A636" i="6"/>
  <c r="A683" i="6"/>
  <c r="H635" i="6"/>
  <c r="H686" i="6"/>
  <c r="F635" i="6"/>
  <c r="F686" i="6"/>
  <c r="C686" i="6"/>
  <c r="C635" i="6"/>
  <c r="A682" i="6"/>
  <c r="A635" i="6"/>
  <c r="H685" i="6"/>
  <c r="H634" i="6"/>
  <c r="F685" i="6"/>
  <c r="F634" i="6"/>
  <c r="C634" i="6"/>
  <c r="C685" i="6"/>
  <c r="A634" i="6"/>
  <c r="A681" i="6"/>
  <c r="G684" i="6"/>
  <c r="G633" i="6"/>
  <c r="D633" i="6"/>
  <c r="D684" i="6"/>
  <c r="B633" i="6"/>
  <c r="B684" i="6"/>
  <c r="J582" i="6"/>
  <c r="G705" i="6"/>
  <c r="D705" i="6"/>
  <c r="B705" i="6"/>
  <c r="H704" i="6"/>
  <c r="F704" i="6"/>
  <c r="C704" i="6"/>
  <c r="H703" i="6"/>
  <c r="F703" i="6"/>
  <c r="C703" i="6"/>
  <c r="H702" i="6"/>
  <c r="F702" i="6"/>
  <c r="C702" i="6"/>
  <c r="G701" i="6"/>
  <c r="D701" i="6"/>
  <c r="B701" i="6"/>
  <c r="H700" i="6"/>
  <c r="F700" i="6"/>
  <c r="C700" i="6"/>
  <c r="G699" i="6"/>
  <c r="D699" i="6"/>
  <c r="B699" i="6"/>
  <c r="J600" i="6"/>
  <c r="G698" i="6"/>
  <c r="D698" i="6"/>
  <c r="B698" i="6"/>
  <c r="H697" i="6"/>
  <c r="F697" i="6"/>
  <c r="C697" i="6"/>
  <c r="G696" i="6"/>
  <c r="D696" i="6"/>
  <c r="B696" i="6"/>
  <c r="G695" i="6"/>
  <c r="D695" i="6"/>
  <c r="B695" i="6"/>
  <c r="J596" i="6"/>
  <c r="J643" i="6" s="1"/>
  <c r="G694" i="6"/>
  <c r="D694" i="6"/>
  <c r="B694" i="6"/>
  <c r="H693" i="6"/>
  <c r="F693" i="6"/>
  <c r="C693" i="6"/>
  <c r="G692" i="6"/>
  <c r="D692" i="6"/>
  <c r="B692" i="6"/>
  <c r="H691" i="6"/>
  <c r="F691" i="6"/>
  <c r="C691" i="6"/>
  <c r="H683" i="6"/>
  <c r="F683" i="6"/>
  <c r="C683" i="6"/>
  <c r="A632" i="6"/>
  <c r="J584" i="6"/>
  <c r="G682" i="6"/>
  <c r="D682" i="6"/>
  <c r="B682" i="6"/>
  <c r="G681" i="6"/>
  <c r="D681" i="6"/>
  <c r="B681" i="6"/>
  <c r="J613" i="6"/>
  <c r="E613" i="6"/>
  <c r="K615" i="6"/>
  <c r="K709" i="6" s="1"/>
  <c r="I615" i="6"/>
  <c r="A662" i="6"/>
  <c r="A660" i="6"/>
  <c r="G658" i="6"/>
  <c r="C658" i="6"/>
  <c r="A658" i="6"/>
  <c r="H657" i="6"/>
  <c r="F657" i="6"/>
  <c r="D657" i="6"/>
  <c r="B657" i="6"/>
  <c r="G656" i="6"/>
  <c r="C656" i="6"/>
  <c r="A656" i="6"/>
  <c r="H655" i="6"/>
  <c r="F655" i="6"/>
  <c r="D655" i="6"/>
  <c r="B655" i="6"/>
  <c r="G654" i="6"/>
  <c r="A654" i="6"/>
  <c r="H653" i="6"/>
  <c r="F653" i="6"/>
  <c r="C652" i="6"/>
  <c r="A652" i="6"/>
  <c r="H651" i="6"/>
  <c r="F651" i="6"/>
  <c r="G650" i="6"/>
  <c r="A650" i="6"/>
  <c r="H649" i="6"/>
  <c r="F649" i="6"/>
  <c r="G648" i="6"/>
  <c r="C648" i="6"/>
  <c r="A648" i="6"/>
  <c r="H647" i="6"/>
  <c r="F647" i="6"/>
  <c r="D647" i="6"/>
  <c r="B647" i="6"/>
  <c r="G646" i="6"/>
  <c r="C646" i="6"/>
  <c r="A646" i="6"/>
  <c r="H645" i="6"/>
  <c r="F645" i="6"/>
  <c r="D645" i="6"/>
  <c r="B645" i="6"/>
  <c r="G644" i="6"/>
  <c r="A644" i="6"/>
  <c r="D643" i="6"/>
  <c r="B643" i="6"/>
  <c r="C642" i="6"/>
  <c r="A642" i="6"/>
  <c r="D641" i="6"/>
  <c r="B641" i="6"/>
  <c r="C640" i="6"/>
  <c r="G690" i="6"/>
  <c r="G639" i="6"/>
  <c r="D639" i="6"/>
  <c r="D690" i="6"/>
  <c r="B639" i="6"/>
  <c r="B690" i="6"/>
  <c r="H689" i="6"/>
  <c r="H638" i="6"/>
  <c r="F689" i="6"/>
  <c r="F638" i="6"/>
  <c r="C638" i="6"/>
  <c r="C689" i="6"/>
  <c r="A638" i="6"/>
  <c r="A685" i="6"/>
  <c r="G688" i="6"/>
  <c r="G637" i="6"/>
  <c r="D637" i="6"/>
  <c r="D688" i="6"/>
  <c r="B637" i="6"/>
  <c r="B688" i="6"/>
  <c r="G636" i="6"/>
  <c r="G687" i="6"/>
  <c r="D687" i="6"/>
  <c r="D636" i="6"/>
  <c r="B687" i="6"/>
  <c r="B636" i="6"/>
  <c r="G686" i="6"/>
  <c r="G635" i="6"/>
  <c r="D635" i="6"/>
  <c r="D686" i="6"/>
  <c r="B635" i="6"/>
  <c r="B686" i="6"/>
  <c r="G634" i="6"/>
  <c r="G685" i="6"/>
  <c r="D685" i="6"/>
  <c r="D634" i="6"/>
  <c r="B685" i="6"/>
  <c r="B634" i="6"/>
  <c r="H633" i="6"/>
  <c r="H684" i="6"/>
  <c r="F633" i="6"/>
  <c r="F684" i="6"/>
  <c r="C684" i="6"/>
  <c r="C633" i="6"/>
  <c r="A680" i="6"/>
  <c r="A633" i="6"/>
  <c r="H705" i="6"/>
  <c r="F705" i="6"/>
  <c r="C705" i="6"/>
  <c r="G704" i="6"/>
  <c r="D704" i="6"/>
  <c r="B704" i="6"/>
  <c r="G703" i="6"/>
  <c r="D703" i="6"/>
  <c r="B703" i="6"/>
  <c r="G702" i="6"/>
  <c r="D702" i="6"/>
  <c r="B702" i="6"/>
  <c r="H701" i="6"/>
  <c r="F701" i="6"/>
  <c r="C701" i="6"/>
  <c r="G700" i="6"/>
  <c r="D700" i="6"/>
  <c r="B700" i="6"/>
  <c r="H695" i="6"/>
  <c r="F695" i="6"/>
  <c r="C695" i="6"/>
  <c r="H694" i="6"/>
  <c r="F694" i="6"/>
  <c r="C694" i="6"/>
  <c r="G693" i="6"/>
  <c r="D693" i="6"/>
  <c r="B693" i="6"/>
  <c r="H692" i="6"/>
  <c r="F692" i="6"/>
  <c r="C692" i="6"/>
  <c r="G691" i="6"/>
  <c r="D691" i="6"/>
  <c r="B691" i="6"/>
  <c r="G683" i="6"/>
  <c r="D683" i="6"/>
  <c r="B683" i="6"/>
  <c r="C682" i="6"/>
  <c r="H681" i="6"/>
  <c r="F681" i="6"/>
  <c r="C681" i="6"/>
  <c r="D662" i="6"/>
  <c r="B662" i="6"/>
  <c r="A661" i="6"/>
  <c r="A659" i="6"/>
  <c r="H658" i="6"/>
  <c r="F658" i="6"/>
  <c r="D658" i="6"/>
  <c r="B658" i="6"/>
  <c r="G657" i="6"/>
  <c r="C657" i="6"/>
  <c r="A657" i="6"/>
  <c r="H656" i="6"/>
  <c r="F656" i="6"/>
  <c r="D656" i="6"/>
  <c r="B656" i="6"/>
  <c r="G655" i="6"/>
  <c r="C655" i="6"/>
  <c r="A655" i="6"/>
  <c r="H654" i="6"/>
  <c r="F654" i="6"/>
  <c r="D654" i="6"/>
  <c r="B654" i="6"/>
  <c r="G653" i="6"/>
  <c r="C653" i="6"/>
  <c r="A653" i="6"/>
  <c r="H652" i="6"/>
  <c r="F652" i="6"/>
  <c r="D652" i="6"/>
  <c r="B652" i="6"/>
  <c r="G651" i="6"/>
  <c r="C651" i="6"/>
  <c r="A651" i="6"/>
  <c r="H650" i="6"/>
  <c r="F650" i="6"/>
  <c r="D650" i="6"/>
  <c r="B650" i="6"/>
  <c r="G649" i="6"/>
  <c r="C649" i="6"/>
  <c r="A649" i="6"/>
  <c r="H648" i="6"/>
  <c r="F648" i="6"/>
  <c r="D648" i="6"/>
  <c r="B648" i="6"/>
  <c r="G647" i="6"/>
  <c r="C647" i="6"/>
  <c r="A647" i="6"/>
  <c r="H646" i="6"/>
  <c r="F646" i="6"/>
  <c r="D646" i="6"/>
  <c r="B646" i="6"/>
  <c r="G645" i="6"/>
  <c r="C645" i="6"/>
  <c r="A645" i="6"/>
  <c r="H644" i="6"/>
  <c r="F644" i="6"/>
  <c r="D644" i="6"/>
  <c r="B644" i="6"/>
  <c r="G643" i="6"/>
  <c r="C643" i="6"/>
  <c r="A643" i="6"/>
  <c r="H642" i="6"/>
  <c r="F642" i="6"/>
  <c r="D642" i="6"/>
  <c r="B642" i="6"/>
  <c r="G641" i="6"/>
  <c r="C641" i="6"/>
  <c r="A641" i="6"/>
  <c r="H640" i="6"/>
  <c r="F640" i="6"/>
  <c r="D640" i="6"/>
  <c r="B640" i="6"/>
  <c r="BD464" i="7"/>
  <c r="A758" i="7"/>
  <c r="BD522" i="7"/>
  <c r="BT466" i="7"/>
  <c r="AN466" i="7"/>
  <c r="BT464" i="7"/>
  <c r="BT462" i="7"/>
  <c r="BL466" i="7"/>
  <c r="BD466" i="7"/>
  <c r="AN462" i="7"/>
  <c r="BD438" i="7"/>
  <c r="AN438" i="7"/>
  <c r="BP432" i="7"/>
  <c r="BL432" i="7"/>
  <c r="AZ432" i="7"/>
  <c r="AV432" i="7"/>
  <c r="BT478" i="7"/>
  <c r="BT470" i="7"/>
  <c r="AN470" i="7"/>
  <c r="AV466" i="7"/>
  <c r="BL464" i="7"/>
  <c r="AV464" i="7"/>
  <c r="AN464" i="7"/>
  <c r="AN446" i="7"/>
  <c r="BT434" i="7"/>
  <c r="BD434" i="7"/>
  <c r="AN434" i="7"/>
  <c r="BH432" i="7"/>
  <c r="AR432" i="7"/>
  <c r="AH788" i="7"/>
  <c r="AH661" i="7"/>
  <c r="AF788" i="7"/>
  <c r="AF661" i="7"/>
  <c r="AD788" i="7"/>
  <c r="AD661" i="7"/>
  <c r="AB788" i="7"/>
  <c r="AB661" i="7"/>
  <c r="AA788" i="7"/>
  <c r="AA661" i="7"/>
  <c r="Y788" i="7"/>
  <c r="Y661" i="7"/>
  <c r="W788" i="7"/>
  <c r="W661" i="7"/>
  <c r="U788" i="7"/>
  <c r="U661" i="7"/>
  <c r="R788" i="7"/>
  <c r="R661" i="7"/>
  <c r="P788" i="7"/>
  <c r="P661" i="7"/>
  <c r="N788" i="7"/>
  <c r="N661" i="7"/>
  <c r="L788" i="7"/>
  <c r="L661" i="7"/>
  <c r="K788" i="7"/>
  <c r="K661" i="7"/>
  <c r="I788" i="7"/>
  <c r="I661" i="7"/>
  <c r="G788" i="7"/>
  <c r="G661" i="7"/>
  <c r="E788" i="7"/>
  <c r="E661" i="7"/>
  <c r="B788" i="7"/>
  <c r="B661" i="7"/>
  <c r="AJ787" i="7"/>
  <c r="AJ660" i="7"/>
  <c r="AH787" i="7"/>
  <c r="AH660" i="7"/>
  <c r="AE787" i="7"/>
  <c r="AE660" i="7"/>
  <c r="AC787" i="7"/>
  <c r="AC660" i="7"/>
  <c r="AA787" i="7"/>
  <c r="AA660" i="7"/>
  <c r="Z787" i="7"/>
  <c r="Z660" i="7"/>
  <c r="X787" i="7"/>
  <c r="X660" i="7"/>
  <c r="U787" i="7"/>
  <c r="U660" i="7"/>
  <c r="T787" i="7"/>
  <c r="T660" i="7"/>
  <c r="R787" i="7"/>
  <c r="R660" i="7"/>
  <c r="P787" i="7"/>
  <c r="P660" i="7"/>
  <c r="N787" i="7"/>
  <c r="N660" i="7"/>
  <c r="K787" i="7"/>
  <c r="K660" i="7"/>
  <c r="I787" i="7"/>
  <c r="I660" i="7"/>
  <c r="H787" i="7"/>
  <c r="H660" i="7"/>
  <c r="E787" i="7"/>
  <c r="E660" i="7"/>
  <c r="D787" i="7"/>
  <c r="D660" i="7"/>
  <c r="AI786" i="7"/>
  <c r="AI659" i="7"/>
  <c r="AG786" i="7"/>
  <c r="AG659" i="7"/>
  <c r="AE786" i="7"/>
  <c r="AE659" i="7"/>
  <c r="AC786" i="7"/>
  <c r="AC659" i="7"/>
  <c r="AA786" i="7"/>
  <c r="AA659" i="7"/>
  <c r="Y786" i="7"/>
  <c r="Y659" i="7"/>
  <c r="W786" i="7"/>
  <c r="W659" i="7"/>
  <c r="U786" i="7"/>
  <c r="U659" i="7"/>
  <c r="S786" i="7"/>
  <c r="S659" i="7"/>
  <c r="Q786" i="7"/>
  <c r="Q659" i="7"/>
  <c r="O786" i="7"/>
  <c r="O659" i="7"/>
  <c r="M786" i="7"/>
  <c r="M659" i="7"/>
  <c r="K786" i="7"/>
  <c r="K659" i="7"/>
  <c r="I786" i="7"/>
  <c r="I659" i="7"/>
  <c r="G786" i="7"/>
  <c r="G659" i="7"/>
  <c r="E786" i="7"/>
  <c r="E659" i="7"/>
  <c r="C786" i="7"/>
  <c r="C659" i="7"/>
  <c r="AI785" i="7"/>
  <c r="AI658" i="7"/>
  <c r="AG785" i="7"/>
  <c r="AG658" i="7"/>
  <c r="AE785" i="7"/>
  <c r="AE658" i="7"/>
  <c r="AC785" i="7"/>
  <c r="AC658" i="7"/>
  <c r="AA785" i="7"/>
  <c r="AA658" i="7"/>
  <c r="Y785" i="7"/>
  <c r="Y658" i="7"/>
  <c r="W785" i="7"/>
  <c r="W658" i="7"/>
  <c r="U785" i="7"/>
  <c r="U658" i="7"/>
  <c r="S785" i="7"/>
  <c r="S658" i="7"/>
  <c r="Q785" i="7"/>
  <c r="Q658" i="7"/>
  <c r="O785" i="7"/>
  <c r="O658" i="7"/>
  <c r="M785" i="7"/>
  <c r="M658" i="7"/>
  <c r="K785" i="7"/>
  <c r="K658" i="7"/>
  <c r="I785" i="7"/>
  <c r="I658" i="7"/>
  <c r="G785" i="7"/>
  <c r="G658" i="7"/>
  <c r="E785" i="7"/>
  <c r="E658" i="7"/>
  <c r="C785" i="7"/>
  <c r="C658" i="7"/>
  <c r="AJ784" i="7"/>
  <c r="AJ657" i="7"/>
  <c r="AH784" i="7"/>
  <c r="AH657" i="7"/>
  <c r="AF784" i="7"/>
  <c r="AF657" i="7"/>
  <c r="AD784" i="7"/>
  <c r="AD657" i="7"/>
  <c r="AB784" i="7"/>
  <c r="AB657" i="7"/>
  <c r="Z784" i="7"/>
  <c r="Z657" i="7"/>
  <c r="X784" i="7"/>
  <c r="X657" i="7"/>
  <c r="V784" i="7"/>
  <c r="V657" i="7"/>
  <c r="T784" i="7"/>
  <c r="T657" i="7"/>
  <c r="R784" i="7"/>
  <c r="R657" i="7"/>
  <c r="P784" i="7"/>
  <c r="P657" i="7"/>
  <c r="N784" i="7"/>
  <c r="N657" i="7"/>
  <c r="L784" i="7"/>
  <c r="L657" i="7"/>
  <c r="J784" i="7"/>
  <c r="J657" i="7"/>
  <c r="H784" i="7"/>
  <c r="H657" i="7"/>
  <c r="F784" i="7"/>
  <c r="F657" i="7"/>
  <c r="D784" i="7"/>
  <c r="D657" i="7"/>
  <c r="B784" i="7"/>
  <c r="B657" i="7"/>
  <c r="AJ783" i="7"/>
  <c r="AJ656" i="7"/>
  <c r="AH783" i="7"/>
  <c r="AH656" i="7"/>
  <c r="AF783" i="7"/>
  <c r="AF656" i="7"/>
  <c r="AD783" i="7"/>
  <c r="AD656" i="7"/>
  <c r="AB783" i="7"/>
  <c r="AB656" i="7"/>
  <c r="Z783" i="7"/>
  <c r="Z656" i="7"/>
  <c r="X783" i="7"/>
  <c r="X656" i="7"/>
  <c r="V783" i="7"/>
  <c r="V656" i="7"/>
  <c r="T783" i="7"/>
  <c r="T656" i="7"/>
  <c r="R783" i="7"/>
  <c r="R656" i="7"/>
  <c r="P783" i="7"/>
  <c r="P656" i="7"/>
  <c r="N783" i="7"/>
  <c r="N656" i="7"/>
  <c r="L783" i="7"/>
  <c r="L656" i="7"/>
  <c r="J783" i="7"/>
  <c r="J656" i="7"/>
  <c r="H783" i="7"/>
  <c r="H656" i="7"/>
  <c r="F783" i="7"/>
  <c r="F656" i="7"/>
  <c r="D783" i="7"/>
  <c r="D656" i="7"/>
  <c r="B783" i="7"/>
  <c r="B656" i="7"/>
  <c r="AI782" i="7"/>
  <c r="AI655" i="7"/>
  <c r="AG782" i="7"/>
  <c r="AG655" i="7"/>
  <c r="AE782" i="7"/>
  <c r="AE655" i="7"/>
  <c r="AC782" i="7"/>
  <c r="AC655" i="7"/>
  <c r="AA782" i="7"/>
  <c r="AA655" i="7"/>
  <c r="Y782" i="7"/>
  <c r="Y655" i="7"/>
  <c r="W782" i="7"/>
  <c r="W655" i="7"/>
  <c r="U782" i="7"/>
  <c r="U655" i="7"/>
  <c r="S782" i="7"/>
  <c r="S655" i="7"/>
  <c r="Q782" i="7"/>
  <c r="Q655" i="7"/>
  <c r="O782" i="7"/>
  <c r="O655" i="7"/>
  <c r="M782" i="7"/>
  <c r="M655" i="7"/>
  <c r="K782" i="7"/>
  <c r="K655" i="7"/>
  <c r="I782" i="7"/>
  <c r="I655" i="7"/>
  <c r="G782" i="7"/>
  <c r="G655" i="7"/>
  <c r="E782" i="7"/>
  <c r="E655" i="7"/>
  <c r="C782" i="7"/>
  <c r="C655" i="7"/>
  <c r="AI781" i="7"/>
  <c r="AI654" i="7"/>
  <c r="AG781" i="7"/>
  <c r="AG654" i="7"/>
  <c r="AE781" i="7"/>
  <c r="AE654" i="7"/>
  <c r="AC781" i="7"/>
  <c r="AC654" i="7"/>
  <c r="AA781" i="7"/>
  <c r="AA654" i="7"/>
  <c r="Y781" i="7"/>
  <c r="Y654" i="7"/>
  <c r="W781" i="7"/>
  <c r="W654" i="7"/>
  <c r="U781" i="7"/>
  <c r="U654" i="7"/>
  <c r="S781" i="7"/>
  <c r="S654" i="7"/>
  <c r="Q781" i="7"/>
  <c r="Q654" i="7"/>
  <c r="O781" i="7"/>
  <c r="O654" i="7"/>
  <c r="M781" i="7"/>
  <c r="M654" i="7"/>
  <c r="K781" i="7"/>
  <c r="K654" i="7"/>
  <c r="I781" i="7"/>
  <c r="I654" i="7"/>
  <c r="G781" i="7"/>
  <c r="G654" i="7"/>
  <c r="E781" i="7"/>
  <c r="E654" i="7"/>
  <c r="C781" i="7"/>
  <c r="C654" i="7"/>
  <c r="AJ780" i="7"/>
  <c r="AJ653" i="7"/>
  <c r="AH780" i="7"/>
  <c r="AH653" i="7"/>
  <c r="AF780" i="7"/>
  <c r="AF653" i="7"/>
  <c r="AD780" i="7"/>
  <c r="AD653" i="7"/>
  <c r="AB780" i="7"/>
  <c r="AB653" i="7"/>
  <c r="Z780" i="7"/>
  <c r="Z653" i="7"/>
  <c r="X780" i="7"/>
  <c r="X653" i="7"/>
  <c r="V780" i="7"/>
  <c r="V653" i="7"/>
  <c r="T780" i="7"/>
  <c r="T653" i="7"/>
  <c r="R780" i="7"/>
  <c r="R653" i="7"/>
  <c r="P780" i="7"/>
  <c r="P653" i="7"/>
  <c r="N780" i="7"/>
  <c r="N653" i="7"/>
  <c r="L780" i="7"/>
  <c r="L653" i="7"/>
  <c r="J780" i="7"/>
  <c r="J653" i="7"/>
  <c r="H780" i="7"/>
  <c r="H653" i="7"/>
  <c r="F780" i="7"/>
  <c r="F653" i="7"/>
  <c r="D780" i="7"/>
  <c r="D653" i="7"/>
  <c r="B780" i="7"/>
  <c r="B653" i="7"/>
  <c r="AJ779" i="7"/>
  <c r="AJ652" i="7"/>
  <c r="AH779" i="7"/>
  <c r="AH652" i="7"/>
  <c r="AF779" i="7"/>
  <c r="AF652" i="7"/>
  <c r="AD779" i="7"/>
  <c r="AD652" i="7"/>
  <c r="AB779" i="7"/>
  <c r="AB652" i="7"/>
  <c r="Z779" i="7"/>
  <c r="Z652" i="7"/>
  <c r="X779" i="7"/>
  <c r="X652" i="7"/>
  <c r="V779" i="7"/>
  <c r="V652" i="7"/>
  <c r="T779" i="7"/>
  <c r="T652" i="7"/>
  <c r="R779" i="7"/>
  <c r="R652" i="7"/>
  <c r="P779" i="7"/>
  <c r="P652" i="7"/>
  <c r="N779" i="7"/>
  <c r="N652" i="7"/>
  <c r="L779" i="7"/>
  <c r="L652" i="7"/>
  <c r="J779" i="7"/>
  <c r="J652" i="7"/>
  <c r="H779" i="7"/>
  <c r="H652" i="7"/>
  <c r="F779" i="7"/>
  <c r="F652" i="7"/>
  <c r="D779" i="7"/>
  <c r="D652" i="7"/>
  <c r="B779" i="7"/>
  <c r="B652" i="7"/>
  <c r="A779" i="7"/>
  <c r="A652" i="7"/>
  <c r="A780" i="7"/>
  <c r="A653" i="7"/>
  <c r="A781" i="7"/>
  <c r="A654" i="7"/>
  <c r="A782" i="7"/>
  <c r="A655" i="7"/>
  <c r="A783" i="7"/>
  <c r="A656" i="7"/>
  <c r="A784" i="7"/>
  <c r="A657" i="7"/>
  <c r="A785" i="7"/>
  <c r="A658" i="7"/>
  <c r="A786" i="7"/>
  <c r="A659" i="7"/>
  <c r="AL532" i="7"/>
  <c r="A787" i="7"/>
  <c r="A660" i="7"/>
  <c r="AL533" i="7"/>
  <c r="A788" i="7"/>
  <c r="A661" i="7"/>
  <c r="AL534" i="7"/>
  <c r="AN478" i="7"/>
  <c r="BD470" i="7"/>
  <c r="AR464" i="7"/>
  <c r="BL434" i="7"/>
  <c r="AV434" i="7"/>
  <c r="AJ788" i="7"/>
  <c r="AJ661" i="7"/>
  <c r="AI788" i="7"/>
  <c r="AI661" i="7"/>
  <c r="AG788" i="7"/>
  <c r="AG661" i="7"/>
  <c r="AE788" i="7"/>
  <c r="AE661" i="7"/>
  <c r="AC788" i="7"/>
  <c r="AC661" i="7"/>
  <c r="Z788" i="7"/>
  <c r="Z661" i="7"/>
  <c r="X788" i="7"/>
  <c r="X661" i="7"/>
  <c r="V788" i="7"/>
  <c r="V661" i="7"/>
  <c r="T788" i="7"/>
  <c r="T661" i="7"/>
  <c r="S788" i="7"/>
  <c r="S661" i="7"/>
  <c r="Q788" i="7"/>
  <c r="Q661" i="7"/>
  <c r="O788" i="7"/>
  <c r="O661" i="7"/>
  <c r="M788" i="7"/>
  <c r="M661" i="7"/>
  <c r="J788" i="7"/>
  <c r="J661" i="7"/>
  <c r="H788" i="7"/>
  <c r="H661" i="7"/>
  <c r="F788" i="7"/>
  <c r="F661" i="7"/>
  <c r="D788" i="7"/>
  <c r="D661" i="7"/>
  <c r="C788" i="7"/>
  <c r="C661" i="7"/>
  <c r="AI787" i="7"/>
  <c r="AI660" i="7"/>
  <c r="AG787" i="7"/>
  <c r="AG660" i="7"/>
  <c r="AF787" i="7"/>
  <c r="AF660" i="7"/>
  <c r="AD787" i="7"/>
  <c r="AD660" i="7"/>
  <c r="AB787" i="7"/>
  <c r="AB660" i="7"/>
  <c r="Y787" i="7"/>
  <c r="Y660" i="7"/>
  <c r="W787" i="7"/>
  <c r="W660" i="7"/>
  <c r="V787" i="7"/>
  <c r="V660" i="7"/>
  <c r="S787" i="7"/>
  <c r="S660" i="7"/>
  <c r="Q787" i="7"/>
  <c r="Q660" i="7"/>
  <c r="O787" i="7"/>
  <c r="O660" i="7"/>
  <c r="M787" i="7"/>
  <c r="M660" i="7"/>
  <c r="L787" i="7"/>
  <c r="L660" i="7"/>
  <c r="J787" i="7"/>
  <c r="J660" i="7"/>
  <c r="G787" i="7"/>
  <c r="G660" i="7"/>
  <c r="F787" i="7"/>
  <c r="F660" i="7"/>
  <c r="C787" i="7"/>
  <c r="C660" i="7"/>
  <c r="B787" i="7"/>
  <c r="B660" i="7"/>
  <c r="AJ786" i="7"/>
  <c r="AJ659" i="7"/>
  <c r="AH786" i="7"/>
  <c r="AH659" i="7"/>
  <c r="AF786" i="7"/>
  <c r="AF659" i="7"/>
  <c r="AD786" i="7"/>
  <c r="AD659" i="7"/>
  <c r="AB786" i="7"/>
  <c r="AB659" i="7"/>
  <c r="Z786" i="7"/>
  <c r="Z659" i="7"/>
  <c r="X786" i="7"/>
  <c r="X659" i="7"/>
  <c r="V786" i="7"/>
  <c r="V659" i="7"/>
  <c r="T786" i="7"/>
  <c r="T659" i="7"/>
  <c r="R786" i="7"/>
  <c r="R659" i="7"/>
  <c r="P786" i="7"/>
  <c r="P659" i="7"/>
  <c r="N786" i="7"/>
  <c r="N659" i="7"/>
  <c r="L786" i="7"/>
  <c r="L659" i="7"/>
  <c r="J786" i="7"/>
  <c r="J659" i="7"/>
  <c r="H786" i="7"/>
  <c r="H659" i="7"/>
  <c r="F786" i="7"/>
  <c r="F659" i="7"/>
  <c r="D786" i="7"/>
  <c r="D659" i="7"/>
  <c r="B786" i="7"/>
  <c r="B659" i="7"/>
  <c r="AJ785" i="7"/>
  <c r="AJ658" i="7"/>
  <c r="AH785" i="7"/>
  <c r="AH658" i="7"/>
  <c r="AF785" i="7"/>
  <c r="AF658" i="7"/>
  <c r="AD785" i="7"/>
  <c r="AD658" i="7"/>
  <c r="AB785" i="7"/>
  <c r="AB658" i="7"/>
  <c r="Z785" i="7"/>
  <c r="Z658" i="7"/>
  <c r="X785" i="7"/>
  <c r="X658" i="7"/>
  <c r="V785" i="7"/>
  <c r="V658" i="7"/>
  <c r="T785" i="7"/>
  <c r="T658" i="7"/>
  <c r="R785" i="7"/>
  <c r="R658" i="7"/>
  <c r="P785" i="7"/>
  <c r="P658" i="7"/>
  <c r="N785" i="7"/>
  <c r="N658" i="7"/>
  <c r="L785" i="7"/>
  <c r="L658" i="7"/>
  <c r="J785" i="7"/>
  <c r="J658" i="7"/>
  <c r="H785" i="7"/>
  <c r="H658" i="7"/>
  <c r="F785" i="7"/>
  <c r="F658" i="7"/>
  <c r="D785" i="7"/>
  <c r="D658" i="7"/>
  <c r="B785" i="7"/>
  <c r="B658" i="7"/>
  <c r="AI784" i="7"/>
  <c r="AI657" i="7"/>
  <c r="AG784" i="7"/>
  <c r="AG657" i="7"/>
  <c r="AE784" i="7"/>
  <c r="AE657" i="7"/>
  <c r="AC784" i="7"/>
  <c r="AC657" i="7"/>
  <c r="AA784" i="7"/>
  <c r="AA657" i="7"/>
  <c r="Y784" i="7"/>
  <c r="Y657" i="7"/>
  <c r="W784" i="7"/>
  <c r="W657" i="7"/>
  <c r="U784" i="7"/>
  <c r="U657" i="7"/>
  <c r="S784" i="7"/>
  <c r="S657" i="7"/>
  <c r="Q784" i="7"/>
  <c r="Q657" i="7"/>
  <c r="O784" i="7"/>
  <c r="O657" i="7"/>
  <c r="M784" i="7"/>
  <c r="M657" i="7"/>
  <c r="K784" i="7"/>
  <c r="K657" i="7"/>
  <c r="I784" i="7"/>
  <c r="I657" i="7"/>
  <c r="G784" i="7"/>
  <c r="G657" i="7"/>
  <c r="E784" i="7"/>
  <c r="E657" i="7"/>
  <c r="C784" i="7"/>
  <c r="C657" i="7"/>
  <c r="AI783" i="7"/>
  <c r="AI656" i="7"/>
  <c r="AG783" i="7"/>
  <c r="AG656" i="7"/>
  <c r="AE783" i="7"/>
  <c r="AE656" i="7"/>
  <c r="AC783" i="7"/>
  <c r="AC656" i="7"/>
  <c r="AA783" i="7"/>
  <c r="AA656" i="7"/>
  <c r="Y783" i="7"/>
  <c r="Y656" i="7"/>
  <c r="W783" i="7"/>
  <c r="W656" i="7"/>
  <c r="U783" i="7"/>
  <c r="U656" i="7"/>
  <c r="S783" i="7"/>
  <c r="S656" i="7"/>
  <c r="Q783" i="7"/>
  <c r="Q656" i="7"/>
  <c r="O783" i="7"/>
  <c r="O656" i="7"/>
  <c r="M783" i="7"/>
  <c r="M656" i="7"/>
  <c r="K783" i="7"/>
  <c r="K656" i="7"/>
  <c r="I783" i="7"/>
  <c r="I656" i="7"/>
  <c r="G783" i="7"/>
  <c r="G656" i="7"/>
  <c r="E783" i="7"/>
  <c r="E656" i="7"/>
  <c r="C783" i="7"/>
  <c r="C656" i="7"/>
  <c r="AJ782" i="7"/>
  <c r="AJ655" i="7"/>
  <c r="AH782" i="7"/>
  <c r="AH655" i="7"/>
  <c r="AF782" i="7"/>
  <c r="AF655" i="7"/>
  <c r="AD782" i="7"/>
  <c r="AD655" i="7"/>
  <c r="AB782" i="7"/>
  <c r="AB655" i="7"/>
  <c r="Z782" i="7"/>
  <c r="Z655" i="7"/>
  <c r="X782" i="7"/>
  <c r="X655" i="7"/>
  <c r="V782" i="7"/>
  <c r="V655" i="7"/>
  <c r="T782" i="7"/>
  <c r="T655" i="7"/>
  <c r="R782" i="7"/>
  <c r="R655" i="7"/>
  <c r="P782" i="7"/>
  <c r="P655" i="7"/>
  <c r="N782" i="7"/>
  <c r="N655" i="7"/>
  <c r="L782" i="7"/>
  <c r="L655" i="7"/>
  <c r="J782" i="7"/>
  <c r="J655" i="7"/>
  <c r="H782" i="7"/>
  <c r="H655" i="7"/>
  <c r="F782" i="7"/>
  <c r="F655" i="7"/>
  <c r="D782" i="7"/>
  <c r="D655" i="7"/>
  <c r="B782" i="7"/>
  <c r="B655" i="7"/>
  <c r="AJ781" i="7"/>
  <c r="AJ654" i="7"/>
  <c r="AH781" i="7"/>
  <c r="AH654" i="7"/>
  <c r="AF781" i="7"/>
  <c r="AF654" i="7"/>
  <c r="AD781" i="7"/>
  <c r="AD654" i="7"/>
  <c r="AB781" i="7"/>
  <c r="AB654" i="7"/>
  <c r="Z781" i="7"/>
  <c r="Z654" i="7"/>
  <c r="X781" i="7"/>
  <c r="X654" i="7"/>
  <c r="V781" i="7"/>
  <c r="V654" i="7"/>
  <c r="T781" i="7"/>
  <c r="T654" i="7"/>
  <c r="R781" i="7"/>
  <c r="R654" i="7"/>
  <c r="P781" i="7"/>
  <c r="P654" i="7"/>
  <c r="N781" i="7"/>
  <c r="N654" i="7"/>
  <c r="L781" i="7"/>
  <c r="L654" i="7"/>
  <c r="J781" i="7"/>
  <c r="J654" i="7"/>
  <c r="H781" i="7"/>
  <c r="H654" i="7"/>
  <c r="F781" i="7"/>
  <c r="F654" i="7"/>
  <c r="D781" i="7"/>
  <c r="D654" i="7"/>
  <c r="B781" i="7"/>
  <c r="B654" i="7"/>
  <c r="AI780" i="7"/>
  <c r="AI653" i="7"/>
  <c r="AG780" i="7"/>
  <c r="AG653" i="7"/>
  <c r="AE780" i="7"/>
  <c r="AE653" i="7"/>
  <c r="AC780" i="7"/>
  <c r="AC653" i="7"/>
  <c r="AA780" i="7"/>
  <c r="AA653" i="7"/>
  <c r="Y780" i="7"/>
  <c r="Y653" i="7"/>
  <c r="W780" i="7"/>
  <c r="W653" i="7"/>
  <c r="U780" i="7"/>
  <c r="U653" i="7"/>
  <c r="S780" i="7"/>
  <c r="S653" i="7"/>
  <c r="Q780" i="7"/>
  <c r="Q653" i="7"/>
  <c r="O780" i="7"/>
  <c r="O653" i="7"/>
  <c r="M780" i="7"/>
  <c r="M653" i="7"/>
  <c r="K780" i="7"/>
  <c r="K653" i="7"/>
  <c r="I780" i="7"/>
  <c r="I653" i="7"/>
  <c r="G780" i="7"/>
  <c r="G653" i="7"/>
  <c r="E780" i="7"/>
  <c r="E653" i="7"/>
  <c r="C780" i="7"/>
  <c r="C653" i="7"/>
  <c r="AI779" i="7"/>
  <c r="AI652" i="7"/>
  <c r="AG779" i="7"/>
  <c r="AG652" i="7"/>
  <c r="AE779" i="7"/>
  <c r="AE652" i="7"/>
  <c r="AC779" i="7"/>
  <c r="AC652" i="7"/>
  <c r="AA779" i="7"/>
  <c r="AA652" i="7"/>
  <c r="Y779" i="7"/>
  <c r="Y652" i="7"/>
  <c r="W779" i="7"/>
  <c r="W652" i="7"/>
  <c r="U779" i="7"/>
  <c r="U652" i="7"/>
  <c r="S779" i="7"/>
  <c r="S652" i="7"/>
  <c r="Q779" i="7"/>
  <c r="Q652" i="7"/>
  <c r="O779" i="7"/>
  <c r="O652" i="7"/>
  <c r="M779" i="7"/>
  <c r="M652" i="7"/>
  <c r="K779" i="7"/>
  <c r="K652" i="7"/>
  <c r="I779" i="7"/>
  <c r="I652" i="7"/>
  <c r="G779" i="7"/>
  <c r="G652" i="7"/>
  <c r="E779" i="7"/>
  <c r="E652" i="7"/>
  <c r="C779" i="7"/>
  <c r="C652" i="7"/>
  <c r="G649" i="7"/>
  <c r="K649" i="7"/>
  <c r="W649" i="7"/>
  <c r="AA649" i="7"/>
  <c r="L650" i="7"/>
  <c r="AF650" i="7"/>
  <c r="T570" i="7"/>
  <c r="AJ570" i="7"/>
  <c r="A767" i="7"/>
  <c r="A769" i="7"/>
  <c r="A773" i="7"/>
  <c r="A775" i="7"/>
  <c r="A777" i="7"/>
  <c r="A570" i="7"/>
  <c r="A571" i="7"/>
  <c r="A574" i="7"/>
  <c r="A575" i="7"/>
  <c r="A704" i="7"/>
  <c r="A579" i="7"/>
  <c r="A582" i="7"/>
  <c r="A583" i="7"/>
  <c r="A712" i="7"/>
  <c r="A586" i="7"/>
  <c r="A587" i="7"/>
  <c r="A590" i="7"/>
  <c r="A591" i="7"/>
  <c r="A720" i="7"/>
  <c r="A594" i="7"/>
  <c r="A595" i="7"/>
  <c r="A724" i="7"/>
  <c r="A598" i="7"/>
  <c r="A728" i="7"/>
  <c r="A603" i="7"/>
  <c r="A606" i="7"/>
  <c r="A607" i="7"/>
  <c r="A736" i="7"/>
  <c r="A610" i="7"/>
  <c r="A611" i="7"/>
  <c r="A613" i="7"/>
  <c r="A616" i="7"/>
  <c r="A621" i="7"/>
  <c r="A754" i="7"/>
  <c r="A632" i="7"/>
  <c r="A636" i="7"/>
  <c r="BL522" i="7"/>
  <c r="AV522" i="7"/>
  <c r="BU521" i="7"/>
  <c r="Z775" i="7"/>
  <c r="T775" i="7"/>
  <c r="H775" i="7"/>
  <c r="D775" i="7"/>
  <c r="BU517" i="7"/>
  <c r="BU513" i="7"/>
  <c r="AL525" i="7"/>
  <c r="AL526" i="7"/>
  <c r="AL527" i="7"/>
  <c r="AL528" i="7"/>
  <c r="AL529" i="7"/>
  <c r="AL530" i="7"/>
  <c r="AL531" i="7"/>
  <c r="C1039" i="6"/>
  <c r="C1041" i="6"/>
  <c r="C1071" i="6"/>
  <c r="C1072" i="6"/>
  <c r="B653" i="6"/>
  <c r="B651" i="6"/>
  <c r="C650" i="6"/>
  <c r="L266" i="6"/>
  <c r="J265" i="6"/>
  <c r="K266" i="6"/>
  <c r="K552" i="6" s="1"/>
  <c r="I267" i="6"/>
  <c r="J267" i="6"/>
  <c r="J416" i="6" s="1"/>
  <c r="K268" i="6"/>
  <c r="I269" i="6"/>
  <c r="J269" i="6"/>
  <c r="K270" i="6"/>
  <c r="I823" i="6"/>
  <c r="K826" i="6"/>
  <c r="I826" i="6"/>
  <c r="C1003" i="6"/>
  <c r="D1005" i="6"/>
  <c r="B1006" i="6"/>
  <c r="D1007" i="6"/>
  <c r="B1008" i="6"/>
  <c r="K747" i="6"/>
  <c r="K755" i="6"/>
  <c r="K1019" i="6" s="1"/>
  <c r="C1020" i="6"/>
  <c r="J264" i="6"/>
  <c r="J550" i="6" s="1"/>
  <c r="J266" i="6"/>
  <c r="J268" i="6"/>
  <c r="J554" i="6" s="1"/>
  <c r="J270" i="6"/>
  <c r="K830" i="6"/>
  <c r="I830" i="6"/>
  <c r="F543" i="6"/>
  <c r="H543" i="6"/>
  <c r="G544" i="6"/>
  <c r="B871" i="6"/>
  <c r="D871" i="6"/>
  <c r="D875" i="6"/>
  <c r="J823" i="6"/>
  <c r="J827" i="6"/>
  <c r="B873" i="6"/>
  <c r="B875" i="6"/>
  <c r="C876" i="6"/>
  <c r="D877" i="6"/>
  <c r="C1021" i="6"/>
  <c r="D651" i="6"/>
  <c r="B649" i="6"/>
  <c r="K264" i="6"/>
  <c r="I265" i="6"/>
  <c r="E271" i="6"/>
  <c r="J821" i="6"/>
  <c r="K824" i="6"/>
  <c r="K950" i="6" s="1"/>
  <c r="I824" i="6"/>
  <c r="J825" i="6"/>
  <c r="K828" i="6"/>
  <c r="I828" i="6"/>
  <c r="I1080" i="6" s="1"/>
  <c r="J829" i="6"/>
  <c r="A996" i="6"/>
  <c r="A870" i="6"/>
  <c r="C885" i="6"/>
  <c r="C1023" i="6"/>
  <c r="C893" i="6"/>
  <c r="C1031" i="6"/>
  <c r="K767" i="6"/>
  <c r="B1003" i="6"/>
  <c r="B877" i="6"/>
  <c r="A868" i="6"/>
  <c r="A994" i="6"/>
  <c r="B1007" i="6"/>
  <c r="B1019" i="6"/>
  <c r="C1010" i="6"/>
  <c r="C1022" i="6"/>
  <c r="D873" i="6"/>
  <c r="C887" i="6"/>
  <c r="C889" i="6"/>
  <c r="C1017" i="6"/>
  <c r="C1018" i="6"/>
  <c r="G1082" i="6"/>
  <c r="G956" i="6"/>
  <c r="G1081" i="6"/>
  <c r="G955" i="6"/>
  <c r="G1080" i="6"/>
  <c r="G954" i="6"/>
  <c r="G1079" i="6"/>
  <c r="G953" i="6"/>
  <c r="G1078" i="6"/>
  <c r="G952" i="6"/>
  <c r="G1077" i="6"/>
  <c r="G951" i="6"/>
  <c r="G1076" i="6"/>
  <c r="G950" i="6"/>
  <c r="G1075" i="6"/>
  <c r="G949" i="6"/>
  <c r="G1074" i="6"/>
  <c r="G948" i="6"/>
  <c r="G1073" i="6"/>
  <c r="G947" i="6"/>
  <c r="J818" i="6"/>
  <c r="J817" i="6"/>
  <c r="J1069" i="6" s="1"/>
  <c r="J816" i="6"/>
  <c r="J942" i="6" s="1"/>
  <c r="J815" i="6"/>
  <c r="J1067" i="6" s="1"/>
  <c r="J814" i="6"/>
  <c r="J813" i="6"/>
  <c r="J812" i="6"/>
  <c r="J811" i="6"/>
  <c r="J810" i="6"/>
  <c r="J809" i="6"/>
  <c r="G405" i="6"/>
  <c r="F406" i="6"/>
  <c r="H406" i="6"/>
  <c r="G407" i="6"/>
  <c r="C947" i="6"/>
  <c r="H948" i="6"/>
  <c r="B949" i="6"/>
  <c r="D949" i="6"/>
  <c r="B950" i="6"/>
  <c r="D950" i="6"/>
  <c r="C951" i="6"/>
  <c r="H952" i="6"/>
  <c r="B953" i="6"/>
  <c r="D953" i="6"/>
  <c r="B954" i="6"/>
  <c r="D954" i="6"/>
  <c r="C955" i="6"/>
  <c r="F1082" i="6"/>
  <c r="F956" i="6"/>
  <c r="F1081" i="6"/>
  <c r="F955" i="6"/>
  <c r="F1080" i="6"/>
  <c r="F954" i="6"/>
  <c r="F1079" i="6"/>
  <c r="F953" i="6"/>
  <c r="F1078" i="6"/>
  <c r="F952" i="6"/>
  <c r="F1077" i="6"/>
  <c r="F951" i="6"/>
  <c r="F1076" i="6"/>
  <c r="F950" i="6"/>
  <c r="F1075" i="6"/>
  <c r="F949" i="6"/>
  <c r="F1074" i="6"/>
  <c r="F948" i="6"/>
  <c r="F1073" i="6"/>
  <c r="F947" i="6"/>
  <c r="H408" i="6"/>
  <c r="B947" i="6"/>
  <c r="D947" i="6"/>
  <c r="B948" i="6"/>
  <c r="D948" i="6"/>
  <c r="C949" i="6"/>
  <c r="H950" i="6"/>
  <c r="B951" i="6"/>
  <c r="D951" i="6"/>
  <c r="B952" i="6"/>
  <c r="D952" i="6"/>
  <c r="C953" i="6"/>
  <c r="H954" i="6"/>
  <c r="B955" i="6"/>
  <c r="D955" i="6"/>
  <c r="B956" i="6"/>
  <c r="D956" i="6"/>
  <c r="H956" i="6"/>
  <c r="H947" i="6"/>
  <c r="A948" i="6"/>
  <c r="C948" i="6"/>
  <c r="H949" i="6"/>
  <c r="A950" i="6"/>
  <c r="C950" i="6"/>
  <c r="H951" i="6"/>
  <c r="A952" i="6"/>
  <c r="C952" i="6"/>
  <c r="H953" i="6"/>
  <c r="A954" i="6"/>
  <c r="C954" i="6"/>
  <c r="H955" i="6"/>
  <c r="A956" i="6"/>
  <c r="C956" i="6"/>
  <c r="L271" i="6"/>
  <c r="L269" i="6"/>
  <c r="L267" i="6"/>
  <c r="J616" i="6"/>
  <c r="J618" i="6"/>
  <c r="I263" i="6"/>
  <c r="I549" i="6" s="1"/>
  <c r="J263" i="6"/>
  <c r="I271" i="6"/>
  <c r="J271" i="6"/>
  <c r="K821" i="6"/>
  <c r="J822" i="6"/>
  <c r="K823" i="6"/>
  <c r="K961" i="6" s="1"/>
  <c r="J824" i="6"/>
  <c r="K825" i="6"/>
  <c r="K1077" i="6" s="1"/>
  <c r="J826" i="6"/>
  <c r="K827" i="6"/>
  <c r="K965" i="6" s="1"/>
  <c r="J828" i="6"/>
  <c r="K829" i="6"/>
  <c r="J830" i="6"/>
  <c r="A947" i="6"/>
  <c r="A949" i="6"/>
  <c r="A951" i="6"/>
  <c r="A953" i="6"/>
  <c r="A955" i="6"/>
  <c r="L265" i="6"/>
  <c r="L270" i="6"/>
  <c r="L268" i="6"/>
  <c r="I616" i="6"/>
  <c r="I663" i="6" s="1"/>
  <c r="K617" i="6"/>
  <c r="I617" i="6"/>
  <c r="J617" i="6"/>
  <c r="E618" i="6"/>
  <c r="E716" i="6" s="1"/>
  <c r="E617" i="6"/>
  <c r="E616" i="6"/>
  <c r="E710" i="6" s="1"/>
  <c r="E831" i="6"/>
  <c r="L272" i="6"/>
  <c r="A600" i="7"/>
  <c r="A604" i="7"/>
  <c r="A608" i="7"/>
  <c r="A612" i="7"/>
  <c r="BT522" i="7"/>
  <c r="AN522" i="7"/>
  <c r="AN432" i="7"/>
  <c r="BR532" i="7"/>
  <c r="AH650" i="7"/>
  <c r="Z650" i="7"/>
  <c r="V777" i="7"/>
  <c r="R650" i="7"/>
  <c r="N650" i="7"/>
  <c r="H650" i="7"/>
  <c r="F777" i="7"/>
  <c r="D650" i="7"/>
  <c r="AI649" i="7"/>
  <c r="V775" i="7"/>
  <c r="BT488" i="7"/>
  <c r="BN525" i="7"/>
  <c r="BP525" i="7"/>
  <c r="BR525" i="7"/>
  <c r="BT525" i="7"/>
  <c r="BT532" i="7"/>
  <c r="BH464" i="7"/>
  <c r="AZ464" i="7"/>
  <c r="BL526" i="7"/>
  <c r="BN526" i="7"/>
  <c r="BP526" i="7"/>
  <c r="BR526" i="7"/>
  <c r="BT526" i="7"/>
  <c r="BR530" i="7"/>
  <c r="BT530" i="7"/>
  <c r="AJ774" i="7"/>
  <c r="AJ778" i="7"/>
  <c r="AJ769" i="7"/>
  <c r="V650" i="7"/>
  <c r="J570" i="7"/>
  <c r="V570" i="7"/>
  <c r="A766" i="7"/>
  <c r="A770" i="7"/>
  <c r="A774" i="7"/>
  <c r="A778" i="7"/>
  <c r="A710" i="7"/>
  <c r="A585" i="7"/>
  <c r="A718" i="7"/>
  <c r="A593" i="7"/>
  <c r="A726" i="7"/>
  <c r="A601" i="7"/>
  <c r="A734" i="7"/>
  <c r="A609" i="7"/>
  <c r="A617" i="7"/>
  <c r="Z777" i="7"/>
  <c r="H777" i="7"/>
  <c r="AF775" i="7"/>
  <c r="B775" i="7"/>
  <c r="BP504" i="7"/>
  <c r="BT492" i="7"/>
  <c r="BT446" i="7"/>
  <c r="BD432" i="7"/>
  <c r="A620" i="7"/>
  <c r="A625" i="7"/>
  <c r="A633" i="7"/>
  <c r="AM431" i="7"/>
  <c r="BU432" i="7"/>
  <c r="B1004" i="6"/>
  <c r="C1008" i="6"/>
  <c r="C1014" i="6"/>
  <c r="K761" i="6"/>
  <c r="K765" i="6"/>
  <c r="I266" i="6"/>
  <c r="K267" i="6"/>
  <c r="I822" i="6"/>
  <c r="K743" i="6"/>
  <c r="B1021" i="6"/>
  <c r="C1024" i="6"/>
  <c r="C1028" i="6"/>
  <c r="C1030" i="6"/>
  <c r="C1037" i="6"/>
  <c r="K265" i="6"/>
  <c r="K269" i="6"/>
  <c r="K822" i="6"/>
  <c r="K960" i="6" s="1"/>
  <c r="I829" i="6"/>
  <c r="C663" i="6"/>
  <c r="F663" i="6"/>
  <c r="H663" i="6"/>
  <c r="B664" i="6"/>
  <c r="D664" i="6"/>
  <c r="G664" i="6"/>
  <c r="C665" i="6"/>
  <c r="F665" i="6"/>
  <c r="H665" i="6"/>
  <c r="B663" i="6"/>
  <c r="D663" i="6"/>
  <c r="G663" i="6"/>
  <c r="C664" i="6"/>
  <c r="F664" i="6"/>
  <c r="H664" i="6"/>
  <c r="B665" i="6"/>
  <c r="D665" i="6"/>
  <c r="G665" i="6"/>
  <c r="A664" i="6"/>
  <c r="A710" i="6"/>
  <c r="A712" i="6"/>
  <c r="K613" i="6"/>
  <c r="K616" i="6"/>
  <c r="K618" i="6"/>
  <c r="I618" i="6"/>
  <c r="BU515" i="7"/>
  <c r="AJ642" i="7"/>
  <c r="H769" i="7"/>
  <c r="H642" i="7"/>
  <c r="D769" i="7"/>
  <c r="D642" i="7"/>
  <c r="K768" i="7"/>
  <c r="K641" i="7"/>
  <c r="G768" i="7"/>
  <c r="G641" i="7"/>
  <c r="N767" i="7"/>
  <c r="N640" i="7"/>
  <c r="AI651" i="7"/>
  <c r="AI639" i="7"/>
  <c r="W651" i="7"/>
  <c r="W639" i="7"/>
  <c r="O651" i="7"/>
  <c r="O639" i="7"/>
  <c r="C651" i="7"/>
  <c r="C639" i="7"/>
  <c r="BU511" i="7"/>
  <c r="AJ638" i="7"/>
  <c r="AD650" i="7"/>
  <c r="AD638" i="7"/>
  <c r="T650" i="7"/>
  <c r="T638" i="7"/>
  <c r="J650" i="7"/>
  <c r="J638" i="7"/>
  <c r="B650" i="7"/>
  <c r="B638" i="7"/>
  <c r="AE649" i="7"/>
  <c r="AE637" i="7"/>
  <c r="Y649" i="7"/>
  <c r="Y637" i="7"/>
  <c r="S649" i="7"/>
  <c r="S637" i="7"/>
  <c r="O649" i="7"/>
  <c r="O637" i="7"/>
  <c r="I649" i="7"/>
  <c r="I637" i="7"/>
  <c r="C649" i="7"/>
  <c r="C637" i="7"/>
  <c r="BU509" i="7"/>
  <c r="AJ636" i="7"/>
  <c r="AH648" i="7"/>
  <c r="AH636" i="7"/>
  <c r="AD648" i="7"/>
  <c r="AD636" i="7"/>
  <c r="Z648" i="7"/>
  <c r="Z636" i="7"/>
  <c r="T648" i="7"/>
  <c r="T636" i="7"/>
  <c r="N648" i="7"/>
  <c r="N636" i="7"/>
  <c r="L648" i="7"/>
  <c r="L636" i="7"/>
  <c r="BU507" i="7"/>
  <c r="AJ773" i="7"/>
  <c r="Y647" i="7"/>
  <c r="U647" i="7"/>
  <c r="Z773" i="7"/>
  <c r="X773" i="7"/>
  <c r="V773" i="7"/>
  <c r="T773" i="7"/>
  <c r="AC772" i="7"/>
  <c r="AA772" i="7"/>
  <c r="Y772" i="7"/>
  <c r="W772" i="7"/>
  <c r="U772" i="7"/>
  <c r="S772" i="7"/>
  <c r="Q772" i="7"/>
  <c r="O772" i="7"/>
  <c r="M772" i="7"/>
  <c r="K772" i="7"/>
  <c r="I772" i="7"/>
  <c r="G772" i="7"/>
  <c r="E772" i="7"/>
  <c r="C772" i="7"/>
  <c r="AI770" i="7"/>
  <c r="AG770" i="7"/>
  <c r="AE770" i="7"/>
  <c r="AC770" i="7"/>
  <c r="AA770" i="7"/>
  <c r="Y770" i="7"/>
  <c r="W770" i="7"/>
  <c r="U770" i="7"/>
  <c r="S770" i="7"/>
  <c r="Q770" i="7"/>
  <c r="O770" i="7"/>
  <c r="M770" i="7"/>
  <c r="K770" i="7"/>
  <c r="I770" i="7"/>
  <c r="G770" i="7"/>
  <c r="E770" i="7"/>
  <c r="C770" i="7"/>
  <c r="AL488" i="7"/>
  <c r="A742" i="7"/>
  <c r="AL478" i="7"/>
  <c r="A605" i="7"/>
  <c r="AL470" i="7"/>
  <c r="A597" i="7"/>
  <c r="AL468" i="7"/>
  <c r="A722" i="7"/>
  <c r="AL462" i="7"/>
  <c r="A589" i="7"/>
  <c r="AL460" i="7"/>
  <c r="A714" i="7"/>
  <c r="AL454" i="7"/>
  <c r="A581" i="7"/>
  <c r="AL452" i="7"/>
  <c r="A706" i="7"/>
  <c r="AL446" i="7"/>
  <c r="A573" i="7"/>
  <c r="AL444" i="7"/>
  <c r="A698" i="7"/>
  <c r="L697" i="7"/>
  <c r="L570" i="7"/>
  <c r="X769" i="7"/>
  <c r="X642" i="7"/>
  <c r="T769" i="7"/>
  <c r="T642" i="7"/>
  <c r="AA768" i="7"/>
  <c r="AA641" i="7"/>
  <c r="W768" i="7"/>
  <c r="W641" i="7"/>
  <c r="AD767" i="7"/>
  <c r="AD640" i="7"/>
  <c r="Z767" i="7"/>
  <c r="Z640" i="7"/>
  <c r="AF645" i="7"/>
  <c r="AJ645" i="7"/>
  <c r="AC646" i="7"/>
  <c r="AG646" i="7"/>
  <c r="B647" i="7"/>
  <c r="AD647" i="7"/>
  <c r="AH647" i="7"/>
  <c r="W648" i="7"/>
  <c r="AA648" i="7"/>
  <c r="T649" i="7"/>
  <c r="X649" i="7"/>
  <c r="S766" i="7"/>
  <c r="W766" i="7"/>
  <c r="AA766" i="7"/>
  <c r="AE766" i="7"/>
  <c r="AI766" i="7"/>
  <c r="D767" i="7"/>
  <c r="H767" i="7"/>
  <c r="L767" i="7"/>
  <c r="I641" i="7"/>
  <c r="F642" i="7"/>
  <c r="D644" i="7"/>
  <c r="H644" i="7"/>
  <c r="L644" i="7"/>
  <c r="P644" i="7"/>
  <c r="T644" i="7"/>
  <c r="X644" i="7"/>
  <c r="AB644" i="7"/>
  <c r="AF644" i="7"/>
  <c r="AJ644" i="7"/>
  <c r="G651" i="7"/>
  <c r="AE651" i="7"/>
  <c r="AC651" i="7"/>
  <c r="Q651" i="7"/>
  <c r="D777" i="7"/>
  <c r="L775" i="7"/>
  <c r="J648" i="7"/>
  <c r="F775" i="7"/>
  <c r="BI530" i="7"/>
  <c r="BK530" i="7"/>
  <c r="BM530" i="7"/>
  <c r="BO530" i="7"/>
  <c r="BQ530" i="7"/>
  <c r="BF531" i="7"/>
  <c r="BH531" i="7"/>
  <c r="BJ531" i="7"/>
  <c r="BL531" i="7"/>
  <c r="BN531" i="7"/>
  <c r="BP531" i="7"/>
  <c r="BR531" i="7"/>
  <c r="BT531" i="7"/>
  <c r="AA651" i="7"/>
  <c r="U651" i="7"/>
  <c r="M651" i="7"/>
  <c r="V648" i="7"/>
  <c r="R648" i="7"/>
  <c r="AQ525" i="7"/>
  <c r="AS525" i="7"/>
  <c r="AU525" i="7"/>
  <c r="AW525" i="7"/>
  <c r="AY525" i="7"/>
  <c r="BA525" i="7"/>
  <c r="BC525" i="7"/>
  <c r="BE525" i="7"/>
  <c r="BG525" i="7"/>
  <c r="BI525" i="7"/>
  <c r="BK525" i="7"/>
  <c r="BM525" i="7"/>
  <c r="BO525" i="7"/>
  <c r="BQ525" i="7"/>
  <c r="AI790" i="7"/>
  <c r="AI663" i="7"/>
  <c r="AG651" i="7"/>
  <c r="AG790" i="7"/>
  <c r="AG663" i="7"/>
  <c r="AE790" i="7"/>
  <c r="AE663" i="7"/>
  <c r="AB790" i="7"/>
  <c r="AB663" i="7"/>
  <c r="Z790" i="7"/>
  <c r="Z663" i="7"/>
  <c r="X778" i="7"/>
  <c r="X790" i="7"/>
  <c r="X663" i="7"/>
  <c r="V778" i="7"/>
  <c r="V790" i="7"/>
  <c r="V663" i="7"/>
  <c r="T778" i="7"/>
  <c r="T790" i="7"/>
  <c r="T663" i="7"/>
  <c r="P790" i="7"/>
  <c r="P663" i="7"/>
  <c r="N790" i="7"/>
  <c r="N663" i="7"/>
  <c r="L790" i="7"/>
  <c r="L663" i="7"/>
  <c r="F778" i="7"/>
  <c r="F790" i="7"/>
  <c r="F663" i="7"/>
  <c r="D778" i="7"/>
  <c r="D790" i="7"/>
  <c r="D663" i="7"/>
  <c r="B778" i="7"/>
  <c r="B790" i="7"/>
  <c r="B663" i="7"/>
  <c r="Y789" i="7"/>
  <c r="Y777" i="7"/>
  <c r="K789" i="7"/>
  <c r="K777" i="7"/>
  <c r="Y790" i="7"/>
  <c r="Y663" i="7"/>
  <c r="Y651" i="7"/>
  <c r="K790" i="7"/>
  <c r="K663" i="7"/>
  <c r="K651" i="7"/>
  <c r="I651" i="7"/>
  <c r="I790" i="7"/>
  <c r="I663" i="7"/>
  <c r="G790" i="7"/>
  <c r="G663" i="7"/>
  <c r="E790" i="7"/>
  <c r="E663" i="7"/>
  <c r="E651" i="7"/>
  <c r="AF789" i="7"/>
  <c r="AF777" i="7"/>
  <c r="L789" i="7"/>
  <c r="L777" i="7"/>
  <c r="H663" i="7"/>
  <c r="J663" i="7"/>
  <c r="R663" i="7"/>
  <c r="AD663" i="7"/>
  <c r="AF663" i="7"/>
  <c r="AH663" i="7"/>
  <c r="AJ663" i="7"/>
  <c r="H790" i="7"/>
  <c r="AH790" i="7"/>
  <c r="BQ526" i="7"/>
  <c r="BL534" i="7"/>
  <c r="BN534" i="7"/>
  <c r="BP534" i="7"/>
  <c r="BR534" i="7"/>
  <c r="BT534" i="7"/>
  <c r="BF535" i="7"/>
  <c r="BH535" i="7"/>
  <c r="BJ535" i="7"/>
  <c r="BL535" i="7"/>
  <c r="BN535" i="7"/>
  <c r="BP535" i="7"/>
  <c r="BR535" i="7"/>
  <c r="BT535" i="7"/>
  <c r="A663" i="7"/>
  <c r="C663" i="7"/>
  <c r="M663" i="7"/>
  <c r="O663" i="7"/>
  <c r="Q663" i="7"/>
  <c r="S663" i="7"/>
  <c r="U663" i="7"/>
  <c r="W663" i="7"/>
  <c r="AA663" i="7"/>
  <c r="AC663" i="7"/>
  <c r="A790" i="7"/>
  <c r="M790" i="7"/>
  <c r="U790" i="7"/>
  <c r="AA790" i="7"/>
  <c r="E832" i="6"/>
  <c r="I827" i="6"/>
  <c r="C957" i="6"/>
  <c r="J619" i="6"/>
  <c r="C1012" i="6"/>
  <c r="B1023" i="6"/>
  <c r="I268" i="6"/>
  <c r="B957" i="6"/>
  <c r="D957" i="6"/>
  <c r="H957" i="6"/>
  <c r="E273" i="6"/>
  <c r="I273" i="6"/>
  <c r="J273" i="6"/>
  <c r="F410" i="6"/>
  <c r="H410" i="6"/>
  <c r="E619" i="6"/>
  <c r="L273" i="6"/>
  <c r="A628" i="7"/>
  <c r="BU523" i="7"/>
  <c r="AB650" i="7"/>
  <c r="AA777" i="7"/>
  <c r="W777" i="7"/>
  <c r="T777" i="7"/>
  <c r="I777" i="7"/>
  <c r="B777" i="7"/>
  <c r="B662" i="7"/>
  <c r="D662" i="7"/>
  <c r="F662" i="7"/>
  <c r="H662" i="7"/>
  <c r="J662" i="7"/>
  <c r="L662" i="7"/>
  <c r="N662" i="7"/>
  <c r="P662" i="7"/>
  <c r="R662" i="7"/>
  <c r="T662" i="7"/>
  <c r="V662" i="7"/>
  <c r="X662" i="7"/>
  <c r="Z662" i="7"/>
  <c r="AB662" i="7"/>
  <c r="AD662" i="7"/>
  <c r="AF662" i="7"/>
  <c r="AH662" i="7"/>
  <c r="AJ662" i="7"/>
  <c r="AL535" i="7"/>
  <c r="A662" i="7"/>
  <c r="C662" i="7"/>
  <c r="E662" i="7"/>
  <c r="G662" i="7"/>
  <c r="I662" i="7"/>
  <c r="K662" i="7"/>
  <c r="M662" i="7"/>
  <c r="O662" i="7"/>
  <c r="Q662" i="7"/>
  <c r="S662" i="7"/>
  <c r="U662" i="7"/>
  <c r="W662" i="7"/>
  <c r="Y662" i="7"/>
  <c r="AA662" i="7"/>
  <c r="AC662" i="7"/>
  <c r="AE662" i="7"/>
  <c r="AG662" i="7"/>
  <c r="AI662" i="7"/>
  <c r="J272" i="6"/>
  <c r="J558" i="6" s="1"/>
  <c r="G409" i="6"/>
  <c r="K831" i="6"/>
  <c r="J831" i="6"/>
  <c r="A957" i="6"/>
  <c r="G957" i="6"/>
  <c r="F1083" i="6"/>
  <c r="I272" i="6"/>
  <c r="G1084" i="6"/>
  <c r="G958" i="6"/>
  <c r="G410" i="6"/>
  <c r="B958" i="6"/>
  <c r="D958" i="6"/>
  <c r="C666" i="6"/>
  <c r="K832" i="6"/>
  <c r="K1084" i="6" s="1"/>
  <c r="J832" i="6"/>
  <c r="A958" i="6"/>
  <c r="F1084" i="6"/>
  <c r="AC647" i="7"/>
  <c r="E647" i="7"/>
  <c r="AB773" i="7"/>
  <c r="L773" i="7"/>
  <c r="D773" i="7"/>
  <c r="AE772" i="7"/>
  <c r="B648" i="7"/>
  <c r="M647" i="7"/>
  <c r="AF773" i="7"/>
  <c r="P773" i="7"/>
  <c r="H773" i="7"/>
  <c r="AI772" i="7"/>
  <c r="E274" i="6"/>
  <c r="E560" i="6" s="1"/>
  <c r="I274" i="6"/>
  <c r="J274" i="6"/>
  <c r="F411" i="6"/>
  <c r="H411" i="6"/>
  <c r="A959" i="6"/>
  <c r="C959" i="6"/>
  <c r="G959" i="6"/>
  <c r="F1085" i="6"/>
  <c r="B1017" i="6"/>
  <c r="C1035" i="6"/>
  <c r="D1050" i="6"/>
  <c r="B1054" i="6"/>
  <c r="D1054" i="6"/>
  <c r="B1056" i="6"/>
  <c r="D1056" i="6"/>
  <c r="B1057" i="6"/>
  <c r="D1057" i="6"/>
  <c r="B1058" i="6"/>
  <c r="D1058" i="6"/>
  <c r="B1059" i="6"/>
  <c r="C1063" i="6"/>
  <c r="C1064" i="6"/>
  <c r="C1065" i="6"/>
  <c r="C1066" i="6"/>
  <c r="G706" i="6"/>
  <c r="D706" i="6"/>
  <c r="B706" i="6"/>
  <c r="I262" i="6"/>
  <c r="I411" i="6" s="1"/>
  <c r="F548" i="6"/>
  <c r="J833" i="6"/>
  <c r="J959" i="6" s="1"/>
  <c r="H959" i="6"/>
  <c r="E833" i="6"/>
  <c r="E1085" i="6" s="1"/>
  <c r="L274" i="6"/>
  <c r="J262" i="6"/>
  <c r="C958" i="6"/>
  <c r="B1010" i="6"/>
  <c r="I264" i="6"/>
  <c r="I825" i="6"/>
  <c r="I1077" i="6" s="1"/>
  <c r="I831" i="6"/>
  <c r="B666" i="6"/>
  <c r="D666" i="6"/>
  <c r="H958" i="6"/>
  <c r="BU524" i="7"/>
  <c r="BT438" i="7"/>
  <c r="AR525" i="7"/>
  <c r="AZ525" i="7"/>
  <c r="BH525" i="7"/>
  <c r="BS525" i="7"/>
  <c r="AN526" i="7"/>
  <c r="AP526" i="7"/>
  <c r="AR526" i="7"/>
  <c r="AT526" i="7"/>
  <c r="AV526" i="7"/>
  <c r="AX526" i="7"/>
  <c r="AZ526" i="7"/>
  <c r="BB526" i="7"/>
  <c r="BD526" i="7"/>
  <c r="BF526" i="7"/>
  <c r="BH526" i="7"/>
  <c r="BJ526" i="7"/>
  <c r="BO526" i="7"/>
  <c r="F666" i="6"/>
  <c r="G666" i="6"/>
  <c r="H666" i="6"/>
  <c r="A666" i="6"/>
  <c r="J820" i="6"/>
  <c r="J1084" i="6" s="1"/>
  <c r="C1027" i="6"/>
  <c r="C1050" i="6"/>
  <c r="C1060" i="6"/>
  <c r="C1061" i="6"/>
  <c r="B1065" i="6"/>
  <c r="C1069" i="6"/>
  <c r="C1070" i="6"/>
  <c r="C706" i="6"/>
  <c r="K263" i="6"/>
  <c r="E272" i="6"/>
  <c r="I832" i="6"/>
  <c r="E275" i="6"/>
  <c r="E412" i="6" s="1"/>
  <c r="I275" i="6"/>
  <c r="J275" i="6"/>
  <c r="J412" i="6" s="1"/>
  <c r="F412" i="6"/>
  <c r="H412" i="6"/>
  <c r="A960" i="6"/>
  <c r="C960" i="6"/>
  <c r="G960" i="6"/>
  <c r="F1086" i="6"/>
  <c r="J834" i="6"/>
  <c r="H960" i="6"/>
  <c r="E834" i="6"/>
  <c r="L275" i="6"/>
  <c r="B791" i="7"/>
  <c r="B664" i="7"/>
  <c r="C791" i="7"/>
  <c r="C664" i="7"/>
  <c r="D791" i="7"/>
  <c r="D664" i="7"/>
  <c r="E791" i="7"/>
  <c r="E664" i="7"/>
  <c r="G791" i="7"/>
  <c r="G664" i="7"/>
  <c r="J791" i="7"/>
  <c r="J664" i="7"/>
  <c r="K791" i="7"/>
  <c r="K664" i="7"/>
  <c r="N791" i="7"/>
  <c r="N664" i="7"/>
  <c r="P791" i="7"/>
  <c r="P664" i="7"/>
  <c r="Q791" i="7"/>
  <c r="Q664" i="7"/>
  <c r="T791" i="7"/>
  <c r="T664" i="7"/>
  <c r="U791" i="7"/>
  <c r="U664" i="7"/>
  <c r="W791" i="7"/>
  <c r="W664" i="7"/>
  <c r="Z791" i="7"/>
  <c r="Z664" i="7"/>
  <c r="AA791" i="7"/>
  <c r="AA664" i="7"/>
  <c r="AC791" i="7"/>
  <c r="AC664" i="7"/>
  <c r="AE791" i="7"/>
  <c r="AE664" i="7"/>
  <c r="AG791" i="7"/>
  <c r="AG664" i="7"/>
  <c r="AI791" i="7"/>
  <c r="AI664" i="7"/>
  <c r="AJ791" i="7"/>
  <c r="AJ664" i="7"/>
  <c r="F791" i="7"/>
  <c r="F664" i="7"/>
  <c r="H791" i="7"/>
  <c r="H664" i="7"/>
  <c r="I791" i="7"/>
  <c r="I664" i="7"/>
  <c r="L791" i="7"/>
  <c r="L664" i="7"/>
  <c r="M791" i="7"/>
  <c r="M664" i="7"/>
  <c r="O791" i="7"/>
  <c r="O664" i="7"/>
  <c r="R791" i="7"/>
  <c r="R664" i="7"/>
  <c r="S791" i="7"/>
  <c r="S664" i="7"/>
  <c r="V791" i="7"/>
  <c r="V664" i="7"/>
  <c r="X791" i="7"/>
  <c r="X664" i="7"/>
  <c r="Y791" i="7"/>
  <c r="Y664" i="7"/>
  <c r="AB791" i="7"/>
  <c r="AB664" i="7"/>
  <c r="AD791" i="7"/>
  <c r="AD664" i="7"/>
  <c r="AF791" i="7"/>
  <c r="AF664" i="7"/>
  <c r="AH791" i="7"/>
  <c r="AH664" i="7"/>
  <c r="BU464" i="7"/>
  <c r="AM525" i="7"/>
  <c r="AN525" i="7"/>
  <c r="AO525" i="7"/>
  <c r="AP525" i="7"/>
  <c r="AV525" i="7"/>
  <c r="BB525" i="7"/>
  <c r="BF525" i="7"/>
  <c r="BL525" i="7"/>
  <c r="BU525" i="7"/>
  <c r="BJ527" i="7"/>
  <c r="BL527" i="7"/>
  <c r="BN527" i="7"/>
  <c r="BP527" i="7"/>
  <c r="BR527" i="7"/>
  <c r="BT527" i="7"/>
  <c r="AL537" i="7"/>
  <c r="A664" i="7"/>
  <c r="C903" i="6"/>
  <c r="C911" i="6"/>
  <c r="C914" i="6"/>
  <c r="D1046" i="6"/>
  <c r="K833" i="6"/>
  <c r="I833" i="6"/>
  <c r="I1097" i="6" s="1"/>
  <c r="G413" i="6"/>
  <c r="K620" i="6"/>
  <c r="I620" i="6"/>
  <c r="F667" i="6"/>
  <c r="A714" i="6"/>
  <c r="C714" i="6"/>
  <c r="A961" i="6"/>
  <c r="G961" i="6"/>
  <c r="F1087" i="6"/>
  <c r="K730" i="6"/>
  <c r="K868" i="6" s="1"/>
  <c r="K738" i="6"/>
  <c r="B1013" i="6"/>
  <c r="K750" i="6"/>
  <c r="K876" i="6" s="1"/>
  <c r="D1014" i="6"/>
  <c r="B889" i="6"/>
  <c r="C1019" i="6"/>
  <c r="B895" i="6"/>
  <c r="C1033" i="6"/>
  <c r="C896" i="6"/>
  <c r="D901" i="6"/>
  <c r="D1044" i="6"/>
  <c r="C1059" i="6"/>
  <c r="C1062" i="6"/>
  <c r="C937" i="6"/>
  <c r="J819" i="6"/>
  <c r="D1085" i="6"/>
  <c r="K834" i="6"/>
  <c r="I834" i="6"/>
  <c r="I1098" i="6" s="1"/>
  <c r="K835" i="6"/>
  <c r="I835" i="6"/>
  <c r="I1087" i="6" s="1"/>
  <c r="J835" i="6"/>
  <c r="H961" i="6"/>
  <c r="E835" i="6"/>
  <c r="F547" i="6"/>
  <c r="A1000" i="6"/>
  <c r="A874" i="6"/>
  <c r="D1015" i="6"/>
  <c r="D889" i="6"/>
  <c r="C882" i="6"/>
  <c r="C894" i="6"/>
  <c r="K756" i="6"/>
  <c r="D1021" i="6"/>
  <c r="D895" i="6"/>
  <c r="B1022" i="6"/>
  <c r="K758" i="6"/>
  <c r="C1026" i="6"/>
  <c r="C888" i="6"/>
  <c r="C900" i="6"/>
  <c r="C901" i="6"/>
  <c r="K763" i="6"/>
  <c r="K901" i="6" s="1"/>
  <c r="B1016" i="6"/>
  <c r="B1028" i="6"/>
  <c r="B891" i="6"/>
  <c r="B903" i="6"/>
  <c r="D891" i="6"/>
  <c r="D903" i="6"/>
  <c r="C897" i="6"/>
  <c r="K771" i="6"/>
  <c r="B899" i="6"/>
  <c r="B911" i="6"/>
  <c r="D899" i="6"/>
  <c r="D911" i="6"/>
  <c r="D1026" i="6"/>
  <c r="D1038" i="6"/>
  <c r="K775" i="6"/>
  <c r="B901" i="6"/>
  <c r="B1073" i="6"/>
  <c r="B935" i="6"/>
  <c r="D1074" i="6"/>
  <c r="D936" i="6"/>
  <c r="C898" i="6"/>
  <c r="C1006" i="6"/>
  <c r="K742" i="6"/>
  <c r="C1016" i="6"/>
  <c r="C878" i="6"/>
  <c r="C890" i="6"/>
  <c r="K752" i="6"/>
  <c r="K753" i="6"/>
  <c r="K891" i="6" s="1"/>
  <c r="B1005" i="6"/>
  <c r="A885" i="6"/>
  <c r="A1011" i="6"/>
  <c r="A1019" i="6"/>
  <c r="A893" i="6"/>
  <c r="D1020" i="6"/>
  <c r="D1032" i="6"/>
  <c r="C905" i="6"/>
  <c r="K779" i="6"/>
  <c r="C909" i="6"/>
  <c r="K783" i="6"/>
  <c r="C912" i="6"/>
  <c r="K786" i="6"/>
  <c r="K924" i="6" s="1"/>
  <c r="D1060" i="6"/>
  <c r="D1048" i="6"/>
  <c r="C886" i="6"/>
  <c r="B887" i="6"/>
  <c r="D887" i="6"/>
  <c r="C904" i="6"/>
  <c r="C907" i="6"/>
  <c r="C908" i="6"/>
  <c r="C910" i="6"/>
  <c r="B960" i="6"/>
  <c r="D960" i="6"/>
  <c r="J620" i="6"/>
  <c r="C1032" i="6"/>
  <c r="B1064" i="6"/>
  <c r="C1067" i="6"/>
  <c r="C1068" i="6"/>
  <c r="G679" i="6"/>
  <c r="H709" i="6"/>
  <c r="F709" i="6"/>
  <c r="C709" i="6"/>
  <c r="K271" i="6"/>
  <c r="K420" i="6" s="1"/>
  <c r="B1085" i="6"/>
  <c r="I821" i="6"/>
  <c r="I1073" i="6" s="1"/>
  <c r="I619" i="6"/>
  <c r="G412" i="6"/>
  <c r="E276" i="6"/>
  <c r="I276" i="6"/>
  <c r="I550" i="6" s="1"/>
  <c r="J276" i="6"/>
  <c r="F413" i="6"/>
  <c r="H413" i="6"/>
  <c r="E620" i="6"/>
  <c r="L276" i="6"/>
  <c r="A730" i="7"/>
  <c r="A750" i="7"/>
  <c r="AM526" i="7"/>
  <c r="AQ526" i="7"/>
  <c r="AU526" i="7"/>
  <c r="AY526" i="7"/>
  <c r="BC526" i="7"/>
  <c r="BG526" i="7"/>
  <c r="BK526" i="7"/>
  <c r="BS526" i="7"/>
  <c r="AL538" i="7"/>
  <c r="A665" i="7"/>
  <c r="C665" i="7"/>
  <c r="E665" i="7"/>
  <c r="G665" i="7"/>
  <c r="I665" i="7"/>
  <c r="K665" i="7"/>
  <c r="M665" i="7"/>
  <c r="O665" i="7"/>
  <c r="Q665" i="7"/>
  <c r="S665" i="7"/>
  <c r="U665" i="7"/>
  <c r="W665" i="7"/>
  <c r="Y665" i="7"/>
  <c r="AA665" i="7"/>
  <c r="AC665" i="7"/>
  <c r="AE665" i="7"/>
  <c r="AG665" i="7"/>
  <c r="AI665" i="7"/>
  <c r="B665" i="7"/>
  <c r="D665" i="7"/>
  <c r="F665" i="7"/>
  <c r="H665" i="7"/>
  <c r="J665" i="7"/>
  <c r="L665" i="7"/>
  <c r="N665" i="7"/>
  <c r="P665" i="7"/>
  <c r="R665" i="7"/>
  <c r="T665" i="7"/>
  <c r="V665" i="7"/>
  <c r="X665" i="7"/>
  <c r="Z665" i="7"/>
  <c r="AB665" i="7"/>
  <c r="AD665" i="7"/>
  <c r="AF665" i="7"/>
  <c r="AH665" i="7"/>
  <c r="AJ665" i="7"/>
  <c r="B793" i="7"/>
  <c r="B666" i="7"/>
  <c r="C793" i="7"/>
  <c r="C666" i="7"/>
  <c r="D793" i="7"/>
  <c r="D666" i="7"/>
  <c r="E793" i="7"/>
  <c r="E666" i="7"/>
  <c r="F793" i="7"/>
  <c r="F666" i="7"/>
  <c r="G793" i="7"/>
  <c r="G666" i="7"/>
  <c r="H793" i="7"/>
  <c r="H666" i="7"/>
  <c r="I793" i="7"/>
  <c r="I666" i="7"/>
  <c r="J793" i="7"/>
  <c r="J666" i="7"/>
  <c r="K793" i="7"/>
  <c r="K666" i="7"/>
  <c r="L793" i="7"/>
  <c r="L666" i="7"/>
  <c r="M793" i="7"/>
  <c r="M666" i="7"/>
  <c r="N793" i="7"/>
  <c r="N666" i="7"/>
  <c r="O793" i="7"/>
  <c r="O666" i="7"/>
  <c r="P793" i="7"/>
  <c r="P666" i="7"/>
  <c r="Q793" i="7"/>
  <c r="Q666" i="7"/>
  <c r="R793" i="7"/>
  <c r="R666" i="7"/>
  <c r="S793" i="7"/>
  <c r="S666" i="7"/>
  <c r="T793" i="7"/>
  <c r="T666" i="7"/>
  <c r="U793" i="7"/>
  <c r="U666" i="7"/>
  <c r="V793" i="7"/>
  <c r="V666" i="7"/>
  <c r="W793" i="7"/>
  <c r="W666" i="7"/>
  <c r="X793" i="7"/>
  <c r="X666" i="7"/>
  <c r="AA793" i="7"/>
  <c r="AA666" i="7"/>
  <c r="AB793" i="7"/>
  <c r="AB666" i="7"/>
  <c r="AE793" i="7"/>
  <c r="AE666" i="7"/>
  <c r="AF793" i="7"/>
  <c r="AF666" i="7"/>
  <c r="AI793" i="7"/>
  <c r="AI666" i="7"/>
  <c r="AJ793" i="7"/>
  <c r="AJ666" i="7"/>
  <c r="BM526" i="7"/>
  <c r="Y793" i="7"/>
  <c r="Y666" i="7"/>
  <c r="Z793" i="7"/>
  <c r="Z666" i="7"/>
  <c r="AC793" i="7"/>
  <c r="AC666" i="7"/>
  <c r="AD793" i="7"/>
  <c r="AD666" i="7"/>
  <c r="AG793" i="7"/>
  <c r="AG666" i="7"/>
  <c r="AH793" i="7"/>
  <c r="AH666" i="7"/>
  <c r="AL539" i="7"/>
  <c r="A666" i="7"/>
  <c r="B1087" i="6"/>
  <c r="C1087" i="6"/>
  <c r="D1087" i="6"/>
  <c r="D714" i="6"/>
  <c r="K746" i="6"/>
  <c r="K884" i="6" s="1"/>
  <c r="D869" i="6"/>
  <c r="K745" i="6"/>
  <c r="D1017" i="6"/>
  <c r="D1018" i="6"/>
  <c r="D1001" i="6"/>
  <c r="D1040" i="6"/>
  <c r="D1042" i="6"/>
  <c r="C1058" i="6"/>
  <c r="D1071" i="6"/>
  <c r="C892" i="6"/>
  <c r="H667" i="6"/>
  <c r="D1004" i="6"/>
  <c r="K754" i="6"/>
  <c r="C906" i="6"/>
  <c r="D1059" i="6"/>
  <c r="B1060" i="6"/>
  <c r="B1061" i="6"/>
  <c r="D1066" i="6"/>
  <c r="B1067" i="6"/>
  <c r="D1070" i="6"/>
  <c r="B1071" i="6"/>
  <c r="H706" i="6"/>
  <c r="K619" i="6"/>
  <c r="G667" i="6"/>
  <c r="B714" i="6"/>
  <c r="K275" i="6"/>
  <c r="D1009" i="6"/>
  <c r="K274" i="6"/>
  <c r="E277" i="6"/>
  <c r="I277" i="6"/>
  <c r="I551" i="6" s="1"/>
  <c r="H414" i="6"/>
  <c r="B962" i="6"/>
  <c r="D962" i="6"/>
  <c r="K277" i="6"/>
  <c r="K414" i="6" s="1"/>
  <c r="L277" i="6"/>
  <c r="F414" i="6"/>
  <c r="G551" i="6"/>
  <c r="A962" i="6"/>
  <c r="C962" i="6"/>
  <c r="G962" i="6"/>
  <c r="F1088" i="6"/>
  <c r="J227" i="6"/>
  <c r="J277" i="6"/>
  <c r="J836" i="6"/>
  <c r="H962" i="6"/>
  <c r="E836" i="6"/>
  <c r="AZ528" i="7"/>
  <c r="BB528" i="7"/>
  <c r="BD528" i="7"/>
  <c r="BF528" i="7"/>
  <c r="BH528" i="7"/>
  <c r="BJ528" i="7"/>
  <c r="BL528" i="7"/>
  <c r="BN528" i="7"/>
  <c r="BP528" i="7"/>
  <c r="BR528" i="7"/>
  <c r="BT528" i="7"/>
  <c r="BB531" i="7"/>
  <c r="BD531" i="7"/>
  <c r="BI531" i="7"/>
  <c r="BK531" i="7"/>
  <c r="BQ531" i="7"/>
  <c r="BS531" i="7"/>
  <c r="H503" i="6"/>
  <c r="E278" i="6"/>
  <c r="I278" i="6"/>
  <c r="J278" i="6"/>
  <c r="J552" i="6" s="1"/>
  <c r="F415" i="6"/>
  <c r="H415" i="6"/>
  <c r="A963" i="6"/>
  <c r="C963" i="6"/>
  <c r="G963" i="6"/>
  <c r="F1089" i="6"/>
  <c r="D1065" i="6"/>
  <c r="B1066" i="6"/>
  <c r="D1067" i="6"/>
  <c r="J837" i="6"/>
  <c r="H963" i="6"/>
  <c r="E837" i="6"/>
  <c r="L278" i="6"/>
  <c r="L794" i="7"/>
  <c r="L667" i="7"/>
  <c r="AW528" i="7"/>
  <c r="N794" i="7"/>
  <c r="N667" i="7"/>
  <c r="AY528" i="7"/>
  <c r="Q794" i="7"/>
  <c r="Q667" i="7"/>
  <c r="V794" i="7"/>
  <c r="V667" i="7"/>
  <c r="BG528" i="7"/>
  <c r="Y794" i="7"/>
  <c r="Y667" i="7"/>
  <c r="AD794" i="7"/>
  <c r="AD667" i="7"/>
  <c r="BO528" i="7"/>
  <c r="AG794" i="7"/>
  <c r="AG667" i="7"/>
  <c r="B794" i="7"/>
  <c r="B667" i="7"/>
  <c r="C794" i="7"/>
  <c r="C667" i="7"/>
  <c r="D794" i="7"/>
  <c r="D667" i="7"/>
  <c r="E794" i="7"/>
  <c r="E667" i="7"/>
  <c r="F794" i="7"/>
  <c r="F667" i="7"/>
  <c r="G794" i="7"/>
  <c r="G667" i="7"/>
  <c r="H794" i="7"/>
  <c r="H667" i="7"/>
  <c r="I794" i="7"/>
  <c r="I667" i="7"/>
  <c r="J794" i="7"/>
  <c r="J667" i="7"/>
  <c r="K794" i="7"/>
  <c r="K667" i="7"/>
  <c r="M794" i="7"/>
  <c r="M667" i="7"/>
  <c r="AX528" i="7"/>
  <c r="R794" i="7"/>
  <c r="R667" i="7"/>
  <c r="BC528" i="7"/>
  <c r="U794" i="7"/>
  <c r="U667" i="7"/>
  <c r="Z794" i="7"/>
  <c r="Z667" i="7"/>
  <c r="BK528" i="7"/>
  <c r="AC794" i="7"/>
  <c r="AC667" i="7"/>
  <c r="AH794" i="7"/>
  <c r="AH667" i="7"/>
  <c r="BS528" i="7"/>
  <c r="AL540" i="7"/>
  <c r="A667" i="7"/>
  <c r="O667" i="7"/>
  <c r="S667" i="7"/>
  <c r="W667" i="7"/>
  <c r="AA667" i="7"/>
  <c r="AE667" i="7"/>
  <c r="AI667" i="7"/>
  <c r="P667" i="7"/>
  <c r="T667" i="7"/>
  <c r="X667" i="7"/>
  <c r="AB667" i="7"/>
  <c r="AF667" i="7"/>
  <c r="AJ667" i="7"/>
  <c r="K836" i="6"/>
  <c r="I836" i="6"/>
  <c r="I1088" i="6" s="1"/>
  <c r="G416" i="6"/>
  <c r="K621" i="6"/>
  <c r="K668" i="6" s="1"/>
  <c r="I621" i="6"/>
  <c r="F668" i="6"/>
  <c r="C715" i="6"/>
  <c r="A964" i="6"/>
  <c r="C964" i="6"/>
  <c r="G964" i="6"/>
  <c r="F1090" i="6"/>
  <c r="J838" i="6"/>
  <c r="H964" i="6"/>
  <c r="E838" i="6"/>
  <c r="K262" i="6"/>
  <c r="G548" i="6"/>
  <c r="K837" i="6"/>
  <c r="J621" i="6"/>
  <c r="C1056" i="6"/>
  <c r="D1068" i="6"/>
  <c r="B1072" i="6"/>
  <c r="G415" i="6"/>
  <c r="E279" i="6"/>
  <c r="I279" i="6"/>
  <c r="I553" i="6" s="1"/>
  <c r="J279" i="6"/>
  <c r="F416" i="6"/>
  <c r="H416" i="6"/>
  <c r="E621" i="6"/>
  <c r="L279" i="6"/>
  <c r="AD795" i="7"/>
  <c r="AD668" i="7"/>
  <c r="BO529" i="7"/>
  <c r="AF795" i="7"/>
  <c r="AF668" i="7"/>
  <c r="BQ529" i="7"/>
  <c r="AH795" i="7"/>
  <c r="AH668" i="7"/>
  <c r="BS529" i="7"/>
  <c r="AJ795" i="7"/>
  <c r="AJ668" i="7"/>
  <c r="BU529" i="7"/>
  <c r="BA526" i="7"/>
  <c r="BI526" i="7"/>
  <c r="BN530" i="7"/>
  <c r="BP530" i="7"/>
  <c r="BS530" i="7"/>
  <c r="B795" i="7"/>
  <c r="B668" i="7"/>
  <c r="C795" i="7"/>
  <c r="C668" i="7"/>
  <c r="D795" i="7"/>
  <c r="D668" i="7"/>
  <c r="E795" i="7"/>
  <c r="E668" i="7"/>
  <c r="F795" i="7"/>
  <c r="F668" i="7"/>
  <c r="G795" i="7"/>
  <c r="G668" i="7"/>
  <c r="H795" i="7"/>
  <c r="H668" i="7"/>
  <c r="I795" i="7"/>
  <c r="I668" i="7"/>
  <c r="J795" i="7"/>
  <c r="J668" i="7"/>
  <c r="K795" i="7"/>
  <c r="K668" i="7"/>
  <c r="L795" i="7"/>
  <c r="L668" i="7"/>
  <c r="M795" i="7"/>
  <c r="M668" i="7"/>
  <c r="N795" i="7"/>
  <c r="N668" i="7"/>
  <c r="O795" i="7"/>
  <c r="O668" i="7"/>
  <c r="P795" i="7"/>
  <c r="P668" i="7"/>
  <c r="Q795" i="7"/>
  <c r="Q668" i="7"/>
  <c r="R795" i="7"/>
  <c r="R668" i="7"/>
  <c r="S795" i="7"/>
  <c r="S668" i="7"/>
  <c r="T795" i="7"/>
  <c r="T668" i="7"/>
  <c r="U795" i="7"/>
  <c r="U668" i="7"/>
  <c r="V795" i="7"/>
  <c r="V668" i="7"/>
  <c r="W795" i="7"/>
  <c r="W668" i="7"/>
  <c r="X795" i="7"/>
  <c r="X668" i="7"/>
  <c r="Y795" i="7"/>
  <c r="Y668" i="7"/>
  <c r="Z795" i="7"/>
  <c r="Z668" i="7"/>
  <c r="AA795" i="7"/>
  <c r="AA668" i="7"/>
  <c r="AB795" i="7"/>
  <c r="AB668" i="7"/>
  <c r="AC795" i="7"/>
  <c r="AC668" i="7"/>
  <c r="AE795" i="7"/>
  <c r="AE668" i="7"/>
  <c r="BP529" i="7"/>
  <c r="AG795" i="7"/>
  <c r="AG668" i="7"/>
  <c r="BR529" i="7"/>
  <c r="AI795" i="7"/>
  <c r="AI668" i="7"/>
  <c r="BT529" i="7"/>
  <c r="AL541" i="7"/>
  <c r="A668" i="7"/>
  <c r="B963" i="6"/>
  <c r="D1089" i="6"/>
  <c r="F529" i="6"/>
  <c r="D1061" i="6"/>
  <c r="D1069" i="6"/>
  <c r="B1070" i="6"/>
  <c r="B1090" i="6"/>
  <c r="D1090" i="6"/>
  <c r="K273" i="6"/>
  <c r="K410" i="6" s="1"/>
  <c r="K278" i="6"/>
  <c r="K279" i="6"/>
  <c r="K416" i="6" s="1"/>
  <c r="A715" i="6"/>
  <c r="D668" i="6"/>
  <c r="E280" i="6"/>
  <c r="I280" i="6"/>
  <c r="J280" i="6"/>
  <c r="F417" i="6"/>
  <c r="H417" i="6"/>
  <c r="A965" i="6"/>
  <c r="C965" i="6"/>
  <c r="G965" i="6"/>
  <c r="F1091" i="6"/>
  <c r="J839" i="6"/>
  <c r="J965" i="6" s="1"/>
  <c r="H965" i="6"/>
  <c r="E839" i="6"/>
  <c r="L280" i="6"/>
  <c r="AJ794" i="7"/>
  <c r="BQ528" i="7"/>
  <c r="BI528" i="7"/>
  <c r="BA528" i="7"/>
  <c r="X796" i="7"/>
  <c r="X669" i="7"/>
  <c r="BI527" i="7"/>
  <c r="BK527" i="7"/>
  <c r="BQ527" i="7"/>
  <c r="BS527" i="7"/>
  <c r="BM528" i="7"/>
  <c r="BJ530" i="7"/>
  <c r="Y796" i="7"/>
  <c r="Y669" i="7"/>
  <c r="AB796" i="7"/>
  <c r="AB669" i="7"/>
  <c r="AD796" i="7"/>
  <c r="AD669" i="7"/>
  <c r="AF796" i="7"/>
  <c r="AF669" i="7"/>
  <c r="AH796" i="7"/>
  <c r="AH669" i="7"/>
  <c r="AL542" i="7"/>
  <c r="A669" i="7"/>
  <c r="C669" i="7"/>
  <c r="E669" i="7"/>
  <c r="G669" i="7"/>
  <c r="I669" i="7"/>
  <c r="K669" i="7"/>
  <c r="M669" i="7"/>
  <c r="O669" i="7"/>
  <c r="Q669" i="7"/>
  <c r="S669" i="7"/>
  <c r="U669" i="7"/>
  <c r="W669" i="7"/>
  <c r="AA669" i="7"/>
  <c r="AC669" i="7"/>
  <c r="AE669" i="7"/>
  <c r="AG669" i="7"/>
  <c r="AI669" i="7"/>
  <c r="B669" i="7"/>
  <c r="D669" i="7"/>
  <c r="F669" i="7"/>
  <c r="H669" i="7"/>
  <c r="J669" i="7"/>
  <c r="L669" i="7"/>
  <c r="N669" i="7"/>
  <c r="P669" i="7"/>
  <c r="R669" i="7"/>
  <c r="T669" i="7"/>
  <c r="V669" i="7"/>
  <c r="Z669" i="7"/>
  <c r="AJ669" i="7"/>
  <c r="B668" i="6"/>
  <c r="G668" i="6"/>
  <c r="H668" i="6"/>
  <c r="G417" i="6"/>
  <c r="E281" i="6"/>
  <c r="E555" i="6" s="1"/>
  <c r="I281" i="6"/>
  <c r="J281" i="6"/>
  <c r="F418" i="6"/>
  <c r="H418" i="6"/>
  <c r="A966" i="6"/>
  <c r="C966" i="6"/>
  <c r="G966" i="6"/>
  <c r="F1092" i="6"/>
  <c r="I270" i="6"/>
  <c r="I556" i="6" s="1"/>
  <c r="K272" i="6"/>
  <c r="I837" i="6"/>
  <c r="B965" i="6"/>
  <c r="D965" i="6"/>
  <c r="J840" i="6"/>
  <c r="H966" i="6"/>
  <c r="E840" i="6"/>
  <c r="L281" i="6"/>
  <c r="AW526" i="7"/>
  <c r="BE528" i="7"/>
  <c r="AJ792" i="7"/>
  <c r="BE526" i="7"/>
  <c r="AL543" i="7"/>
  <c r="A670" i="7"/>
  <c r="C670" i="7"/>
  <c r="E670" i="7"/>
  <c r="G670" i="7"/>
  <c r="I670" i="7"/>
  <c r="K670" i="7"/>
  <c r="M670" i="7"/>
  <c r="O670" i="7"/>
  <c r="Q670" i="7"/>
  <c r="S670" i="7"/>
  <c r="U670" i="7"/>
  <c r="W670" i="7"/>
  <c r="Y670" i="7"/>
  <c r="AA670" i="7"/>
  <c r="AC670" i="7"/>
  <c r="AE670" i="7"/>
  <c r="AG670" i="7"/>
  <c r="AI670" i="7"/>
  <c r="C797" i="7"/>
  <c r="E797" i="7"/>
  <c r="G797" i="7"/>
  <c r="I797" i="7"/>
  <c r="K797" i="7"/>
  <c r="M797" i="7"/>
  <c r="O797" i="7"/>
  <c r="AM531" i="7"/>
  <c r="AO531" i="7"/>
  <c r="AQ531" i="7"/>
  <c r="AS531" i="7"/>
  <c r="AU531" i="7"/>
  <c r="AW531" i="7"/>
  <c r="AY531" i="7"/>
  <c r="BA531" i="7"/>
  <c r="BE531" i="7"/>
  <c r="BM531" i="7"/>
  <c r="BU531" i="7"/>
  <c r="B670" i="7"/>
  <c r="D670" i="7"/>
  <c r="F670" i="7"/>
  <c r="H670" i="7"/>
  <c r="J670" i="7"/>
  <c r="L670" i="7"/>
  <c r="N670" i="7"/>
  <c r="P670" i="7"/>
  <c r="R670" i="7"/>
  <c r="T670" i="7"/>
  <c r="V670" i="7"/>
  <c r="X670" i="7"/>
  <c r="Z670" i="7"/>
  <c r="AB670" i="7"/>
  <c r="AD670" i="7"/>
  <c r="AF670" i="7"/>
  <c r="AH670" i="7"/>
  <c r="AJ670" i="7"/>
  <c r="BD525" i="7"/>
  <c r="BJ525" i="7"/>
  <c r="AS527" i="7"/>
  <c r="AU527" i="7"/>
  <c r="AW527" i="7"/>
  <c r="AY527" i="7"/>
  <c r="BA527" i="7"/>
  <c r="BC527" i="7"/>
  <c r="BE527" i="7"/>
  <c r="BG527" i="7"/>
  <c r="BM527" i="7"/>
  <c r="AV528" i="7"/>
  <c r="AV529" i="7"/>
  <c r="AX529" i="7"/>
  <c r="AZ529" i="7"/>
  <c r="BB529" i="7"/>
  <c r="BD529" i="7"/>
  <c r="BF529" i="7"/>
  <c r="BH529" i="7"/>
  <c r="BJ529" i="7"/>
  <c r="BL529" i="7"/>
  <c r="BN529" i="7"/>
  <c r="BA530" i="7"/>
  <c r="BE530" i="7"/>
  <c r="BF530" i="7"/>
  <c r="BL530" i="7"/>
  <c r="BI532" i="7"/>
  <c r="BK532" i="7"/>
  <c r="BM532" i="7"/>
  <c r="BO532" i="7"/>
  <c r="BQ532" i="7"/>
  <c r="BL533" i="7"/>
  <c r="BN533" i="7"/>
  <c r="BP533" i="7"/>
  <c r="BR533" i="7"/>
  <c r="BT533" i="7"/>
  <c r="BJ534" i="7"/>
  <c r="BO534" i="7"/>
  <c r="BQ534" i="7"/>
  <c r="BS534" i="7"/>
  <c r="BT537" i="7"/>
  <c r="BR540" i="7"/>
  <c r="BT540" i="7"/>
  <c r="BP536" i="7"/>
  <c r="BR536" i="7"/>
  <c r="BL543" i="7"/>
  <c r="BN543" i="7"/>
  <c r="BP543" i="7"/>
  <c r="BR543" i="7"/>
  <c r="BT543" i="7"/>
  <c r="B796" i="7"/>
  <c r="AM530" i="7"/>
  <c r="J796" i="7"/>
  <c r="AU530" i="7"/>
  <c r="V796" i="7"/>
  <c r="BG530" i="7"/>
  <c r="AJ796" i="7"/>
  <c r="BD530" i="7"/>
  <c r="AV530" i="7"/>
  <c r="AR530" i="7"/>
  <c r="AN530" i="7"/>
  <c r="AN533" i="7"/>
  <c r="C799" i="7"/>
  <c r="C672" i="7"/>
  <c r="AP533" i="7"/>
  <c r="E799" i="7"/>
  <c r="E672" i="7"/>
  <c r="AR533" i="7"/>
  <c r="G799" i="7"/>
  <c r="G672" i="7"/>
  <c r="AT533" i="7"/>
  <c r="I799" i="7"/>
  <c r="I672" i="7"/>
  <c r="AV533" i="7"/>
  <c r="K799" i="7"/>
  <c r="K672" i="7"/>
  <c r="AX533" i="7"/>
  <c r="M799" i="7"/>
  <c r="M672" i="7"/>
  <c r="AZ533" i="7"/>
  <c r="O799" i="7"/>
  <c r="O672" i="7"/>
  <c r="BB533" i="7"/>
  <c r="Q799" i="7"/>
  <c r="Q672" i="7"/>
  <c r="BD533" i="7"/>
  <c r="S799" i="7"/>
  <c r="S672" i="7"/>
  <c r="F796" i="7"/>
  <c r="AQ530" i="7"/>
  <c r="N796" i="7"/>
  <c r="AY530" i="7"/>
  <c r="R796" i="7"/>
  <c r="BC530" i="7"/>
  <c r="V797" i="7"/>
  <c r="BG531" i="7"/>
  <c r="B799" i="7"/>
  <c r="B672" i="7"/>
  <c r="AM533" i="7"/>
  <c r="D799" i="7"/>
  <c r="D672" i="7"/>
  <c r="AO533" i="7"/>
  <c r="F799" i="7"/>
  <c r="F672" i="7"/>
  <c r="AQ533" i="7"/>
  <c r="H799" i="7"/>
  <c r="H672" i="7"/>
  <c r="AS533" i="7"/>
  <c r="J799" i="7"/>
  <c r="J672" i="7"/>
  <c r="AU533" i="7"/>
  <c r="L799" i="7"/>
  <c r="L672" i="7"/>
  <c r="AW533" i="7"/>
  <c r="N799" i="7"/>
  <c r="N672" i="7"/>
  <c r="AY533" i="7"/>
  <c r="P799" i="7"/>
  <c r="P672" i="7"/>
  <c r="BA533" i="7"/>
  <c r="R799" i="7"/>
  <c r="R672" i="7"/>
  <c r="BC533" i="7"/>
  <c r="R778" i="7"/>
  <c r="G777" i="7"/>
  <c r="BP464" i="7"/>
  <c r="AO526" i="7"/>
  <c r="AO530" i="7"/>
  <c r="AP530" i="7"/>
  <c r="AW530" i="7"/>
  <c r="AX530" i="7"/>
  <c r="BB530" i="7"/>
  <c r="BU530" i="7"/>
  <c r="BO531" i="7"/>
  <c r="A672" i="7"/>
  <c r="U672" i="7"/>
  <c r="W672" i="7"/>
  <c r="Y672" i="7"/>
  <c r="AA672" i="7"/>
  <c r="AC672" i="7"/>
  <c r="AE672" i="7"/>
  <c r="AG672" i="7"/>
  <c r="AI672" i="7"/>
  <c r="A799" i="7"/>
  <c r="U799" i="7"/>
  <c r="W799" i="7"/>
  <c r="Y799" i="7"/>
  <c r="AA799" i="7"/>
  <c r="AC799" i="7"/>
  <c r="AE799" i="7"/>
  <c r="AG799" i="7"/>
  <c r="AI799" i="7"/>
  <c r="AN531" i="7"/>
  <c r="AP531" i="7"/>
  <c r="AR531" i="7"/>
  <c r="AV531" i="7"/>
  <c r="BE533" i="7"/>
  <c r="BG533" i="7"/>
  <c r="BI533" i="7"/>
  <c r="BK533" i="7"/>
  <c r="BM533" i="7"/>
  <c r="BO533" i="7"/>
  <c r="BQ533" i="7"/>
  <c r="BS533" i="7"/>
  <c r="BU533" i="7"/>
  <c r="AN536" i="7"/>
  <c r="AP536" i="7"/>
  <c r="AR536" i="7"/>
  <c r="AV536" i="7"/>
  <c r="AX536" i="7"/>
  <c r="BD536" i="7"/>
  <c r="BL536" i="7"/>
  <c r="BT536" i="7"/>
  <c r="AN538" i="7"/>
  <c r="AP538" i="7"/>
  <c r="AR538" i="7"/>
  <c r="AV538" i="7"/>
  <c r="AX538" i="7"/>
  <c r="BD538" i="7"/>
  <c r="BL538" i="7"/>
  <c r="BT538" i="7"/>
  <c r="AN542" i="7"/>
  <c r="AP542" i="7"/>
  <c r="AR542" i="7"/>
  <c r="AV542" i="7"/>
  <c r="AX542" i="7"/>
  <c r="BD542" i="7"/>
  <c r="BL542" i="7"/>
  <c r="BT542" i="7"/>
  <c r="T672" i="7"/>
  <c r="V672" i="7"/>
  <c r="X672" i="7"/>
  <c r="Z672" i="7"/>
  <c r="AB672" i="7"/>
  <c r="AD672" i="7"/>
  <c r="AF672" i="7"/>
  <c r="AH672" i="7"/>
  <c r="AJ672" i="7"/>
  <c r="K282" i="6"/>
  <c r="K556" i="6" s="1"/>
  <c r="G669" i="6"/>
  <c r="D669" i="6"/>
  <c r="B669" i="6"/>
  <c r="A669" i="6"/>
  <c r="B967" i="6"/>
  <c r="D967" i="6"/>
  <c r="C1057" i="6"/>
  <c r="H669" i="6"/>
  <c r="F669" i="6"/>
  <c r="K838" i="6"/>
  <c r="K964" i="6" s="1"/>
  <c r="I838" i="6"/>
  <c r="G419" i="6"/>
  <c r="K622" i="6"/>
  <c r="I622" i="6"/>
  <c r="E622" i="6"/>
  <c r="C716" i="6"/>
  <c r="A967" i="6"/>
  <c r="C967" i="6"/>
  <c r="G967" i="6"/>
  <c r="F1093" i="6"/>
  <c r="J841" i="6"/>
  <c r="H967" i="6"/>
  <c r="E841" i="6"/>
  <c r="I839" i="6"/>
  <c r="D966" i="6"/>
  <c r="K840" i="6"/>
  <c r="I840" i="6"/>
  <c r="E282" i="6"/>
  <c r="I282" i="6"/>
  <c r="J282" i="6"/>
  <c r="F419" i="6"/>
  <c r="H419" i="6"/>
  <c r="L282" i="6"/>
  <c r="AG798" i="7"/>
  <c r="AG671" i="7"/>
  <c r="AH798" i="7"/>
  <c r="AH671" i="7"/>
  <c r="B798" i="7"/>
  <c r="B671" i="7"/>
  <c r="C798" i="7"/>
  <c r="C671" i="7"/>
  <c r="D798" i="7"/>
  <c r="D671" i="7"/>
  <c r="E798" i="7"/>
  <c r="E671" i="7"/>
  <c r="F798" i="7"/>
  <c r="F671" i="7"/>
  <c r="G798" i="7"/>
  <c r="G671" i="7"/>
  <c r="H798" i="7"/>
  <c r="H671" i="7"/>
  <c r="I798" i="7"/>
  <c r="I671" i="7"/>
  <c r="J798" i="7"/>
  <c r="J671" i="7"/>
  <c r="K798" i="7"/>
  <c r="K671" i="7"/>
  <c r="L798" i="7"/>
  <c r="L671" i="7"/>
  <c r="M798" i="7"/>
  <c r="M671" i="7"/>
  <c r="N798" i="7"/>
  <c r="N671" i="7"/>
  <c r="O798" i="7"/>
  <c r="O671" i="7"/>
  <c r="P798" i="7"/>
  <c r="P671" i="7"/>
  <c r="Q798" i="7"/>
  <c r="Q671" i="7"/>
  <c r="R798" i="7"/>
  <c r="R671" i="7"/>
  <c r="S798" i="7"/>
  <c r="S671" i="7"/>
  <c r="T798" i="7"/>
  <c r="T671" i="7"/>
  <c r="U798" i="7"/>
  <c r="U671" i="7"/>
  <c r="V798" i="7"/>
  <c r="V671" i="7"/>
  <c r="W798" i="7"/>
  <c r="W671" i="7"/>
  <c r="X798" i="7"/>
  <c r="X671" i="7"/>
  <c r="Y798" i="7"/>
  <c r="Y671" i="7"/>
  <c r="Z798" i="7"/>
  <c r="Z671" i="7"/>
  <c r="AA798" i="7"/>
  <c r="AA671" i="7"/>
  <c r="AB798" i="7"/>
  <c r="AB671" i="7"/>
  <c r="AC798" i="7"/>
  <c r="AC671" i="7"/>
  <c r="AD798" i="7"/>
  <c r="AD671" i="7"/>
  <c r="AE798" i="7"/>
  <c r="AE671" i="7"/>
  <c r="AF798" i="7"/>
  <c r="AF671" i="7"/>
  <c r="AI798" i="7"/>
  <c r="AI671" i="7"/>
  <c r="AJ798" i="7"/>
  <c r="AJ671" i="7"/>
  <c r="AL544" i="7"/>
  <c r="A671" i="7"/>
  <c r="G418" i="6"/>
  <c r="B1092" i="6"/>
  <c r="AL453" i="7"/>
  <c r="A580" i="7"/>
  <c r="AF697" i="7"/>
  <c r="AF570" i="7"/>
  <c r="Z697" i="7"/>
  <c r="Z570" i="7"/>
  <c r="F773" i="7"/>
  <c r="F646" i="7"/>
  <c r="AD769" i="7"/>
  <c r="AD642" i="7"/>
  <c r="J769" i="7"/>
  <c r="J642" i="7"/>
  <c r="AD776" i="7"/>
  <c r="F776" i="7"/>
  <c r="AG775" i="7"/>
  <c r="AG647" i="7"/>
  <c r="AH773" i="7"/>
  <c r="R773" i="7"/>
  <c r="B773" i="7"/>
  <c r="Q645" i="7"/>
  <c r="AA643" i="7"/>
  <c r="K643" i="7"/>
  <c r="AL469" i="7"/>
  <c r="A596" i="7"/>
  <c r="AL518" i="7"/>
  <c r="A772" i="7"/>
  <c r="R769" i="7"/>
  <c r="R642" i="7"/>
  <c r="AI768" i="7"/>
  <c r="AI641" i="7"/>
  <c r="N776" i="7"/>
  <c r="BK534" i="7"/>
  <c r="BM534" i="7"/>
  <c r="BU534" i="7"/>
  <c r="BK535" i="7"/>
  <c r="BS535" i="7"/>
  <c r="AM536" i="7"/>
  <c r="AW536" i="7"/>
  <c r="BF536" i="7"/>
  <c r="BH536" i="7"/>
  <c r="BJ536" i="7"/>
  <c r="BQ536" i="7"/>
  <c r="AQ538" i="7"/>
  <c r="BE538" i="7"/>
  <c r="BG538" i="7"/>
  <c r="BI538" i="7"/>
  <c r="BK538" i="7"/>
  <c r="AN539" i="7"/>
  <c r="AP539" i="7"/>
  <c r="AR539" i="7"/>
  <c r="AT539" i="7"/>
  <c r="AV539" i="7"/>
  <c r="AX539" i="7"/>
  <c r="AZ539" i="7"/>
  <c r="BB539" i="7"/>
  <c r="BD539" i="7"/>
  <c r="BF539" i="7"/>
  <c r="BH539" i="7"/>
  <c r="BJ539" i="7"/>
  <c r="BL539" i="7"/>
  <c r="BN539" i="7"/>
  <c r="BP539" i="7"/>
  <c r="BR539" i="7"/>
  <c r="BT539" i="7"/>
  <c r="AN541" i="7"/>
  <c r="AP541" i="7"/>
  <c r="AR541" i="7"/>
  <c r="AT541" i="7"/>
  <c r="AV541" i="7"/>
  <c r="AX541" i="7"/>
  <c r="AZ541" i="7"/>
  <c r="BB541" i="7"/>
  <c r="BD541" i="7"/>
  <c r="BF541" i="7"/>
  <c r="BH541" i="7"/>
  <c r="BJ541" i="7"/>
  <c r="BL541" i="7"/>
  <c r="BN541" i="7"/>
  <c r="BP541" i="7"/>
  <c r="BR541" i="7"/>
  <c r="BT541" i="7"/>
  <c r="AQ542" i="7"/>
  <c r="BE542" i="7"/>
  <c r="BG542" i="7"/>
  <c r="BI542" i="7"/>
  <c r="BK542" i="7"/>
  <c r="A673" i="7"/>
  <c r="C673" i="7"/>
  <c r="E673" i="7"/>
  <c r="G673" i="7"/>
  <c r="I673" i="7"/>
  <c r="K673" i="7"/>
  <c r="M673" i="7"/>
  <c r="O673" i="7"/>
  <c r="Q673" i="7"/>
  <c r="S673" i="7"/>
  <c r="U673" i="7"/>
  <c r="W673" i="7"/>
  <c r="Y673" i="7"/>
  <c r="AA673" i="7"/>
  <c r="AC673" i="7"/>
  <c r="AE673" i="7"/>
  <c r="AG673" i="7"/>
  <c r="AI673" i="7"/>
  <c r="A800" i="7"/>
  <c r="F767" i="7"/>
  <c r="P640" i="7"/>
  <c r="X640" i="7"/>
  <c r="AJ640" i="7"/>
  <c r="O641" i="7"/>
  <c r="Y641" i="7"/>
  <c r="AH778" i="7"/>
  <c r="AF776" i="7"/>
  <c r="P776" i="7"/>
  <c r="AI775" i="7"/>
  <c r="S648" i="7"/>
  <c r="F648" i="7"/>
  <c r="I647" i="7"/>
  <c r="AD773" i="7"/>
  <c r="N773" i="7"/>
  <c r="AG772" i="7"/>
  <c r="U645" i="7"/>
  <c r="E645" i="7"/>
  <c r="AE643" i="7"/>
  <c r="O643" i="7"/>
  <c r="V636" i="7"/>
  <c r="AS526" i="7"/>
  <c r="AT530" i="7"/>
  <c r="BH530" i="7"/>
  <c r="BF545" i="7"/>
  <c r="BH545" i="7"/>
  <c r="BJ545" i="7"/>
  <c r="BL545" i="7"/>
  <c r="BN545" i="7"/>
  <c r="BP545" i="7"/>
  <c r="BR545" i="7"/>
  <c r="BT545" i="7"/>
  <c r="B673" i="7"/>
  <c r="D673" i="7"/>
  <c r="F673" i="7"/>
  <c r="H673" i="7"/>
  <c r="J673" i="7"/>
  <c r="L673" i="7"/>
  <c r="N673" i="7"/>
  <c r="P673" i="7"/>
  <c r="R673" i="7"/>
  <c r="T673" i="7"/>
  <c r="V673" i="7"/>
  <c r="X673" i="7"/>
  <c r="Z673" i="7"/>
  <c r="AB673" i="7"/>
  <c r="AD673" i="7"/>
  <c r="AF673" i="7"/>
  <c r="AH673" i="7"/>
  <c r="AJ673" i="7"/>
  <c r="Z800" i="7"/>
  <c r="AB800" i="7"/>
  <c r="E283" i="6"/>
  <c r="I283" i="6"/>
  <c r="I420" i="6" s="1"/>
  <c r="J283" i="6"/>
  <c r="F420" i="6"/>
  <c r="H420" i="6"/>
  <c r="A968" i="6"/>
  <c r="C968" i="6"/>
  <c r="G968" i="6"/>
  <c r="F1094" i="6"/>
  <c r="J842" i="6"/>
  <c r="J968" i="6" s="1"/>
  <c r="H968" i="6"/>
  <c r="E842" i="6"/>
  <c r="L283" i="6"/>
  <c r="BC531" i="7"/>
  <c r="K839" i="6"/>
  <c r="I842" i="6"/>
  <c r="I1094" i="6" s="1"/>
  <c r="B969" i="6"/>
  <c r="D969" i="6"/>
  <c r="G421" i="6"/>
  <c r="B769" i="7"/>
  <c r="AB636" i="7"/>
  <c r="AW534" i="7"/>
  <c r="O646" i="7"/>
  <c r="S646" i="7"/>
  <c r="W646" i="7"/>
  <c r="AA646" i="7"/>
  <c r="AI646" i="7"/>
  <c r="F647" i="7"/>
  <c r="J647" i="7"/>
  <c r="N647" i="7"/>
  <c r="R647" i="7"/>
  <c r="V647" i="7"/>
  <c r="Z647" i="7"/>
  <c r="AF647" i="7"/>
  <c r="C648" i="7"/>
  <c r="O775" i="7"/>
  <c r="Y648" i="7"/>
  <c r="AE648" i="7"/>
  <c r="D649" i="7"/>
  <c r="H649" i="7"/>
  <c r="L649" i="7"/>
  <c r="V649" i="7"/>
  <c r="AB649" i="7"/>
  <c r="C650" i="7"/>
  <c r="E650" i="7"/>
  <c r="G650" i="7"/>
  <c r="M777" i="7"/>
  <c r="O777" i="7"/>
  <c r="Q777" i="7"/>
  <c r="S777" i="7"/>
  <c r="U777" i="7"/>
  <c r="AC650" i="7"/>
  <c r="AE650" i="7"/>
  <c r="AG650" i="7"/>
  <c r="AI650" i="7"/>
  <c r="J651" i="7"/>
  <c r="R651" i="7"/>
  <c r="AD651" i="7"/>
  <c r="AF651" i="7"/>
  <c r="E570" i="7"/>
  <c r="M570" i="7"/>
  <c r="Q570" i="7"/>
  <c r="Y570" i="7"/>
  <c r="AC570" i="7"/>
  <c r="C570" i="7"/>
  <c r="E641" i="7"/>
  <c r="Q641" i="7"/>
  <c r="U641" i="7"/>
  <c r="AE641" i="7"/>
  <c r="J646" i="7"/>
  <c r="A768" i="7"/>
  <c r="A572" i="7"/>
  <c r="A576" i="7"/>
  <c r="A584" i="7"/>
  <c r="A592" i="7"/>
  <c r="AB648" i="7"/>
  <c r="S647" i="7"/>
  <c r="Q647" i="7"/>
  <c r="C647" i="7"/>
  <c r="AH646" i="7"/>
  <c r="Z646" i="7"/>
  <c r="X646" i="7"/>
  <c r="V646" i="7"/>
  <c r="R646" i="7"/>
  <c r="AD771" i="7"/>
  <c r="AB771" i="7"/>
  <c r="Z771" i="7"/>
  <c r="X771" i="7"/>
  <c r="V771" i="7"/>
  <c r="T771" i="7"/>
  <c r="R771" i="7"/>
  <c r="P771" i="7"/>
  <c r="N771" i="7"/>
  <c r="L771" i="7"/>
  <c r="J771" i="7"/>
  <c r="H771" i="7"/>
  <c r="F771" i="7"/>
  <c r="D771" i="7"/>
  <c r="B771" i="7"/>
  <c r="AI643" i="7"/>
  <c r="Y643" i="7"/>
  <c r="W643" i="7"/>
  <c r="S643" i="7"/>
  <c r="I643" i="7"/>
  <c r="G643" i="7"/>
  <c r="C643" i="7"/>
  <c r="AH769" i="7"/>
  <c r="AF769" i="7"/>
  <c r="AB769" i="7"/>
  <c r="Z769" i="7"/>
  <c r="V769" i="7"/>
  <c r="P769" i="7"/>
  <c r="N769" i="7"/>
  <c r="L769" i="7"/>
  <c r="F769" i="7"/>
  <c r="S639" i="7"/>
  <c r="Q639" i="7"/>
  <c r="M639" i="7"/>
  <c r="K639" i="7"/>
  <c r="I639" i="7"/>
  <c r="G639" i="7"/>
  <c r="E639" i="7"/>
  <c r="AH638" i="7"/>
  <c r="AF638" i="7"/>
  <c r="AB638" i="7"/>
  <c r="Z638" i="7"/>
  <c r="X638" i="7"/>
  <c r="V638" i="7"/>
  <c r="R638" i="7"/>
  <c r="P638" i="7"/>
  <c r="N638" i="7"/>
  <c r="L638" i="7"/>
  <c r="H638" i="7"/>
  <c r="F638" i="7"/>
  <c r="D638" i="7"/>
  <c r="AI637" i="7"/>
  <c r="AG637" i="7"/>
  <c r="AC637" i="7"/>
  <c r="AA637" i="7"/>
  <c r="W637" i="7"/>
  <c r="U637" i="7"/>
  <c r="Q637" i="7"/>
  <c r="M637" i="7"/>
  <c r="K637" i="7"/>
  <c r="G637" i="7"/>
  <c r="E637" i="7"/>
  <c r="AF636" i="7"/>
  <c r="AM529" i="7"/>
  <c r="AO529" i="7"/>
  <c r="AQ529" i="7"/>
  <c r="AS529" i="7"/>
  <c r="AU529" i="7"/>
  <c r="AW529" i="7"/>
  <c r="BE534" i="7"/>
  <c r="AT535" i="7"/>
  <c r="AZ535" i="7"/>
  <c r="BB535" i="7"/>
  <c r="AN537" i="7"/>
  <c r="AP537" i="7"/>
  <c r="AR537" i="7"/>
  <c r="AT537" i="7"/>
  <c r="AN543" i="7"/>
  <c r="AP543" i="7"/>
  <c r="AR543" i="7"/>
  <c r="AT543" i="7"/>
  <c r="AV543" i="7"/>
  <c r="AX543" i="7"/>
  <c r="AZ543" i="7"/>
  <c r="BB543" i="7"/>
  <c r="BD543" i="7"/>
  <c r="BF543" i="7"/>
  <c r="BH543" i="7"/>
  <c r="BJ543" i="7"/>
  <c r="AM545" i="7"/>
  <c r="AO545" i="7"/>
  <c r="AQ545" i="7"/>
  <c r="AS545" i="7"/>
  <c r="AU545" i="7"/>
  <c r="AW545" i="7"/>
  <c r="AY545" i="7"/>
  <c r="BA545" i="7"/>
  <c r="BC545" i="7"/>
  <c r="BE545" i="7"/>
  <c r="BG545" i="7"/>
  <c r="BI545" i="7"/>
  <c r="BK545" i="7"/>
  <c r="BM545" i="7"/>
  <c r="BO545" i="7"/>
  <c r="BQ545" i="7"/>
  <c r="BT432" i="7"/>
  <c r="AX527" i="7"/>
  <c r="BF527" i="7"/>
  <c r="AR528" i="7"/>
  <c r="AN532" i="7"/>
  <c r="AP532" i="7"/>
  <c r="AQ534" i="7"/>
  <c r="AY534" i="7"/>
  <c r="BI534" i="7"/>
  <c r="AN535" i="7"/>
  <c r="AP535" i="7"/>
  <c r="AR535" i="7"/>
  <c r="AV535" i="7"/>
  <c r="AX535" i="7"/>
  <c r="BD535" i="7"/>
  <c r="BN536" i="7"/>
  <c r="BN538" i="7"/>
  <c r="BT544" i="7"/>
  <c r="AX531" i="7"/>
  <c r="AZ531" i="7"/>
  <c r="AR532" i="7"/>
  <c r="AT532" i="7"/>
  <c r="AV532" i="7"/>
  <c r="AX532" i="7"/>
  <c r="AZ532" i="7"/>
  <c r="BB532" i="7"/>
  <c r="BN532" i="7"/>
  <c r="BP532" i="7"/>
  <c r="AO534" i="7"/>
  <c r="AU534" i="7"/>
  <c r="AZ534" i="7"/>
  <c r="BA534" i="7"/>
  <c r="BG534" i="7"/>
  <c r="BE535" i="7"/>
  <c r="BG535" i="7"/>
  <c r="AT525" i="7"/>
  <c r="AX525" i="7"/>
  <c r="AV537" i="7"/>
  <c r="AX537" i="7"/>
  <c r="AZ537" i="7"/>
  <c r="BB537" i="7"/>
  <c r="BD537" i="7"/>
  <c r="BF537" i="7"/>
  <c r="BH537" i="7"/>
  <c r="BJ537" i="7"/>
  <c r="BL537" i="7"/>
  <c r="BN537" i="7"/>
  <c r="BP537" i="7"/>
  <c r="BR537" i="7"/>
  <c r="BA539" i="7"/>
  <c r="BC539" i="7"/>
  <c r="BE539" i="7"/>
  <c r="BG539" i="7"/>
  <c r="BI539" i="7"/>
  <c r="BK539" i="7"/>
  <c r="BM539" i="7"/>
  <c r="AW540" i="7"/>
  <c r="AY540" i="7"/>
  <c r="BA540" i="7"/>
  <c r="BC540" i="7"/>
  <c r="BE540" i="7"/>
  <c r="BG540" i="7"/>
  <c r="BI540" i="7"/>
  <c r="BK540" i="7"/>
  <c r="BM540" i="7"/>
  <c r="BO540" i="7"/>
  <c r="BQ540" i="7"/>
  <c r="BG541" i="7"/>
  <c r="BI541" i="7"/>
  <c r="BK541" i="7"/>
  <c r="BM541" i="7"/>
  <c r="BO541" i="7"/>
  <c r="BQ541" i="7"/>
  <c r="BS541" i="7"/>
  <c r="BF544" i="7"/>
  <c r="BH544" i="7"/>
  <c r="BJ544" i="7"/>
  <c r="BL544" i="7"/>
  <c r="BN544" i="7"/>
  <c r="AT546" i="7"/>
  <c r="AV546" i="7"/>
  <c r="AX546" i="7"/>
  <c r="AZ546" i="7"/>
  <c r="BE529" i="7"/>
  <c r="AZ530" i="7"/>
  <c r="BD532" i="7"/>
  <c r="BF532" i="7"/>
  <c r="BH532" i="7"/>
  <c r="BJ532" i="7"/>
  <c r="BL532" i="7"/>
  <c r="BS532" i="7"/>
  <c r="AM534" i="7"/>
  <c r="AR534" i="7"/>
  <c r="AS534" i="7"/>
  <c r="BC534" i="7"/>
  <c r="BO535" i="7"/>
  <c r="BQ535" i="7"/>
  <c r="BB536" i="7"/>
  <c r="BI536" i="7"/>
  <c r="BK536" i="7"/>
  <c r="BM536" i="7"/>
  <c r="BO536" i="7"/>
  <c r="BG537" i="7"/>
  <c r="BI537" i="7"/>
  <c r="BK537" i="7"/>
  <c r="BM537" i="7"/>
  <c r="BO537" i="7"/>
  <c r="BQ537" i="7"/>
  <c r="BS537" i="7"/>
  <c r="BM543" i="7"/>
  <c r="BO543" i="7"/>
  <c r="BQ543" i="7"/>
  <c r="BB546" i="7"/>
  <c r="BH542" i="7"/>
  <c r="A674" i="7"/>
  <c r="C674" i="7"/>
  <c r="E674" i="7"/>
  <c r="G674" i="7"/>
  <c r="I674" i="7"/>
  <c r="K674" i="7"/>
  <c r="M674" i="7"/>
  <c r="O674" i="7"/>
  <c r="Q674" i="7"/>
  <c r="S674" i="7"/>
  <c r="U674" i="7"/>
  <c r="W674" i="7"/>
  <c r="Y674" i="7"/>
  <c r="AA674" i="7"/>
  <c r="AC674" i="7"/>
  <c r="AE674" i="7"/>
  <c r="AG674" i="7"/>
  <c r="AI674" i="7"/>
  <c r="A801" i="7"/>
  <c r="C801" i="7"/>
  <c r="E801" i="7"/>
  <c r="G801" i="7"/>
  <c r="I801" i="7"/>
  <c r="K801" i="7"/>
  <c r="M801" i="7"/>
  <c r="O801" i="7"/>
  <c r="Q801" i="7"/>
  <c r="S801" i="7"/>
  <c r="R636" i="7"/>
  <c r="AV527" i="7"/>
  <c r="BD527" i="7"/>
  <c r="BO527" i="7"/>
  <c r="BA529" i="7"/>
  <c r="BI529" i="7"/>
  <c r="AS530" i="7"/>
  <c r="AN534" i="7"/>
  <c r="AV534" i="7"/>
  <c r="BD534" i="7"/>
  <c r="BM535" i="7"/>
  <c r="BQ539" i="7"/>
  <c r="BD546" i="7"/>
  <c r="BF546" i="7"/>
  <c r="BH546" i="7"/>
  <c r="BJ546" i="7"/>
  <c r="BL546" i="7"/>
  <c r="BN546" i="7"/>
  <c r="BP546" i="7"/>
  <c r="BR546" i="7"/>
  <c r="BT546" i="7"/>
  <c r="B674" i="7"/>
  <c r="D674" i="7"/>
  <c r="F674" i="7"/>
  <c r="H674" i="7"/>
  <c r="J674" i="7"/>
  <c r="L674" i="7"/>
  <c r="N674" i="7"/>
  <c r="P674" i="7"/>
  <c r="R674" i="7"/>
  <c r="T674" i="7"/>
  <c r="V674" i="7"/>
  <c r="X674" i="7"/>
  <c r="Z674" i="7"/>
  <c r="AB674" i="7"/>
  <c r="AD674" i="7"/>
  <c r="AF674" i="7"/>
  <c r="AH674" i="7"/>
  <c r="AJ674" i="7"/>
  <c r="B801" i="7"/>
  <c r="D801" i="7"/>
  <c r="F801" i="7"/>
  <c r="H801" i="7"/>
  <c r="J801" i="7"/>
  <c r="L801" i="7"/>
  <c r="N801" i="7"/>
  <c r="P801" i="7"/>
  <c r="R801" i="7"/>
  <c r="T801" i="7"/>
  <c r="X801" i="7"/>
  <c r="AD801" i="7"/>
  <c r="AJ801" i="7"/>
  <c r="G420" i="6"/>
  <c r="E284" i="6"/>
  <c r="I284" i="6"/>
  <c r="I558" i="6" s="1"/>
  <c r="J284" i="6"/>
  <c r="J433" i="6" s="1"/>
  <c r="F421" i="6"/>
  <c r="H421" i="6"/>
  <c r="A969" i="6"/>
  <c r="C969" i="6"/>
  <c r="G969" i="6"/>
  <c r="F1095" i="6"/>
  <c r="D1094" i="6"/>
  <c r="K280" i="6"/>
  <c r="K281" i="6"/>
  <c r="K842" i="6"/>
  <c r="J843" i="6"/>
  <c r="J969" i="6" s="1"/>
  <c r="H969" i="6"/>
  <c r="E843" i="6"/>
  <c r="L284" i="6"/>
  <c r="B968" i="6"/>
  <c r="BH534" i="7"/>
  <c r="AP534" i="7"/>
  <c r="AT534" i="7"/>
  <c r="AX534" i="7"/>
  <c r="BB534" i="7"/>
  <c r="BF534" i="7"/>
  <c r="C670" i="6"/>
  <c r="F670" i="6"/>
  <c r="H670" i="6"/>
  <c r="J844" i="6"/>
  <c r="F970" i="6"/>
  <c r="H970" i="6"/>
  <c r="A1096" i="6"/>
  <c r="G1096" i="6"/>
  <c r="K841" i="6"/>
  <c r="I841" i="6"/>
  <c r="I1093" i="6" s="1"/>
  <c r="G422" i="6"/>
  <c r="K623" i="6"/>
  <c r="C970" i="6"/>
  <c r="E844" i="6"/>
  <c r="I843" i="6"/>
  <c r="E285" i="6"/>
  <c r="E422" i="6" s="1"/>
  <c r="I285" i="6"/>
  <c r="J285" i="6"/>
  <c r="F422" i="6"/>
  <c r="H422" i="6"/>
  <c r="L285" i="6"/>
  <c r="A588" i="7"/>
  <c r="X651" i="7"/>
  <c r="P778" i="7"/>
  <c r="L778" i="7"/>
  <c r="AI777" i="7"/>
  <c r="AE777" i="7"/>
  <c r="AA650" i="7"/>
  <c r="U650" i="7"/>
  <c r="Q650" i="7"/>
  <c r="M650" i="7"/>
  <c r="R649" i="7"/>
  <c r="J649" i="7"/>
  <c r="AC648" i="7"/>
  <c r="AT531" i="7"/>
  <c r="X648" i="7"/>
  <c r="AI645" i="7"/>
  <c r="AC643" i="7"/>
  <c r="Q643" i="7"/>
  <c r="E643" i="7"/>
  <c r="BC536" i="7"/>
  <c r="BO538" i="7"/>
  <c r="BQ538" i="7"/>
  <c r="BS538" i="7"/>
  <c r="BQ542" i="7"/>
  <c r="BS542" i="7"/>
  <c r="BP544" i="7"/>
  <c r="BR544" i="7"/>
  <c r="W570" i="7"/>
  <c r="W697" i="7"/>
  <c r="S697" i="7"/>
  <c r="S570" i="7"/>
  <c r="P789" i="7"/>
  <c r="P650" i="7"/>
  <c r="Q648" i="7"/>
  <c r="Q775" i="7"/>
  <c r="BU520" i="7"/>
  <c r="AJ647" i="7"/>
  <c r="U773" i="7"/>
  <c r="U646" i="7"/>
  <c r="E773" i="7"/>
  <c r="E646" i="7"/>
  <c r="AH772" i="7"/>
  <c r="AH645" i="7"/>
  <c r="AC771" i="7"/>
  <c r="AC644" i="7"/>
  <c r="AH767" i="7"/>
  <c r="AH640" i="7"/>
  <c r="AJ649" i="7"/>
  <c r="AJ776" i="7"/>
  <c r="H651" i="7"/>
  <c r="K650" i="7"/>
  <c r="E777" i="7"/>
  <c r="AD649" i="7"/>
  <c r="X776" i="7"/>
  <c r="P649" i="7"/>
  <c r="D776" i="7"/>
  <c r="B649" i="7"/>
  <c r="AA775" i="7"/>
  <c r="X636" i="7"/>
  <c r="AI570" i="7"/>
  <c r="AI697" i="7"/>
  <c r="AB651" i="7"/>
  <c r="AB778" i="7"/>
  <c r="K648" i="7"/>
  <c r="K775" i="7"/>
  <c r="AE773" i="7"/>
  <c r="AE646" i="7"/>
  <c r="M773" i="7"/>
  <c r="M646" i="7"/>
  <c r="M768" i="7"/>
  <c r="M641" i="7"/>
  <c r="H648" i="7"/>
  <c r="H763" i="7"/>
  <c r="AI647" i="7"/>
  <c r="AI762" i="7"/>
  <c r="AA647" i="7"/>
  <c r="AA762" i="7"/>
  <c r="O647" i="7"/>
  <c r="O762" i="7"/>
  <c r="G647" i="7"/>
  <c r="G762" i="7"/>
  <c r="AF646" i="7"/>
  <c r="AF761" i="7"/>
  <c r="AB646" i="7"/>
  <c r="AB761" i="7"/>
  <c r="P646" i="7"/>
  <c r="P761" i="7"/>
  <c r="L646" i="7"/>
  <c r="L761" i="7"/>
  <c r="D646" i="7"/>
  <c r="D761" i="7"/>
  <c r="B646" i="7"/>
  <c r="B761" i="7"/>
  <c r="AF778" i="7"/>
  <c r="W645" i="7"/>
  <c r="S645" i="7"/>
  <c r="I645" i="7"/>
  <c r="AE771" i="7"/>
  <c r="C803" i="7"/>
  <c r="C676" i="7"/>
  <c r="D803" i="7"/>
  <c r="D676" i="7"/>
  <c r="AQ537" i="7"/>
  <c r="F803" i="7"/>
  <c r="F676" i="7"/>
  <c r="I803" i="7"/>
  <c r="I676" i="7"/>
  <c r="K803" i="7"/>
  <c r="K676" i="7"/>
  <c r="L803" i="7"/>
  <c r="L676" i="7"/>
  <c r="AY537" i="7"/>
  <c r="N803" i="7"/>
  <c r="N676" i="7"/>
  <c r="Q803" i="7"/>
  <c r="Q676" i="7"/>
  <c r="S803" i="7"/>
  <c r="S676" i="7"/>
  <c r="T803" i="7"/>
  <c r="T676" i="7"/>
  <c r="V803" i="7"/>
  <c r="V676" i="7"/>
  <c r="X803" i="7"/>
  <c r="X676" i="7"/>
  <c r="Z803" i="7"/>
  <c r="Z676" i="7"/>
  <c r="AB803" i="7"/>
  <c r="AB676" i="7"/>
  <c r="AD803" i="7"/>
  <c r="AD676" i="7"/>
  <c r="AF803" i="7"/>
  <c r="AF676" i="7"/>
  <c r="AH803" i="7"/>
  <c r="AH676" i="7"/>
  <c r="BU537" i="7"/>
  <c r="AJ803" i="7"/>
  <c r="AJ676" i="7"/>
  <c r="AM528" i="7"/>
  <c r="AO528" i="7"/>
  <c r="AQ528" i="7"/>
  <c r="BG529" i="7"/>
  <c r="AW532" i="7"/>
  <c r="BE532" i="7"/>
  <c r="AS536" i="7"/>
  <c r="AT536" i="7"/>
  <c r="AU536" i="7"/>
  <c r="BG536" i="7"/>
  <c r="BK543" i="7"/>
  <c r="AM537" i="7"/>
  <c r="B803" i="7"/>
  <c r="B676" i="7"/>
  <c r="E803" i="7"/>
  <c r="E676" i="7"/>
  <c r="G803" i="7"/>
  <c r="G676" i="7"/>
  <c r="H803" i="7"/>
  <c r="H676" i="7"/>
  <c r="AU537" i="7"/>
  <c r="J803" i="7"/>
  <c r="J676" i="7"/>
  <c r="M803" i="7"/>
  <c r="M676" i="7"/>
  <c r="O803" i="7"/>
  <c r="O676" i="7"/>
  <c r="P803" i="7"/>
  <c r="P676" i="7"/>
  <c r="BC537" i="7"/>
  <c r="R803" i="7"/>
  <c r="R676" i="7"/>
  <c r="U803" i="7"/>
  <c r="U676" i="7"/>
  <c r="W803" i="7"/>
  <c r="W676" i="7"/>
  <c r="Y803" i="7"/>
  <c r="Y676" i="7"/>
  <c r="AA803" i="7"/>
  <c r="AA676" i="7"/>
  <c r="AC803" i="7"/>
  <c r="AC676" i="7"/>
  <c r="AE803" i="7"/>
  <c r="AE676" i="7"/>
  <c r="AG803" i="7"/>
  <c r="AG676" i="7"/>
  <c r="AI803" i="7"/>
  <c r="AI676" i="7"/>
  <c r="I760" i="7"/>
  <c r="S760" i="7"/>
  <c r="W760" i="7"/>
  <c r="AI760" i="7"/>
  <c r="L651" i="7"/>
  <c r="Y650" i="7"/>
  <c r="Z776" i="7"/>
  <c r="R776" i="7"/>
  <c r="H776" i="7"/>
  <c r="AC775" i="7"/>
  <c r="AG645" i="7"/>
  <c r="Y645" i="7"/>
  <c r="K645" i="7"/>
  <c r="BQ546" i="7"/>
  <c r="C880" i="6"/>
  <c r="C1000" i="6"/>
  <c r="A882" i="6"/>
  <c r="J246" i="6"/>
  <c r="A884" i="6"/>
  <c r="A880" i="6"/>
  <c r="A998" i="6"/>
  <c r="A1013" i="6"/>
  <c r="A883" i="6"/>
  <c r="A1007" i="6"/>
  <c r="A1005" i="6"/>
  <c r="E623" i="6"/>
  <c r="J623" i="6"/>
  <c r="F971" i="6"/>
  <c r="F1097" i="6"/>
  <c r="H423" i="6"/>
  <c r="B971" i="6"/>
  <c r="G1097" i="6"/>
  <c r="G971" i="6"/>
  <c r="H971" i="6"/>
  <c r="C971" i="6"/>
  <c r="F423" i="6"/>
  <c r="D971" i="6"/>
  <c r="G423" i="6"/>
  <c r="X650" i="7"/>
  <c r="A776" i="7"/>
  <c r="A577" i="7"/>
  <c r="AQ536" i="7"/>
  <c r="AY536" i="7"/>
  <c r="AZ536" i="7"/>
  <c r="BA536" i="7"/>
  <c r="BE536" i="7"/>
  <c r="BS536" i="7"/>
  <c r="AL548" i="7"/>
  <c r="A675" i="7"/>
  <c r="C675" i="7"/>
  <c r="E675" i="7"/>
  <c r="G675" i="7"/>
  <c r="I675" i="7"/>
  <c r="K675" i="7"/>
  <c r="M675" i="7"/>
  <c r="O675" i="7"/>
  <c r="Q675" i="7"/>
  <c r="S675" i="7"/>
  <c r="U675" i="7"/>
  <c r="W675" i="7"/>
  <c r="Y675" i="7"/>
  <c r="AA675" i="7"/>
  <c r="AC675" i="7"/>
  <c r="AE675" i="7"/>
  <c r="AG675" i="7"/>
  <c r="AI675" i="7"/>
  <c r="B675" i="7"/>
  <c r="D675" i="7"/>
  <c r="F675" i="7"/>
  <c r="H675" i="7"/>
  <c r="J675" i="7"/>
  <c r="L675" i="7"/>
  <c r="N675" i="7"/>
  <c r="P675" i="7"/>
  <c r="R675" i="7"/>
  <c r="T675" i="7"/>
  <c r="V675" i="7"/>
  <c r="X675" i="7"/>
  <c r="Z675" i="7"/>
  <c r="AB675" i="7"/>
  <c r="AD675" i="7"/>
  <c r="AF675" i="7"/>
  <c r="AH675" i="7"/>
  <c r="AJ675" i="7"/>
  <c r="K843" i="6"/>
  <c r="I623" i="6"/>
  <c r="I670" i="6" s="1"/>
  <c r="A717" i="6"/>
  <c r="K844" i="6"/>
  <c r="K1096" i="6" s="1"/>
  <c r="B717" i="6"/>
  <c r="G717" i="6"/>
  <c r="D1096" i="6"/>
  <c r="D670" i="6"/>
  <c r="J1009" i="6"/>
  <c r="B970" i="6"/>
  <c r="F1098" i="6"/>
  <c r="F972" i="6"/>
  <c r="G1098" i="6"/>
  <c r="G972" i="6"/>
  <c r="F1099" i="6"/>
  <c r="F973" i="6"/>
  <c r="G1099" i="6"/>
  <c r="G973" i="6"/>
  <c r="F1100" i="6"/>
  <c r="F974" i="6"/>
  <c r="G1100" i="6"/>
  <c r="G974" i="6"/>
  <c r="F1101" i="6"/>
  <c r="F975" i="6"/>
  <c r="G1101" i="6"/>
  <c r="G975" i="6"/>
  <c r="F1102" i="6"/>
  <c r="F976" i="6"/>
  <c r="G1102" i="6"/>
  <c r="G976" i="6"/>
  <c r="F1103" i="6"/>
  <c r="F977" i="6"/>
  <c r="G1103" i="6"/>
  <c r="G977" i="6"/>
  <c r="F1104" i="6"/>
  <c r="F978" i="6"/>
  <c r="G1104" i="6"/>
  <c r="G978" i="6"/>
  <c r="F1105" i="6"/>
  <c r="F979" i="6"/>
  <c r="G1105" i="6"/>
  <c r="G979" i="6"/>
  <c r="F1106" i="6"/>
  <c r="F980" i="6"/>
  <c r="G1106" i="6"/>
  <c r="G980" i="6"/>
  <c r="F1107" i="6"/>
  <c r="F981" i="6"/>
  <c r="G1107" i="6"/>
  <c r="G981" i="6"/>
  <c r="F1108" i="6"/>
  <c r="F982" i="6"/>
  <c r="G1108" i="6"/>
  <c r="G982" i="6"/>
  <c r="H674" i="6"/>
  <c r="A674" i="6"/>
  <c r="H673" i="6"/>
  <c r="A673" i="6"/>
  <c r="H672" i="6"/>
  <c r="A672" i="6"/>
  <c r="H671" i="6"/>
  <c r="A671" i="6"/>
  <c r="D982" i="6"/>
  <c r="C982" i="6"/>
  <c r="B982" i="6"/>
  <c r="D981" i="6"/>
  <c r="C981" i="6"/>
  <c r="B981" i="6"/>
  <c r="D980" i="6"/>
  <c r="C980" i="6"/>
  <c r="B980" i="6"/>
  <c r="D979" i="6"/>
  <c r="C979" i="6"/>
  <c r="B979" i="6"/>
  <c r="D978" i="6"/>
  <c r="C978" i="6"/>
  <c r="B978" i="6"/>
  <c r="D977" i="6"/>
  <c r="C977" i="6"/>
  <c r="B977" i="6"/>
  <c r="D976" i="6"/>
  <c r="C976" i="6"/>
  <c r="B976" i="6"/>
  <c r="D975" i="6"/>
  <c r="C975" i="6"/>
  <c r="B975" i="6"/>
  <c r="D974" i="6"/>
  <c r="C974" i="6"/>
  <c r="B974" i="6"/>
  <c r="D973" i="6"/>
  <c r="C973" i="6"/>
  <c r="B973" i="6"/>
  <c r="D972" i="6"/>
  <c r="C972" i="6"/>
  <c r="B972" i="6"/>
  <c r="H982" i="6"/>
  <c r="A982" i="6"/>
  <c r="H981" i="6"/>
  <c r="A981" i="6"/>
  <c r="H980" i="6"/>
  <c r="A980" i="6"/>
  <c r="H979" i="6"/>
  <c r="A979" i="6"/>
  <c r="H978" i="6"/>
  <c r="A978" i="6"/>
  <c r="H977" i="6"/>
  <c r="A977" i="6"/>
  <c r="H976" i="6"/>
  <c r="A976" i="6"/>
  <c r="H975" i="6"/>
  <c r="A975" i="6"/>
  <c r="H974" i="6"/>
  <c r="A974" i="6"/>
  <c r="H973" i="6"/>
  <c r="A973" i="6"/>
  <c r="H972" i="6"/>
  <c r="A972" i="6"/>
  <c r="G434" i="6"/>
  <c r="F434" i="6"/>
  <c r="G433" i="6"/>
  <c r="F433" i="6"/>
  <c r="G432" i="6"/>
  <c r="F432" i="6"/>
  <c r="G431" i="6"/>
  <c r="F431" i="6"/>
  <c r="G430" i="6"/>
  <c r="F430" i="6"/>
  <c r="G429" i="6"/>
  <c r="F429" i="6"/>
  <c r="G428" i="6"/>
  <c r="F428" i="6"/>
  <c r="G427" i="6"/>
  <c r="F427" i="6"/>
  <c r="G426" i="6"/>
  <c r="F426" i="6"/>
  <c r="G425" i="6"/>
  <c r="F425" i="6"/>
  <c r="G424" i="6"/>
  <c r="F424" i="6"/>
  <c r="L288" i="6"/>
  <c r="L287" i="6"/>
  <c r="H434" i="6"/>
  <c r="H433" i="6"/>
  <c r="H432" i="6"/>
  <c r="H431" i="6"/>
  <c r="H430" i="6"/>
  <c r="H429" i="6"/>
  <c r="H428" i="6"/>
  <c r="H427" i="6"/>
  <c r="H426" i="6"/>
  <c r="H425" i="6"/>
  <c r="H424" i="6"/>
  <c r="A688" i="7"/>
  <c r="B688" i="7"/>
  <c r="C688" i="7"/>
  <c r="D688" i="7"/>
  <c r="E688" i="7"/>
  <c r="F688" i="7"/>
  <c r="G688" i="7"/>
  <c r="H688" i="7"/>
  <c r="I688" i="7"/>
  <c r="J688" i="7"/>
  <c r="K688" i="7"/>
  <c r="L688" i="7"/>
  <c r="M688" i="7"/>
  <c r="N688" i="7"/>
  <c r="O688" i="7"/>
  <c r="P688" i="7"/>
  <c r="Q688" i="7"/>
  <c r="R688" i="7"/>
  <c r="S688" i="7"/>
  <c r="T688" i="7"/>
  <c r="U688" i="7"/>
  <c r="V688" i="7"/>
  <c r="W688" i="7"/>
  <c r="X688" i="7"/>
  <c r="Y688" i="7"/>
  <c r="Z688" i="7"/>
  <c r="AA688" i="7"/>
  <c r="AB688" i="7"/>
  <c r="AC688" i="7"/>
  <c r="AD688" i="7"/>
  <c r="AE688" i="7"/>
  <c r="AF688" i="7"/>
  <c r="AG688" i="7"/>
  <c r="AH688" i="7"/>
  <c r="AI688" i="7"/>
  <c r="AJ688" i="7"/>
  <c r="A815" i="7"/>
  <c r="G435" i="6"/>
  <c r="B983" i="6"/>
  <c r="D983" i="6"/>
  <c r="J298" i="6"/>
  <c r="F435" i="6"/>
  <c r="H435" i="6"/>
  <c r="K857" i="6"/>
  <c r="J857" i="6"/>
  <c r="A983" i="6"/>
  <c r="C983" i="6"/>
  <c r="F983" i="6"/>
  <c r="G983" i="6"/>
  <c r="H983" i="6"/>
  <c r="E857" i="6"/>
  <c r="I298" i="6"/>
  <c r="B804" i="7"/>
  <c r="B677" i="7"/>
  <c r="C804" i="7"/>
  <c r="C677" i="7"/>
  <c r="D804" i="7"/>
  <c r="D677" i="7"/>
  <c r="E804" i="7"/>
  <c r="E677" i="7"/>
  <c r="F804" i="7"/>
  <c r="F677" i="7"/>
  <c r="G804" i="7"/>
  <c r="G677" i="7"/>
  <c r="H804" i="7"/>
  <c r="H677" i="7"/>
  <c r="I804" i="7"/>
  <c r="I677" i="7"/>
  <c r="J804" i="7"/>
  <c r="J677" i="7"/>
  <c r="K804" i="7"/>
  <c r="K677" i="7"/>
  <c r="L804" i="7"/>
  <c r="L677" i="7"/>
  <c r="M804" i="7"/>
  <c r="M677" i="7"/>
  <c r="N804" i="7"/>
  <c r="N677" i="7"/>
  <c r="O804" i="7"/>
  <c r="O677" i="7"/>
  <c r="P804" i="7"/>
  <c r="P677" i="7"/>
  <c r="Q804" i="7"/>
  <c r="Q677" i="7"/>
  <c r="R804" i="7"/>
  <c r="R677" i="7"/>
  <c r="S804" i="7"/>
  <c r="S677" i="7"/>
  <c r="T804" i="7"/>
  <c r="T677" i="7"/>
  <c r="U804" i="7"/>
  <c r="U677" i="7"/>
  <c r="V804" i="7"/>
  <c r="V677" i="7"/>
  <c r="W804" i="7"/>
  <c r="W677" i="7"/>
  <c r="X804" i="7"/>
  <c r="X677" i="7"/>
  <c r="Y804" i="7"/>
  <c r="Y677" i="7"/>
  <c r="Z804" i="7"/>
  <c r="Z677" i="7"/>
  <c r="AA804" i="7"/>
  <c r="AA677" i="7"/>
  <c r="AB804" i="7"/>
  <c r="AB677" i="7"/>
  <c r="AC804" i="7"/>
  <c r="AC677" i="7"/>
  <c r="AD804" i="7"/>
  <c r="AD677" i="7"/>
  <c r="AE804" i="7"/>
  <c r="AE677" i="7"/>
  <c r="AF804" i="7"/>
  <c r="AF677" i="7"/>
  <c r="AG804" i="7"/>
  <c r="AG677" i="7"/>
  <c r="AH804" i="7"/>
  <c r="AH677" i="7"/>
  <c r="AI804" i="7"/>
  <c r="AI677" i="7"/>
  <c r="AJ804" i="7"/>
  <c r="AJ677" i="7"/>
  <c r="B805" i="7"/>
  <c r="B678" i="7"/>
  <c r="C805" i="7"/>
  <c r="C678" i="7"/>
  <c r="D805" i="7"/>
  <c r="D678" i="7"/>
  <c r="E805" i="7"/>
  <c r="E678" i="7"/>
  <c r="F805" i="7"/>
  <c r="F678" i="7"/>
  <c r="G805" i="7"/>
  <c r="G678" i="7"/>
  <c r="H805" i="7"/>
  <c r="H678" i="7"/>
  <c r="I805" i="7"/>
  <c r="I678" i="7"/>
  <c r="J805" i="7"/>
  <c r="J678" i="7"/>
  <c r="K805" i="7"/>
  <c r="K678" i="7"/>
  <c r="L805" i="7"/>
  <c r="L678" i="7"/>
  <c r="M805" i="7"/>
  <c r="M678" i="7"/>
  <c r="N805" i="7"/>
  <c r="N678" i="7"/>
  <c r="O805" i="7"/>
  <c r="O678" i="7"/>
  <c r="P805" i="7"/>
  <c r="P678" i="7"/>
  <c r="Q805" i="7"/>
  <c r="Q678" i="7"/>
  <c r="R805" i="7"/>
  <c r="R678" i="7"/>
  <c r="S805" i="7"/>
  <c r="S678" i="7"/>
  <c r="T805" i="7"/>
  <c r="T678" i="7"/>
  <c r="U805" i="7"/>
  <c r="U678" i="7"/>
  <c r="V805" i="7"/>
  <c r="V678" i="7"/>
  <c r="W805" i="7"/>
  <c r="W678" i="7"/>
  <c r="X805" i="7"/>
  <c r="X678" i="7"/>
  <c r="Y805" i="7"/>
  <c r="Y678" i="7"/>
  <c r="Z805" i="7"/>
  <c r="Z678" i="7"/>
  <c r="AA805" i="7"/>
  <c r="AA678" i="7"/>
  <c r="AB805" i="7"/>
  <c r="AB678" i="7"/>
  <c r="AC805" i="7"/>
  <c r="AC678" i="7"/>
  <c r="AD805" i="7"/>
  <c r="AD678" i="7"/>
  <c r="AE805" i="7"/>
  <c r="AE678" i="7"/>
  <c r="AF805" i="7"/>
  <c r="AF678" i="7"/>
  <c r="AG805" i="7"/>
  <c r="AG678" i="7"/>
  <c r="AH805" i="7"/>
  <c r="AH678" i="7"/>
  <c r="AI805" i="7"/>
  <c r="AI678" i="7"/>
  <c r="AJ805" i="7"/>
  <c r="AJ678" i="7"/>
  <c r="B806" i="7"/>
  <c r="B679" i="7"/>
  <c r="C806" i="7"/>
  <c r="C679" i="7"/>
  <c r="D806" i="7"/>
  <c r="D679" i="7"/>
  <c r="E806" i="7"/>
  <c r="E679" i="7"/>
  <c r="F806" i="7"/>
  <c r="F679" i="7"/>
  <c r="G806" i="7"/>
  <c r="G679" i="7"/>
  <c r="H806" i="7"/>
  <c r="H679" i="7"/>
  <c r="I806" i="7"/>
  <c r="I679" i="7"/>
  <c r="J806" i="7"/>
  <c r="J679" i="7"/>
  <c r="K806" i="7"/>
  <c r="K679" i="7"/>
  <c r="L806" i="7"/>
  <c r="L679" i="7"/>
  <c r="M806" i="7"/>
  <c r="M679" i="7"/>
  <c r="N806" i="7"/>
  <c r="N679" i="7"/>
  <c r="O806" i="7"/>
  <c r="O679" i="7"/>
  <c r="P806" i="7"/>
  <c r="P679" i="7"/>
  <c r="Q806" i="7"/>
  <c r="Q679" i="7"/>
  <c r="R806" i="7"/>
  <c r="R679" i="7"/>
  <c r="S806" i="7"/>
  <c r="S679" i="7"/>
  <c r="T806" i="7"/>
  <c r="T679" i="7"/>
  <c r="U806" i="7"/>
  <c r="U679" i="7"/>
  <c r="V806" i="7"/>
  <c r="V679" i="7"/>
  <c r="W806" i="7"/>
  <c r="W679" i="7"/>
  <c r="X806" i="7"/>
  <c r="X679" i="7"/>
  <c r="Y806" i="7"/>
  <c r="Y679" i="7"/>
  <c r="Z806" i="7"/>
  <c r="Z679" i="7"/>
  <c r="AA806" i="7"/>
  <c r="AA679" i="7"/>
  <c r="AB806" i="7"/>
  <c r="AB679" i="7"/>
  <c r="AC806" i="7"/>
  <c r="AC679" i="7"/>
  <c r="AD806" i="7"/>
  <c r="AD679" i="7"/>
  <c r="AE806" i="7"/>
  <c r="AE679" i="7"/>
  <c r="AF806" i="7"/>
  <c r="AF679" i="7"/>
  <c r="AG806" i="7"/>
  <c r="AG679" i="7"/>
  <c r="AH806" i="7"/>
  <c r="AH679" i="7"/>
  <c r="AI806" i="7"/>
  <c r="AI679" i="7"/>
  <c r="AJ806" i="7"/>
  <c r="AJ679" i="7"/>
  <c r="B807" i="7"/>
  <c r="B680" i="7"/>
  <c r="C807" i="7"/>
  <c r="C680" i="7"/>
  <c r="D807" i="7"/>
  <c r="D680" i="7"/>
  <c r="E807" i="7"/>
  <c r="E680" i="7"/>
  <c r="F807" i="7"/>
  <c r="F680" i="7"/>
  <c r="G807" i="7"/>
  <c r="G680" i="7"/>
  <c r="H807" i="7"/>
  <c r="H680" i="7"/>
  <c r="I807" i="7"/>
  <c r="I680" i="7"/>
  <c r="J807" i="7"/>
  <c r="J680" i="7"/>
  <c r="K807" i="7"/>
  <c r="K680" i="7"/>
  <c r="L807" i="7"/>
  <c r="L680" i="7"/>
  <c r="M807" i="7"/>
  <c r="M680" i="7"/>
  <c r="N807" i="7"/>
  <c r="N680" i="7"/>
  <c r="O807" i="7"/>
  <c r="O680" i="7"/>
  <c r="P807" i="7"/>
  <c r="P680" i="7"/>
  <c r="Q807" i="7"/>
  <c r="Q680" i="7"/>
  <c r="R807" i="7"/>
  <c r="R680" i="7"/>
  <c r="S807" i="7"/>
  <c r="S680" i="7"/>
  <c r="T807" i="7"/>
  <c r="T680" i="7"/>
  <c r="U807" i="7"/>
  <c r="U680" i="7"/>
  <c r="V807" i="7"/>
  <c r="V680" i="7"/>
  <c r="W807" i="7"/>
  <c r="W680" i="7"/>
  <c r="X807" i="7"/>
  <c r="X680" i="7"/>
  <c r="Y807" i="7"/>
  <c r="Y680" i="7"/>
  <c r="Z807" i="7"/>
  <c r="Z680" i="7"/>
  <c r="AA807" i="7"/>
  <c r="AA680" i="7"/>
  <c r="AB807" i="7"/>
  <c r="AB680" i="7"/>
  <c r="AC807" i="7"/>
  <c r="AC680" i="7"/>
  <c r="AD807" i="7"/>
  <c r="AD680" i="7"/>
  <c r="AE807" i="7"/>
  <c r="AE680" i="7"/>
  <c r="AF807" i="7"/>
  <c r="AF680" i="7"/>
  <c r="AG807" i="7"/>
  <c r="AG680" i="7"/>
  <c r="AH807" i="7"/>
  <c r="AH680" i="7"/>
  <c r="AI807" i="7"/>
  <c r="AI680" i="7"/>
  <c r="AJ807" i="7"/>
  <c r="AJ680" i="7"/>
  <c r="B808" i="7"/>
  <c r="B681" i="7"/>
  <c r="C808" i="7"/>
  <c r="C681" i="7"/>
  <c r="D808" i="7"/>
  <c r="D681" i="7"/>
  <c r="E808" i="7"/>
  <c r="E681" i="7"/>
  <c r="F808" i="7"/>
  <c r="F681" i="7"/>
  <c r="G808" i="7"/>
  <c r="G681" i="7"/>
  <c r="H808" i="7"/>
  <c r="H681" i="7"/>
  <c r="I808" i="7"/>
  <c r="I681" i="7"/>
  <c r="J808" i="7"/>
  <c r="J681" i="7"/>
  <c r="K808" i="7"/>
  <c r="K681" i="7"/>
  <c r="L808" i="7"/>
  <c r="L681" i="7"/>
  <c r="M808" i="7"/>
  <c r="M681" i="7"/>
  <c r="N808" i="7"/>
  <c r="N681" i="7"/>
  <c r="O808" i="7"/>
  <c r="O681" i="7"/>
  <c r="P808" i="7"/>
  <c r="P681" i="7"/>
  <c r="Q808" i="7"/>
  <c r="Q681" i="7"/>
  <c r="R808" i="7"/>
  <c r="R681" i="7"/>
  <c r="S808" i="7"/>
  <c r="S681" i="7"/>
  <c r="T808" i="7"/>
  <c r="T681" i="7"/>
  <c r="U808" i="7"/>
  <c r="U681" i="7"/>
  <c r="V808" i="7"/>
  <c r="V681" i="7"/>
  <c r="W808" i="7"/>
  <c r="W681" i="7"/>
  <c r="X808" i="7"/>
  <c r="X681" i="7"/>
  <c r="Y808" i="7"/>
  <c r="Y681" i="7"/>
  <c r="Z808" i="7"/>
  <c r="Z681" i="7"/>
  <c r="AA808" i="7"/>
  <c r="AA681" i="7"/>
  <c r="AB808" i="7"/>
  <c r="AB681" i="7"/>
  <c r="AC808" i="7"/>
  <c r="AC681" i="7"/>
  <c r="AD808" i="7"/>
  <c r="AD681" i="7"/>
  <c r="AE808" i="7"/>
  <c r="AE681" i="7"/>
  <c r="AF808" i="7"/>
  <c r="AF681" i="7"/>
  <c r="AG808" i="7"/>
  <c r="AG681" i="7"/>
  <c r="AH808" i="7"/>
  <c r="AH681" i="7"/>
  <c r="AI808" i="7"/>
  <c r="AI681" i="7"/>
  <c r="AJ808" i="7"/>
  <c r="AJ681" i="7"/>
  <c r="B809" i="7"/>
  <c r="B682" i="7"/>
  <c r="C809" i="7"/>
  <c r="C682" i="7"/>
  <c r="D809" i="7"/>
  <c r="D682" i="7"/>
  <c r="E809" i="7"/>
  <c r="E682" i="7"/>
  <c r="F809" i="7"/>
  <c r="F682" i="7"/>
  <c r="G809" i="7"/>
  <c r="G682" i="7"/>
  <c r="H809" i="7"/>
  <c r="H682" i="7"/>
  <c r="I809" i="7"/>
  <c r="I682" i="7"/>
  <c r="J809" i="7"/>
  <c r="J682" i="7"/>
  <c r="K809" i="7"/>
  <c r="K682" i="7"/>
  <c r="L809" i="7"/>
  <c r="L682" i="7"/>
  <c r="M809" i="7"/>
  <c r="M682" i="7"/>
  <c r="N809" i="7"/>
  <c r="N682" i="7"/>
  <c r="O809" i="7"/>
  <c r="O682" i="7"/>
  <c r="P809" i="7"/>
  <c r="P682" i="7"/>
  <c r="Q809" i="7"/>
  <c r="Q682" i="7"/>
  <c r="R809" i="7"/>
  <c r="R682" i="7"/>
  <c r="S809" i="7"/>
  <c r="S682" i="7"/>
  <c r="T809" i="7"/>
  <c r="T682" i="7"/>
  <c r="U809" i="7"/>
  <c r="U682" i="7"/>
  <c r="V809" i="7"/>
  <c r="V682" i="7"/>
  <c r="W809" i="7"/>
  <c r="W682" i="7"/>
  <c r="X809" i="7"/>
  <c r="X682" i="7"/>
  <c r="Y809" i="7"/>
  <c r="Y682" i="7"/>
  <c r="Z809" i="7"/>
  <c r="Z682" i="7"/>
  <c r="AA809" i="7"/>
  <c r="AA682" i="7"/>
  <c r="AB809" i="7"/>
  <c r="AB682" i="7"/>
  <c r="AC809" i="7"/>
  <c r="AC682" i="7"/>
  <c r="AD809" i="7"/>
  <c r="AD682" i="7"/>
  <c r="AE809" i="7"/>
  <c r="AE682" i="7"/>
  <c r="AF809" i="7"/>
  <c r="AF682" i="7"/>
  <c r="AG809" i="7"/>
  <c r="AG682" i="7"/>
  <c r="AH809" i="7"/>
  <c r="AH682" i="7"/>
  <c r="AI809" i="7"/>
  <c r="AI682" i="7"/>
  <c r="AJ809" i="7"/>
  <c r="AJ682" i="7"/>
  <c r="B810" i="7"/>
  <c r="B683" i="7"/>
  <c r="C810" i="7"/>
  <c r="C683" i="7"/>
  <c r="D810" i="7"/>
  <c r="D683" i="7"/>
  <c r="E810" i="7"/>
  <c r="E683" i="7"/>
  <c r="F810" i="7"/>
  <c r="F683" i="7"/>
  <c r="G810" i="7"/>
  <c r="G683" i="7"/>
  <c r="H810" i="7"/>
  <c r="H683" i="7"/>
  <c r="I810" i="7"/>
  <c r="I683" i="7"/>
  <c r="J810" i="7"/>
  <c r="J683" i="7"/>
  <c r="K810" i="7"/>
  <c r="K683" i="7"/>
  <c r="L810" i="7"/>
  <c r="L683" i="7"/>
  <c r="M810" i="7"/>
  <c r="M683" i="7"/>
  <c r="N810" i="7"/>
  <c r="N683" i="7"/>
  <c r="O810" i="7"/>
  <c r="O683" i="7"/>
  <c r="P810" i="7"/>
  <c r="P683" i="7"/>
  <c r="Q810" i="7"/>
  <c r="Q683" i="7"/>
  <c r="R810" i="7"/>
  <c r="R683" i="7"/>
  <c r="S810" i="7"/>
  <c r="S683" i="7"/>
  <c r="T810" i="7"/>
  <c r="T683" i="7"/>
  <c r="U810" i="7"/>
  <c r="U683" i="7"/>
  <c r="V810" i="7"/>
  <c r="V683" i="7"/>
  <c r="W810" i="7"/>
  <c r="W683" i="7"/>
  <c r="X810" i="7"/>
  <c r="X683" i="7"/>
  <c r="Y810" i="7"/>
  <c r="Y683" i="7"/>
  <c r="Z810" i="7"/>
  <c r="Z683" i="7"/>
  <c r="AA810" i="7"/>
  <c r="AA683" i="7"/>
  <c r="AB810" i="7"/>
  <c r="AB683" i="7"/>
  <c r="AC810" i="7"/>
  <c r="AC683" i="7"/>
  <c r="AD810" i="7"/>
  <c r="AD683" i="7"/>
  <c r="AE810" i="7"/>
  <c r="AE683" i="7"/>
  <c r="AF810" i="7"/>
  <c r="AF683" i="7"/>
  <c r="AG810" i="7"/>
  <c r="AG683" i="7"/>
  <c r="AH810" i="7"/>
  <c r="AH683" i="7"/>
  <c r="AI810" i="7"/>
  <c r="AI683" i="7"/>
  <c r="AJ810" i="7"/>
  <c r="AJ683" i="7"/>
  <c r="B811" i="7"/>
  <c r="B684" i="7"/>
  <c r="C811" i="7"/>
  <c r="C684" i="7"/>
  <c r="D811" i="7"/>
  <c r="D684" i="7"/>
  <c r="E811" i="7"/>
  <c r="E684" i="7"/>
  <c r="F811" i="7"/>
  <c r="F684" i="7"/>
  <c r="G811" i="7"/>
  <c r="G684" i="7"/>
  <c r="H811" i="7"/>
  <c r="H684" i="7"/>
  <c r="I811" i="7"/>
  <c r="I684" i="7"/>
  <c r="J811" i="7"/>
  <c r="J684" i="7"/>
  <c r="K811" i="7"/>
  <c r="K684" i="7"/>
  <c r="L811" i="7"/>
  <c r="L684" i="7"/>
  <c r="M811" i="7"/>
  <c r="M684" i="7"/>
  <c r="N811" i="7"/>
  <c r="N684" i="7"/>
  <c r="O811" i="7"/>
  <c r="O684" i="7"/>
  <c r="P811" i="7"/>
  <c r="P684" i="7"/>
  <c r="Q811" i="7"/>
  <c r="Q684" i="7"/>
  <c r="R811" i="7"/>
  <c r="R684" i="7"/>
  <c r="S811" i="7"/>
  <c r="S684" i="7"/>
  <c r="T811" i="7"/>
  <c r="T684" i="7"/>
  <c r="U811" i="7"/>
  <c r="U684" i="7"/>
  <c r="V811" i="7"/>
  <c r="V684" i="7"/>
  <c r="W811" i="7"/>
  <c r="W684" i="7"/>
  <c r="X811" i="7"/>
  <c r="X684" i="7"/>
  <c r="Y811" i="7"/>
  <c r="Y684" i="7"/>
  <c r="Z811" i="7"/>
  <c r="Z684" i="7"/>
  <c r="AA811" i="7"/>
  <c r="AA684" i="7"/>
  <c r="AB811" i="7"/>
  <c r="AB684" i="7"/>
  <c r="AC811" i="7"/>
  <c r="AC684" i="7"/>
  <c r="AD811" i="7"/>
  <c r="AD684" i="7"/>
  <c r="AE811" i="7"/>
  <c r="AE684" i="7"/>
  <c r="AF811" i="7"/>
  <c r="AF684" i="7"/>
  <c r="AG811" i="7"/>
  <c r="AG684" i="7"/>
  <c r="AH811" i="7"/>
  <c r="AH684" i="7"/>
  <c r="AI811" i="7"/>
  <c r="AI684" i="7"/>
  <c r="AJ811" i="7"/>
  <c r="AJ684" i="7"/>
  <c r="B812" i="7"/>
  <c r="B685" i="7"/>
  <c r="C812" i="7"/>
  <c r="C685" i="7"/>
  <c r="D812" i="7"/>
  <c r="D685" i="7"/>
  <c r="E812" i="7"/>
  <c r="E685" i="7"/>
  <c r="F812" i="7"/>
  <c r="F685" i="7"/>
  <c r="G812" i="7"/>
  <c r="G685" i="7"/>
  <c r="H812" i="7"/>
  <c r="H685" i="7"/>
  <c r="I812" i="7"/>
  <c r="I685" i="7"/>
  <c r="J812" i="7"/>
  <c r="J685" i="7"/>
  <c r="K812" i="7"/>
  <c r="K685" i="7"/>
  <c r="L812" i="7"/>
  <c r="L685" i="7"/>
  <c r="M812" i="7"/>
  <c r="M685" i="7"/>
  <c r="N812" i="7"/>
  <c r="N685" i="7"/>
  <c r="O812" i="7"/>
  <c r="O685" i="7"/>
  <c r="P812" i="7"/>
  <c r="P685" i="7"/>
  <c r="Q812" i="7"/>
  <c r="Q685" i="7"/>
  <c r="R812" i="7"/>
  <c r="R685" i="7"/>
  <c r="S812" i="7"/>
  <c r="S685" i="7"/>
  <c r="T812" i="7"/>
  <c r="T685" i="7"/>
  <c r="U812" i="7"/>
  <c r="U685" i="7"/>
  <c r="V812" i="7"/>
  <c r="V685" i="7"/>
  <c r="W812" i="7"/>
  <c r="W685" i="7"/>
  <c r="X812" i="7"/>
  <c r="X685" i="7"/>
  <c r="Y812" i="7"/>
  <c r="Y685" i="7"/>
  <c r="Z812" i="7"/>
  <c r="Z685" i="7"/>
  <c r="AA812" i="7"/>
  <c r="AA685" i="7"/>
  <c r="AB812" i="7"/>
  <c r="AB685" i="7"/>
  <c r="AC812" i="7"/>
  <c r="AC685" i="7"/>
  <c r="AD812" i="7"/>
  <c r="AD685" i="7"/>
  <c r="AE812" i="7"/>
  <c r="AE685" i="7"/>
  <c r="AF812" i="7"/>
  <c r="AF685" i="7"/>
  <c r="AG812" i="7"/>
  <c r="AG685" i="7"/>
  <c r="AH812" i="7"/>
  <c r="AH685" i="7"/>
  <c r="AI812" i="7"/>
  <c r="AI685" i="7"/>
  <c r="AJ812" i="7"/>
  <c r="AJ685" i="7"/>
  <c r="B813" i="7"/>
  <c r="B686" i="7"/>
  <c r="C813" i="7"/>
  <c r="C686" i="7"/>
  <c r="D813" i="7"/>
  <c r="D686" i="7"/>
  <c r="E813" i="7"/>
  <c r="E686" i="7"/>
  <c r="F813" i="7"/>
  <c r="F686" i="7"/>
  <c r="G813" i="7"/>
  <c r="G686" i="7"/>
  <c r="H813" i="7"/>
  <c r="H686" i="7"/>
  <c r="I813" i="7"/>
  <c r="I686" i="7"/>
  <c r="J813" i="7"/>
  <c r="J686" i="7"/>
  <c r="K813" i="7"/>
  <c r="K686" i="7"/>
  <c r="L813" i="7"/>
  <c r="L686" i="7"/>
  <c r="M813" i="7"/>
  <c r="M686" i="7"/>
  <c r="N813" i="7"/>
  <c r="N686" i="7"/>
  <c r="O813" i="7"/>
  <c r="O686" i="7"/>
  <c r="P813" i="7"/>
  <c r="P686" i="7"/>
  <c r="Q813" i="7"/>
  <c r="Q686" i="7"/>
  <c r="R813" i="7"/>
  <c r="R686" i="7"/>
  <c r="S813" i="7"/>
  <c r="S686" i="7"/>
  <c r="T813" i="7"/>
  <c r="T686" i="7"/>
  <c r="U813" i="7"/>
  <c r="U686" i="7"/>
  <c r="V813" i="7"/>
  <c r="V686" i="7"/>
  <c r="W813" i="7"/>
  <c r="W686" i="7"/>
  <c r="X813" i="7"/>
  <c r="X686" i="7"/>
  <c r="Y813" i="7"/>
  <c r="Y686" i="7"/>
  <c r="Z813" i="7"/>
  <c r="Z686" i="7"/>
  <c r="AA813" i="7"/>
  <c r="AA686" i="7"/>
  <c r="AB813" i="7"/>
  <c r="AB686" i="7"/>
  <c r="AC813" i="7"/>
  <c r="AC686" i="7"/>
  <c r="AD813" i="7"/>
  <c r="AD686" i="7"/>
  <c r="AE813" i="7"/>
  <c r="AE686" i="7"/>
  <c r="AF813" i="7"/>
  <c r="AF686" i="7"/>
  <c r="AG813" i="7"/>
  <c r="AG686" i="7"/>
  <c r="AH813" i="7"/>
  <c r="AH686" i="7"/>
  <c r="AI813" i="7"/>
  <c r="AI686" i="7"/>
  <c r="AJ813" i="7"/>
  <c r="AJ686" i="7"/>
  <c r="B814" i="7"/>
  <c r="B687" i="7"/>
  <c r="C814" i="7"/>
  <c r="C687" i="7"/>
  <c r="D814" i="7"/>
  <c r="D687" i="7"/>
  <c r="E814" i="7"/>
  <c r="E687" i="7"/>
  <c r="F814" i="7"/>
  <c r="F687" i="7"/>
  <c r="G814" i="7"/>
  <c r="G687" i="7"/>
  <c r="H814" i="7"/>
  <c r="H687" i="7"/>
  <c r="I814" i="7"/>
  <c r="I687" i="7"/>
  <c r="J814" i="7"/>
  <c r="J687" i="7"/>
  <c r="K814" i="7"/>
  <c r="K687" i="7"/>
  <c r="L814" i="7"/>
  <c r="L687" i="7"/>
  <c r="A814" i="7"/>
  <c r="A687" i="7"/>
  <c r="A813" i="7"/>
  <c r="A686" i="7"/>
  <c r="A812" i="7"/>
  <c r="A685" i="7"/>
  <c r="A811" i="7"/>
  <c r="A684" i="7"/>
  <c r="A810" i="7"/>
  <c r="A683" i="7"/>
  <c r="A809" i="7"/>
  <c r="A682" i="7"/>
  <c r="A808" i="7"/>
  <c r="A681" i="7"/>
  <c r="A807" i="7"/>
  <c r="A680" i="7"/>
  <c r="A806" i="7"/>
  <c r="A679" i="7"/>
  <c r="A805" i="7"/>
  <c r="A678" i="7"/>
  <c r="A804" i="7"/>
  <c r="A677" i="7"/>
  <c r="AJ687" i="7"/>
  <c r="AI687" i="7"/>
  <c r="AH687" i="7"/>
  <c r="AG687" i="7"/>
  <c r="AF687" i="7"/>
  <c r="AE687" i="7"/>
  <c r="AD687" i="7"/>
  <c r="AC687" i="7"/>
  <c r="AB687" i="7"/>
  <c r="AA687" i="7"/>
  <c r="Z687" i="7"/>
  <c r="Y687" i="7"/>
  <c r="X687" i="7"/>
  <c r="W687" i="7"/>
  <c r="V687" i="7"/>
  <c r="U687" i="7"/>
  <c r="T687" i="7"/>
  <c r="S687" i="7"/>
  <c r="R687" i="7"/>
  <c r="Q687" i="7"/>
  <c r="P687" i="7"/>
  <c r="O687" i="7"/>
  <c r="N687" i="7"/>
  <c r="M687" i="7"/>
  <c r="A689" i="7"/>
  <c r="B689" i="7"/>
  <c r="C689" i="7"/>
  <c r="D689" i="7"/>
  <c r="E689" i="7"/>
  <c r="F689" i="7"/>
  <c r="G689" i="7"/>
  <c r="H689" i="7"/>
  <c r="I689" i="7"/>
  <c r="J689" i="7"/>
  <c r="K689" i="7"/>
  <c r="L689" i="7"/>
  <c r="M689" i="7"/>
  <c r="N689" i="7"/>
  <c r="O689" i="7"/>
  <c r="P689" i="7"/>
  <c r="Q689" i="7"/>
  <c r="R689" i="7"/>
  <c r="S689" i="7"/>
  <c r="T689" i="7"/>
  <c r="U689" i="7"/>
  <c r="V689" i="7"/>
  <c r="W689" i="7"/>
  <c r="X689" i="7"/>
  <c r="Y689" i="7"/>
  <c r="Z689" i="7"/>
  <c r="AA689" i="7"/>
  <c r="AB689" i="7"/>
  <c r="AC689" i="7"/>
  <c r="AD689" i="7"/>
  <c r="AE689" i="7"/>
  <c r="AF689" i="7"/>
  <c r="AG689" i="7"/>
  <c r="AH689" i="7"/>
  <c r="AI689" i="7"/>
  <c r="AJ689" i="7"/>
  <c r="A816" i="7"/>
  <c r="G436" i="6"/>
  <c r="H436" i="6"/>
  <c r="B984" i="6"/>
  <c r="D984" i="6"/>
  <c r="F436" i="6"/>
  <c r="K858" i="6"/>
  <c r="J858" i="6"/>
  <c r="A984" i="6"/>
  <c r="C984" i="6"/>
  <c r="F984" i="6"/>
  <c r="G984" i="6"/>
  <c r="H984" i="6"/>
  <c r="E858" i="6"/>
  <c r="E984" i="6" s="1"/>
  <c r="J299" i="6"/>
  <c r="L299" i="6"/>
  <c r="L298" i="6"/>
  <c r="L297" i="6"/>
  <c r="L296" i="6"/>
  <c r="L295" i="6"/>
  <c r="L294" i="6"/>
  <c r="L293" i="6"/>
  <c r="L292" i="6"/>
  <c r="L291" i="6"/>
  <c r="C675" i="6"/>
  <c r="D675" i="6"/>
  <c r="G675" i="6"/>
  <c r="H675" i="6"/>
  <c r="D985" i="6"/>
  <c r="A675" i="6"/>
  <c r="F675" i="6"/>
  <c r="K859" i="6"/>
  <c r="K1111" i="6" s="1"/>
  <c r="J859" i="6"/>
  <c r="A985" i="6"/>
  <c r="C985" i="6"/>
  <c r="F985" i="6"/>
  <c r="G985" i="6"/>
  <c r="H985" i="6"/>
  <c r="E859" i="6"/>
  <c r="G437" i="6"/>
  <c r="K628" i="6"/>
  <c r="J628" i="6"/>
  <c r="J675" i="6" s="1"/>
  <c r="E628" i="6"/>
  <c r="L300" i="6"/>
  <c r="J300" i="6"/>
  <c r="F437" i="6"/>
  <c r="H437" i="6"/>
  <c r="I300" i="6"/>
  <c r="A690" i="7"/>
  <c r="C690" i="7"/>
  <c r="D690" i="7"/>
  <c r="E690" i="7"/>
  <c r="F690" i="7"/>
  <c r="G690" i="7"/>
  <c r="H690" i="7"/>
  <c r="I690" i="7"/>
  <c r="J690" i="7"/>
  <c r="K690" i="7"/>
  <c r="L690" i="7"/>
  <c r="M690" i="7"/>
  <c r="N690" i="7"/>
  <c r="O690" i="7"/>
  <c r="P690" i="7"/>
  <c r="Q690" i="7"/>
  <c r="R690" i="7"/>
  <c r="S690" i="7"/>
  <c r="T690" i="7"/>
  <c r="U690" i="7"/>
  <c r="V690" i="7"/>
  <c r="W690" i="7"/>
  <c r="X690" i="7"/>
  <c r="Y690" i="7"/>
  <c r="Z690" i="7"/>
  <c r="AA690" i="7"/>
  <c r="AB690" i="7"/>
  <c r="AC690" i="7"/>
  <c r="AD690" i="7"/>
  <c r="AE690" i="7"/>
  <c r="AF690" i="7"/>
  <c r="AG690" i="7"/>
  <c r="AH690" i="7"/>
  <c r="AI690" i="7"/>
  <c r="AJ690" i="7"/>
  <c r="L290" i="6"/>
  <c r="L289" i="6"/>
  <c r="K634" i="7"/>
  <c r="Y634" i="7"/>
  <c r="AD639" i="7"/>
  <c r="AJ639" i="7"/>
  <c r="G646" i="7"/>
  <c r="I775" i="7"/>
  <c r="U775" i="7"/>
  <c r="U629" i="7"/>
  <c r="AC629" i="7"/>
  <c r="AG629" i="7"/>
  <c r="L630" i="7"/>
  <c r="P630" i="7"/>
  <c r="V630" i="7"/>
  <c r="Z630" i="7"/>
  <c r="AF630" i="7"/>
  <c r="AH630" i="7"/>
  <c r="AJ630" i="7"/>
  <c r="F632" i="7"/>
  <c r="J632" i="7"/>
  <c r="Z632" i="7"/>
  <c r="AD632" i="7"/>
  <c r="AJ632" i="7"/>
  <c r="M635" i="7"/>
  <c r="AL448" i="7"/>
  <c r="A702" i="7"/>
  <c r="AH651" i="7"/>
  <c r="Z651" i="7"/>
  <c r="B642" i="7"/>
  <c r="AG768" i="7"/>
  <c r="AE768" i="7"/>
  <c r="AC768" i="7"/>
  <c r="Y768" i="7"/>
  <c r="U639" i="7"/>
  <c r="F650" i="7"/>
  <c r="U649" i="7"/>
  <c r="AF648" i="7"/>
  <c r="V763" i="7"/>
  <c r="R763" i="7"/>
  <c r="P636" i="7"/>
  <c r="N763" i="7"/>
  <c r="J763" i="7"/>
  <c r="F763" i="7"/>
  <c r="D763" i="7"/>
  <c r="V774" i="7"/>
  <c r="H761" i="7"/>
  <c r="H646" i="7"/>
  <c r="F761" i="7"/>
  <c r="AG760" i="7"/>
  <c r="AE760" i="7"/>
  <c r="AC760" i="7"/>
  <c r="AA760" i="7"/>
  <c r="Y760" i="7"/>
  <c r="U760" i="7"/>
  <c r="AJ761" i="7"/>
  <c r="AJ646" i="7"/>
  <c r="S773" i="7"/>
  <c r="V644" i="7"/>
  <c r="N644" i="7"/>
  <c r="AF767" i="7"/>
  <c r="AB640" i="7"/>
  <c r="T640" i="7"/>
  <c r="Y639" i="7"/>
  <c r="Y766" i="7"/>
  <c r="BU499" i="7"/>
  <c r="AJ765" i="7"/>
  <c r="S762" i="7"/>
  <c r="S635" i="7"/>
  <c r="O635" i="7"/>
  <c r="K635" i="7"/>
  <c r="G635" i="7"/>
  <c r="C635" i="7"/>
  <c r="J761" i="7"/>
  <c r="J634" i="7"/>
  <c r="AH774" i="7"/>
  <c r="AD774" i="7"/>
  <c r="Z774" i="7"/>
  <c r="X774" i="7"/>
  <c r="AC773" i="7"/>
  <c r="AA773" i="7"/>
  <c r="Y773" i="7"/>
  <c r="W773" i="7"/>
  <c r="J773" i="7"/>
  <c r="AB643" i="7"/>
  <c r="Z643" i="7"/>
  <c r="X643" i="7"/>
  <c r="V643" i="7"/>
  <c r="T643" i="7"/>
  <c r="S768" i="7"/>
  <c r="Q768" i="7"/>
  <c r="O768" i="7"/>
  <c r="I768" i="7"/>
  <c r="E768" i="7"/>
  <c r="C768" i="7"/>
  <c r="F640" i="7"/>
  <c r="B640" i="7"/>
  <c r="AG639" i="7"/>
  <c r="AE639" i="7"/>
  <c r="AC639" i="7"/>
  <c r="AA639" i="7"/>
  <c r="B763" i="7"/>
  <c r="AG762" i="7"/>
  <c r="AC762" i="7"/>
  <c r="W762" i="7"/>
  <c r="AD761" i="7"/>
  <c r="Z761" i="7"/>
  <c r="X761" i="7"/>
  <c r="V761" i="7"/>
  <c r="T761" i="7"/>
  <c r="R761" i="7"/>
  <c r="N761" i="7"/>
  <c r="Q760" i="7"/>
  <c r="O760" i="7"/>
  <c r="M760" i="7"/>
  <c r="K760" i="7"/>
  <c r="G760" i="7"/>
  <c r="E760" i="7"/>
  <c r="C760" i="7"/>
  <c r="AN527" i="7"/>
  <c r="AP527" i="7"/>
  <c r="AR527" i="7"/>
  <c r="AT527" i="7"/>
  <c r="AZ527" i="7"/>
  <c r="BB527" i="7"/>
  <c r="AN540" i="7"/>
  <c r="AP540" i="7"/>
  <c r="AR540" i="7"/>
  <c r="AT540" i="7"/>
  <c r="AV540" i="7"/>
  <c r="BD540" i="7"/>
  <c r="BJ540" i="7"/>
  <c r="BL540" i="7"/>
  <c r="BR542" i="7"/>
  <c r="AZ542" i="7"/>
  <c r="BB542" i="7"/>
  <c r="BF542" i="7"/>
  <c r="BJ542" i="7"/>
  <c r="BN542" i="7"/>
  <c r="BP542" i="7"/>
  <c r="AT544" i="7"/>
  <c r="AZ544" i="7"/>
  <c r="BB544" i="7"/>
  <c r="AZ545" i="7"/>
  <c r="BB545" i="7"/>
  <c r="AT547" i="7"/>
  <c r="AZ547" i="7"/>
  <c r="BB547" i="7"/>
  <c r="BF547" i="7"/>
  <c r="BH547" i="7"/>
  <c r="BJ547" i="7"/>
  <c r="BN547" i="7"/>
  <c r="BP547" i="7"/>
  <c r="BR547" i="7"/>
  <c r="BQ560" i="7"/>
  <c r="BI560" i="7"/>
  <c r="BA560" i="7"/>
  <c r="AN559" i="7"/>
  <c r="BQ559" i="7"/>
  <c r="BM559" i="7"/>
  <c r="BI559" i="7"/>
  <c r="BE559" i="7"/>
  <c r="BA559" i="7"/>
  <c r="AW559" i="7"/>
  <c r="AS559" i="7"/>
  <c r="AO559" i="7"/>
  <c r="BS556" i="7"/>
  <c r="BO556" i="7"/>
  <c r="BK556" i="7"/>
  <c r="BG556" i="7"/>
  <c r="BC556" i="7"/>
  <c r="AY556" i="7"/>
  <c r="AU556" i="7"/>
  <c r="AQ556" i="7"/>
  <c r="AM556" i="7"/>
  <c r="BH555" i="7"/>
  <c r="AR555" i="7"/>
  <c r="BR554" i="7"/>
  <c r="BH554" i="7"/>
  <c r="AR554" i="7"/>
  <c r="BT551" i="7"/>
  <c r="BL551" i="7"/>
  <c r="BD551" i="7"/>
  <c r="AV551" i="7"/>
  <c r="BQ550" i="7"/>
  <c r="BI550" i="7"/>
  <c r="BC550" i="7"/>
  <c r="AY550" i="7"/>
  <c r="AU550" i="7"/>
  <c r="AO550" i="7"/>
  <c r="A738" i="7"/>
  <c r="AM546" i="7"/>
  <c r="AQ546" i="7"/>
  <c r="AS546" i="7"/>
  <c r="AW546" i="7"/>
  <c r="AN544" i="7"/>
  <c r="AP544" i="7"/>
  <c r="AR544" i="7"/>
  <c r="AV544" i="7"/>
  <c r="AX544" i="7"/>
  <c r="BD544" i="7"/>
  <c r="AX545" i="7"/>
  <c r="BD545" i="7"/>
  <c r="AN546" i="7"/>
  <c r="AP546" i="7"/>
  <c r="AR546" i="7"/>
  <c r="BE546" i="7"/>
  <c r="BK546" i="7"/>
  <c r="AN547" i="7"/>
  <c r="AP547" i="7"/>
  <c r="AR547" i="7"/>
  <c r="AV547" i="7"/>
  <c r="AX547" i="7"/>
  <c r="BD547" i="7"/>
  <c r="BL547" i="7"/>
  <c r="BT547" i="7"/>
  <c r="M814" i="7"/>
  <c r="Q814" i="7"/>
  <c r="U814" i="7"/>
  <c r="Y814" i="7"/>
  <c r="AC814" i="7"/>
  <c r="AG814" i="7"/>
  <c r="AN560" i="7"/>
  <c r="BM560" i="7"/>
  <c r="BE560" i="7"/>
  <c r="AW560" i="7"/>
  <c r="AS560" i="7"/>
  <c r="AO560" i="7"/>
  <c r="BU559" i="7"/>
  <c r="AN558" i="7"/>
  <c r="AN557" i="7"/>
  <c r="AO557" i="7"/>
  <c r="BT555" i="7"/>
  <c r="BL555" i="7"/>
  <c r="BD555" i="7"/>
  <c r="AV555" i="7"/>
  <c r="AN555" i="7"/>
  <c r="BT554" i="7"/>
  <c r="BP554" i="7"/>
  <c r="BL554" i="7"/>
  <c r="BD554" i="7"/>
  <c r="AV554" i="7"/>
  <c r="AN554" i="7"/>
  <c r="BT553" i="7"/>
  <c r="BD553" i="7"/>
  <c r="AN553" i="7"/>
  <c r="AR553" i="7"/>
  <c r="AO552" i="7"/>
  <c r="AR551" i="7"/>
  <c r="BS550" i="7"/>
  <c r="BO550" i="7"/>
  <c r="BK550" i="7"/>
  <c r="BG550" i="7"/>
  <c r="AQ550" i="7"/>
  <c r="AM550" i="7"/>
  <c r="J248" i="6"/>
  <c r="H395" i="6"/>
  <c r="G570" i="6"/>
  <c r="E299" i="6"/>
  <c r="E300" i="6"/>
  <c r="E1060" i="6"/>
  <c r="B718" i="6"/>
  <c r="I261" i="6"/>
  <c r="D718" i="6"/>
  <c r="K283" i="6"/>
  <c r="F571" i="6"/>
  <c r="H571" i="6"/>
  <c r="D1072" i="6"/>
  <c r="K276" i="6"/>
  <c r="K413" i="6" s="1"/>
  <c r="F718" i="6"/>
  <c r="G718" i="6"/>
  <c r="A971" i="6"/>
  <c r="H710" i="6"/>
  <c r="F710" i="6"/>
  <c r="C710" i="6"/>
  <c r="F959" i="6"/>
  <c r="D672" i="6"/>
  <c r="D719" i="6"/>
  <c r="B1099" i="6"/>
  <c r="B961" i="6"/>
  <c r="D1099" i="6"/>
  <c r="D961" i="6"/>
  <c r="D1101" i="6"/>
  <c r="D963" i="6"/>
  <c r="C668" i="6"/>
  <c r="C717" i="6"/>
  <c r="F565" i="6"/>
  <c r="H565" i="6"/>
  <c r="G566" i="6"/>
  <c r="F569" i="6"/>
  <c r="H569" i="6"/>
  <c r="H721" i="6"/>
  <c r="F674" i="6"/>
  <c r="C721" i="6"/>
  <c r="I286" i="6"/>
  <c r="I423" i="6" s="1"/>
  <c r="J853" i="6"/>
  <c r="J851" i="6"/>
  <c r="J1103" i="6" s="1"/>
  <c r="K299" i="6"/>
  <c r="E627" i="6"/>
  <c r="E674" i="6" s="1"/>
  <c r="C775" i="7"/>
  <c r="AB774" i="7"/>
  <c r="H774" i="7"/>
  <c r="AG773" i="7"/>
  <c r="I773" i="7"/>
  <c r="J645" i="7"/>
  <c r="Y644" i="7"/>
  <c r="U644" i="7"/>
  <c r="Q644" i="7"/>
  <c r="M644" i="7"/>
  <c r="I644" i="7"/>
  <c r="E644" i="7"/>
  <c r="Q649" i="7"/>
  <c r="S775" i="7"/>
  <c r="G648" i="7"/>
  <c r="AF774" i="7"/>
  <c r="L774" i="7"/>
  <c r="Q773" i="7"/>
  <c r="C773" i="7"/>
  <c r="AB767" i="7"/>
  <c r="V767" i="7"/>
  <c r="R767" i="7"/>
  <c r="L640" i="7"/>
  <c r="H640" i="7"/>
  <c r="D640" i="7"/>
  <c r="AE762" i="7"/>
  <c r="Y762" i="7"/>
  <c r="U762" i="7"/>
  <c r="Q762" i="7"/>
  <c r="K762" i="7"/>
  <c r="E762" i="7"/>
  <c r="BU560" i="7"/>
  <c r="BT559" i="7"/>
  <c r="BR559" i="7"/>
  <c r="BP559" i="7"/>
  <c r="BN559" i="7"/>
  <c r="BL559" i="7"/>
  <c r="BJ559" i="7"/>
  <c r="BH559" i="7"/>
  <c r="BF559" i="7"/>
  <c r="BD559" i="7"/>
  <c r="BB559" i="7"/>
  <c r="AZ559" i="7"/>
  <c r="AX559" i="7"/>
  <c r="AV559" i="7"/>
  <c r="AT559" i="7"/>
  <c r="AR559" i="7"/>
  <c r="AP559" i="7"/>
  <c r="BT558" i="7"/>
  <c r="BR558" i="7"/>
  <c r="BP558" i="7"/>
  <c r="BN558" i="7"/>
  <c r="BL558" i="7"/>
  <c r="BJ558" i="7"/>
  <c r="BH558" i="7"/>
  <c r="BF558" i="7"/>
  <c r="BD558" i="7"/>
  <c r="BB558" i="7"/>
  <c r="AZ558" i="7"/>
  <c r="AX558" i="7"/>
  <c r="AV558" i="7"/>
  <c r="AT558" i="7"/>
  <c r="AR558" i="7"/>
  <c r="AP558" i="7"/>
  <c r="BT557" i="7"/>
  <c r="BR557" i="7"/>
  <c r="BP557" i="7"/>
  <c r="BN557" i="7"/>
  <c r="BL557" i="7"/>
  <c r="BJ557" i="7"/>
  <c r="BH557" i="7"/>
  <c r="BF557" i="7"/>
  <c r="BD557" i="7"/>
  <c r="BB557" i="7"/>
  <c r="AZ557" i="7"/>
  <c r="AX557" i="7"/>
  <c r="AV557" i="7"/>
  <c r="AT557" i="7"/>
  <c r="AR557" i="7"/>
  <c r="BT556" i="7"/>
  <c r="BR556" i="7"/>
  <c r="BP556" i="7"/>
  <c r="BN556" i="7"/>
  <c r="BL556" i="7"/>
  <c r="BJ556" i="7"/>
  <c r="BH556" i="7"/>
  <c r="BF556" i="7"/>
  <c r="BD556" i="7"/>
  <c r="BB556" i="7"/>
  <c r="AZ556" i="7"/>
  <c r="AX556" i="7"/>
  <c r="AV556" i="7"/>
  <c r="AT556" i="7"/>
  <c r="AR556" i="7"/>
  <c r="AP556" i="7"/>
  <c r="AN556" i="7"/>
  <c r="BR555" i="7"/>
  <c r="BN555" i="7"/>
  <c r="BJ555" i="7"/>
  <c r="BF555" i="7"/>
  <c r="BB555" i="7"/>
  <c r="AX555" i="7"/>
  <c r="AT555" i="7"/>
  <c r="AP555" i="7"/>
  <c r="BU554" i="7"/>
  <c r="BS554" i="7"/>
  <c r="BQ554" i="7"/>
  <c r="BO554" i="7"/>
  <c r="BM554" i="7"/>
  <c r="BJ554" i="7"/>
  <c r="BF554" i="7"/>
  <c r="BB554" i="7"/>
  <c r="AX554" i="7"/>
  <c r="AT554" i="7"/>
  <c r="AP554" i="7"/>
  <c r="BP553" i="7"/>
  <c r="BH553" i="7"/>
  <c r="AZ553" i="7"/>
  <c r="AP528" i="7"/>
  <c r="AT528" i="7"/>
  <c r="AN529" i="7"/>
  <c r="BC529" i="7"/>
  <c r="AM532" i="7"/>
  <c r="AU532" i="7"/>
  <c r="BG532" i="7"/>
  <c r="AY541" i="7"/>
  <c r="BA541" i="7"/>
  <c r="BC541" i="7"/>
  <c r="AO543" i="7"/>
  <c r="AQ543" i="7"/>
  <c r="AS543" i="7"/>
  <c r="BE543" i="7"/>
  <c r="BG543" i="7"/>
  <c r="BI543" i="7"/>
  <c r="AP553" i="7"/>
  <c r="AT553" i="7"/>
  <c r="AX553" i="7"/>
  <c r="BB553" i="7"/>
  <c r="BF553" i="7"/>
  <c r="BJ553" i="7"/>
  <c r="BN553" i="7"/>
  <c r="BR553" i="7"/>
  <c r="BT552" i="7"/>
  <c r="BR552" i="7"/>
  <c r="BP552" i="7"/>
  <c r="BN552" i="7"/>
  <c r="BL552" i="7"/>
  <c r="BJ552" i="7"/>
  <c r="BH552" i="7"/>
  <c r="BF552" i="7"/>
  <c r="BD552" i="7"/>
  <c r="BB552" i="7"/>
  <c r="AZ552" i="7"/>
  <c r="AX552" i="7"/>
  <c r="AV552" i="7"/>
  <c r="AT552" i="7"/>
  <c r="AR552" i="7"/>
  <c r="AP552" i="7"/>
  <c r="AN552" i="7"/>
  <c r="BT550" i="7"/>
  <c r="BR550" i="7"/>
  <c r="BP550" i="7"/>
  <c r="BN550" i="7"/>
  <c r="BL550" i="7"/>
  <c r="BJ550" i="7"/>
  <c r="BH550" i="7"/>
  <c r="BF550" i="7"/>
  <c r="BD550" i="7"/>
  <c r="BB550" i="7"/>
  <c r="AZ550" i="7"/>
  <c r="AX550" i="7"/>
  <c r="AV550" i="7"/>
  <c r="AT550" i="7"/>
  <c r="AR550" i="7"/>
  <c r="AP550" i="7"/>
  <c r="AN550" i="7"/>
  <c r="AN562" i="7"/>
  <c r="AP562" i="7"/>
  <c r="AR562" i="7"/>
  <c r="AT562" i="7"/>
  <c r="AV562" i="7"/>
  <c r="AX562" i="7"/>
  <c r="AZ562" i="7"/>
  <c r="BB562" i="7"/>
  <c r="BD562" i="7"/>
  <c r="BF562" i="7"/>
  <c r="BH562" i="7"/>
  <c r="BJ562" i="7"/>
  <c r="BL562" i="7"/>
  <c r="BN562" i="7"/>
  <c r="BP562" i="7"/>
  <c r="BR562" i="7"/>
  <c r="BT562" i="7"/>
  <c r="AN563" i="7"/>
  <c r="AP563" i="7"/>
  <c r="AR563" i="7"/>
  <c r="AT563" i="7"/>
  <c r="AV563" i="7"/>
  <c r="AX563" i="7"/>
  <c r="AZ563" i="7"/>
  <c r="BB563" i="7"/>
  <c r="BD563" i="7"/>
  <c r="BF563" i="7"/>
  <c r="BH563" i="7"/>
  <c r="BJ563" i="7"/>
  <c r="BL563" i="7"/>
  <c r="BN563" i="7"/>
  <c r="BP563" i="7"/>
  <c r="BR563" i="7"/>
  <c r="BT563" i="7"/>
  <c r="B719" i="6"/>
  <c r="F719" i="6"/>
  <c r="G719" i="6"/>
  <c r="E297" i="6"/>
  <c r="I627" i="6"/>
  <c r="K627" i="6"/>
  <c r="K674" i="6" s="1"/>
  <c r="J626" i="6"/>
  <c r="J625" i="6"/>
  <c r="J719" i="6" s="1"/>
  <c r="J847" i="6"/>
  <c r="J846" i="6"/>
  <c r="D1110" i="6"/>
  <c r="B1110" i="6"/>
  <c r="K298" i="6"/>
  <c r="I857" i="6"/>
  <c r="I983" i="6" s="1"/>
  <c r="H708" i="6"/>
  <c r="F708" i="6"/>
  <c r="C708" i="6"/>
  <c r="G707" i="6"/>
  <c r="D707" i="6"/>
  <c r="B707" i="6"/>
  <c r="K296" i="6"/>
  <c r="E855" i="6"/>
  <c r="E981" i="6" s="1"/>
  <c r="E295" i="6"/>
  <c r="E853" i="6"/>
  <c r="K736" i="6"/>
  <c r="K740" i="6"/>
  <c r="D720" i="6"/>
  <c r="K284" i="6"/>
  <c r="F721" i="6"/>
  <c r="J845" i="6"/>
  <c r="J286" i="6"/>
  <c r="E286" i="6"/>
  <c r="K845" i="6"/>
  <c r="K1097" i="6" s="1"/>
  <c r="I845" i="6"/>
  <c r="I297" i="6"/>
  <c r="I434" i="6" s="1"/>
  <c r="K297" i="6"/>
  <c r="J294" i="6"/>
  <c r="I294" i="6"/>
  <c r="K294" i="6"/>
  <c r="F720" i="6"/>
  <c r="E626" i="6"/>
  <c r="E625" i="6"/>
  <c r="J624" i="6"/>
  <c r="J671" i="6" s="1"/>
  <c r="I855" i="6"/>
  <c r="K855" i="6"/>
  <c r="K1107" i="6" s="1"/>
  <c r="E851" i="6"/>
  <c r="J850" i="6"/>
  <c r="J849" i="6"/>
  <c r="E847" i="6"/>
  <c r="E985" i="6" s="1"/>
  <c r="I858" i="6"/>
  <c r="K300" i="6"/>
  <c r="I628" i="6"/>
  <c r="E927" i="6"/>
  <c r="C997" i="6"/>
  <c r="C999" i="6"/>
  <c r="C1001" i="6"/>
  <c r="K744" i="6"/>
  <c r="K882" i="6" s="1"/>
  <c r="D1064" i="6"/>
  <c r="J889" i="6"/>
  <c r="G712" i="6"/>
  <c r="D712" i="6"/>
  <c r="B712" i="6"/>
  <c r="H711" i="6"/>
  <c r="F711" i="6"/>
  <c r="C711" i="6"/>
  <c r="G713" i="6"/>
  <c r="J622" i="6"/>
  <c r="G673" i="6"/>
  <c r="G720" i="6"/>
  <c r="C672" i="6"/>
  <c r="C719" i="6"/>
  <c r="B673" i="6"/>
  <c r="B720" i="6"/>
  <c r="D713" i="6"/>
  <c r="B713" i="6"/>
  <c r="C667" i="6"/>
  <c r="H714" i="6"/>
  <c r="B715" i="6"/>
  <c r="G715" i="6"/>
  <c r="C669" i="6"/>
  <c r="H716" i="6"/>
  <c r="G558" i="6"/>
  <c r="C1095" i="6"/>
  <c r="F969" i="6"/>
  <c r="H1095" i="6"/>
  <c r="F717" i="6"/>
  <c r="B1096" i="6"/>
  <c r="D970" i="6"/>
  <c r="G970" i="6"/>
  <c r="F562" i="6"/>
  <c r="H562" i="6"/>
  <c r="F563" i="6"/>
  <c r="H563" i="6"/>
  <c r="F564" i="6"/>
  <c r="H564" i="6"/>
  <c r="F567" i="6"/>
  <c r="H567" i="6"/>
  <c r="F568" i="6"/>
  <c r="H568" i="6"/>
  <c r="C673" i="6"/>
  <c r="B1107" i="6"/>
  <c r="D1107" i="6"/>
  <c r="G674" i="6"/>
  <c r="D721" i="6"/>
  <c r="B674" i="6"/>
  <c r="C1108" i="6"/>
  <c r="H1108" i="6"/>
  <c r="I296" i="6"/>
  <c r="I433" i="6" s="1"/>
  <c r="I295" i="6"/>
  <c r="K295" i="6"/>
  <c r="K432" i="6" s="1"/>
  <c r="I293" i="6"/>
  <c r="I292" i="6"/>
  <c r="I429" i="6" s="1"/>
  <c r="I291" i="6"/>
  <c r="I290" i="6"/>
  <c r="I564" i="6" s="1"/>
  <c r="I289" i="6"/>
  <c r="I288" i="6"/>
  <c r="I425" i="6" s="1"/>
  <c r="I287" i="6"/>
  <c r="I424" i="6" s="1"/>
  <c r="I626" i="6"/>
  <c r="I673" i="6" s="1"/>
  <c r="K626" i="6"/>
  <c r="E624" i="6"/>
  <c r="E718" i="6" s="1"/>
  <c r="E854" i="6"/>
  <c r="I853" i="6"/>
  <c r="I979" i="6" s="1"/>
  <c r="K853" i="6"/>
  <c r="J852" i="6"/>
  <c r="J1104" i="6" s="1"/>
  <c r="E849" i="6"/>
  <c r="J848" i="6"/>
  <c r="J974" i="6" s="1"/>
  <c r="E298" i="6"/>
  <c r="E292" i="6"/>
  <c r="E566" i="6" s="1"/>
  <c r="E290" i="6"/>
  <c r="E288" i="6"/>
  <c r="E574" i="6" s="1"/>
  <c r="E856" i="6"/>
  <c r="I859" i="6"/>
  <c r="I985" i="6" s="1"/>
  <c r="AO535" i="7"/>
  <c r="AW535" i="7"/>
  <c r="BU536" i="7"/>
  <c r="AO538" i="7"/>
  <c r="AT538" i="7"/>
  <c r="AY538" i="7"/>
  <c r="BA538" i="7"/>
  <c r="BC538" i="7"/>
  <c r="BJ538" i="7"/>
  <c r="BP538" i="7"/>
  <c r="AW539" i="7"/>
  <c r="BB540" i="7"/>
  <c r="AY546" i="7"/>
  <c r="BG546" i="7"/>
  <c r="BO546" i="7"/>
  <c r="AZ548" i="7"/>
  <c r="BD548" i="7"/>
  <c r="BH548" i="7"/>
  <c r="BL548" i="7"/>
  <c r="BP548" i="7"/>
  <c r="BT548" i="7"/>
  <c r="AJ815" i="7"/>
  <c r="BU549" i="7"/>
  <c r="BT560" i="7"/>
  <c r="BR560" i="7"/>
  <c r="BP560" i="7"/>
  <c r="BN560" i="7"/>
  <c r="BL560" i="7"/>
  <c r="BJ560" i="7"/>
  <c r="BH560" i="7"/>
  <c r="BF560" i="7"/>
  <c r="BD560" i="7"/>
  <c r="BB560" i="7"/>
  <c r="AZ560" i="7"/>
  <c r="AX560" i="7"/>
  <c r="AV560" i="7"/>
  <c r="AT560" i="7"/>
  <c r="AR560" i="7"/>
  <c r="AP560" i="7"/>
  <c r="AN561" i="7"/>
  <c r="AP561" i="7"/>
  <c r="AR561" i="7"/>
  <c r="AT561" i="7"/>
  <c r="AV561" i="7"/>
  <c r="AX561" i="7"/>
  <c r="AZ561" i="7"/>
  <c r="BB561" i="7"/>
  <c r="BD561" i="7"/>
  <c r="BF561" i="7"/>
  <c r="BH561" i="7"/>
  <c r="BJ561" i="7"/>
  <c r="BL561" i="7"/>
  <c r="BN561" i="7"/>
  <c r="BP561" i="7"/>
  <c r="BR561" i="7"/>
  <c r="BT561" i="7"/>
  <c r="AL563" i="7"/>
  <c r="K748" i="6"/>
  <c r="K874" i="6" s="1"/>
  <c r="K757" i="6"/>
  <c r="I199" i="6"/>
  <c r="H527" i="6"/>
  <c r="G398" i="6"/>
  <c r="E260" i="6"/>
  <c r="K285" i="6"/>
  <c r="E296" i="6"/>
  <c r="E570" i="6" s="1"/>
  <c r="E294" i="6"/>
  <c r="I856" i="6"/>
  <c r="I1108" i="6" s="1"/>
  <c r="K856" i="6"/>
  <c r="I854" i="6"/>
  <c r="K854" i="6"/>
  <c r="E852" i="6"/>
  <c r="E978" i="6" s="1"/>
  <c r="E850" i="6"/>
  <c r="E848" i="6"/>
  <c r="E846" i="6"/>
  <c r="I299" i="6"/>
  <c r="I844" i="6"/>
  <c r="J293" i="6"/>
  <c r="J567" i="6" s="1"/>
  <c r="E293" i="6"/>
  <c r="K293" i="6"/>
  <c r="K292" i="6"/>
  <c r="J291" i="6"/>
  <c r="E291" i="6"/>
  <c r="K291" i="6"/>
  <c r="K290" i="6"/>
  <c r="J289" i="6"/>
  <c r="E289" i="6"/>
  <c r="K289" i="6"/>
  <c r="K288" i="6"/>
  <c r="J287" i="6"/>
  <c r="J436" i="6" s="1"/>
  <c r="E287" i="6"/>
  <c r="F467" i="6"/>
  <c r="C645" i="7"/>
  <c r="AJ767" i="7"/>
  <c r="AO536" i="7"/>
  <c r="C718" i="6"/>
  <c r="AM539" i="7"/>
  <c r="AS539" i="7"/>
  <c r="AU539" i="7"/>
  <c r="BO539" i="7"/>
  <c r="BS539" i="7"/>
  <c r="AX540" i="7"/>
  <c r="AZ540" i="7"/>
  <c r="BF540" i="7"/>
  <c r="BH540" i="7"/>
  <c r="BN540" i="7"/>
  <c r="BP540" i="7"/>
  <c r="BS540" i="7"/>
  <c r="E845" i="6"/>
  <c r="AN549" i="7"/>
  <c r="AP549" i="7"/>
  <c r="AR549" i="7"/>
  <c r="AT549" i="7"/>
  <c r="AV549" i="7"/>
  <c r="AX549" i="7"/>
  <c r="AZ549" i="7"/>
  <c r="BB549" i="7"/>
  <c r="BD549" i="7"/>
  <c r="BF549" i="7"/>
  <c r="BH549" i="7"/>
  <c r="BJ549" i="7"/>
  <c r="BL549" i="7"/>
  <c r="BN549" i="7"/>
  <c r="BP549" i="7"/>
  <c r="BR549" i="7"/>
  <c r="BT549" i="7"/>
  <c r="J292" i="6"/>
  <c r="J429" i="6" s="1"/>
  <c r="J290" i="6"/>
  <c r="J288" i="6"/>
  <c r="K625" i="6"/>
  <c r="I625" i="6"/>
  <c r="K624" i="6"/>
  <c r="I624" i="6"/>
  <c r="K852" i="6"/>
  <c r="I852" i="6"/>
  <c r="K851" i="6"/>
  <c r="K977" i="6" s="1"/>
  <c r="I851" i="6"/>
  <c r="K850" i="6"/>
  <c r="I850" i="6"/>
  <c r="K849" i="6"/>
  <c r="K1101" i="6" s="1"/>
  <c r="I849" i="6"/>
  <c r="K848" i="6"/>
  <c r="K974" i="6" s="1"/>
  <c r="I848" i="6"/>
  <c r="K847" i="6"/>
  <c r="K973" i="6" s="1"/>
  <c r="I847" i="6"/>
  <c r="K846" i="6"/>
  <c r="K1110" i="6" s="1"/>
  <c r="I846" i="6"/>
  <c r="BK554" i="7"/>
  <c r="BI554" i="7"/>
  <c r="BG554" i="7"/>
  <c r="BE554" i="7"/>
  <c r="BC554" i="7"/>
  <c r="BA554" i="7"/>
  <c r="AY554" i="7"/>
  <c r="AW554" i="7"/>
  <c r="AU554" i="7"/>
  <c r="AS554" i="7"/>
  <c r="AQ554" i="7"/>
  <c r="AO554" i="7"/>
  <c r="AM554" i="7"/>
  <c r="BR551" i="7"/>
  <c r="BN551" i="7"/>
  <c r="BJ551" i="7"/>
  <c r="BF551" i="7"/>
  <c r="BB551" i="7"/>
  <c r="AX551" i="7"/>
  <c r="AT551" i="7"/>
  <c r="AP557" i="7"/>
  <c r="BU555" i="7"/>
  <c r="BS555" i="7"/>
  <c r="BQ555" i="7"/>
  <c r="BO555" i="7"/>
  <c r="BM555" i="7"/>
  <c r="BK555" i="7"/>
  <c r="BI555" i="7"/>
  <c r="BG555" i="7"/>
  <c r="BE555" i="7"/>
  <c r="BC555" i="7"/>
  <c r="BA555" i="7"/>
  <c r="AY555" i="7"/>
  <c r="AW555" i="7"/>
  <c r="AU555" i="7"/>
  <c r="AS555" i="7"/>
  <c r="AQ555" i="7"/>
  <c r="AO555" i="7"/>
  <c r="AM555" i="7"/>
  <c r="BU553" i="7"/>
  <c r="BS553" i="7"/>
  <c r="BQ553" i="7"/>
  <c r="BO553" i="7"/>
  <c r="BM553" i="7"/>
  <c r="BK553" i="7"/>
  <c r="BI553" i="7"/>
  <c r="BG553" i="7"/>
  <c r="BE553" i="7"/>
  <c r="BC553" i="7"/>
  <c r="BA553" i="7"/>
  <c r="AY553" i="7"/>
  <c r="AW553" i="7"/>
  <c r="AU553" i="7"/>
  <c r="AS553" i="7"/>
  <c r="AQ553" i="7"/>
  <c r="AO553" i="7"/>
  <c r="AM553" i="7"/>
  <c r="AJ817" i="7"/>
  <c r="BU551" i="7"/>
  <c r="AH817" i="7"/>
  <c r="BS551" i="7"/>
  <c r="AF817" i="7"/>
  <c r="BQ551" i="7"/>
  <c r="AD817" i="7"/>
  <c r="BO551" i="7"/>
  <c r="AB817" i="7"/>
  <c r="BM551" i="7"/>
  <c r="Z817" i="7"/>
  <c r="BK551" i="7"/>
  <c r="X817" i="7"/>
  <c r="BI551" i="7"/>
  <c r="V817" i="7"/>
  <c r="BG551" i="7"/>
  <c r="T817" i="7"/>
  <c r="BE551" i="7"/>
  <c r="BC551" i="7"/>
  <c r="BA551" i="7"/>
  <c r="AY551" i="7"/>
  <c r="AW551" i="7"/>
  <c r="AU551" i="7"/>
  <c r="AS551" i="7"/>
  <c r="AQ551" i="7"/>
  <c r="AO551" i="7"/>
  <c r="AM551" i="7"/>
  <c r="AO548" i="7"/>
  <c r="AU548" i="7"/>
  <c r="BI548" i="7"/>
  <c r="BJ548" i="7"/>
  <c r="AS549" i="7"/>
  <c r="BC560" i="7"/>
  <c r="AS550" i="7"/>
  <c r="BE562" i="7"/>
  <c r="BG562" i="7"/>
  <c r="BI562" i="7"/>
  <c r="BH527" i="7"/>
  <c r="AN528" i="7"/>
  <c r="AR529" i="7"/>
  <c r="AT529" i="7"/>
  <c r="BE549" i="7"/>
  <c r="BG549" i="7"/>
  <c r="BC559" i="7"/>
  <c r="A638" i="7"/>
  <c r="A630" i="7"/>
  <c r="A622" i="7"/>
  <c r="A614" i="7"/>
  <c r="A765" i="7"/>
  <c r="A761" i="7"/>
  <c r="A757" i="7"/>
  <c r="A753" i="7"/>
  <c r="A749" i="7"/>
  <c r="A745" i="7"/>
  <c r="A741" i="7"/>
  <c r="AM527" i="7"/>
  <c r="AO527" i="7"/>
  <c r="AP529" i="7"/>
  <c r="AY529" i="7"/>
  <c r="AO532" i="7"/>
  <c r="AM535" i="7"/>
  <c r="AQ535" i="7"/>
  <c r="AS535" i="7"/>
  <c r="AU535" i="7"/>
  <c r="BH538" i="7"/>
  <c r="BR538" i="7"/>
  <c r="AM541" i="7"/>
  <c r="AO541" i="7"/>
  <c r="AQ541" i="7"/>
  <c r="AS541" i="7"/>
  <c r="AU541" i="7"/>
  <c r="AM542" i="7"/>
  <c r="AO542" i="7"/>
  <c r="AS542" i="7"/>
  <c r="AU542" i="7"/>
  <c r="AO546" i="7"/>
  <c r="AU546" i="7"/>
  <c r="BA546" i="7"/>
  <c r="BC546" i="7"/>
  <c r="BI546" i="7"/>
  <c r="BM546" i="7"/>
  <c r="BC547" i="7"/>
  <c r="BE547" i="7"/>
  <c r="BG547" i="7"/>
  <c r="BI547" i="7"/>
  <c r="BM547" i="7"/>
  <c r="BO547" i="7"/>
  <c r="BA549" i="7"/>
  <c r="BA557" i="7"/>
  <c r="BP551" i="7"/>
  <c r="BK560" i="7"/>
  <c r="AU560" i="7"/>
  <c r="BK559" i="7"/>
  <c r="AU559" i="7"/>
  <c r="J640" i="7"/>
  <c r="AS532" i="7"/>
  <c r="AY532" i="7"/>
  <c r="BA532" i="7"/>
  <c r="BO560" i="7"/>
  <c r="BG560" i="7"/>
  <c r="BO559" i="7"/>
  <c r="BG559" i="7"/>
  <c r="AZ555" i="7"/>
  <c r="AS537" i="7"/>
  <c r="AW537" i="7"/>
  <c r="AY542" i="7"/>
  <c r="BA542" i="7"/>
  <c r="BC542" i="7"/>
  <c r="AW543" i="7"/>
  <c r="AY543" i="7"/>
  <c r="BA543" i="7"/>
  <c r="AW544" i="7"/>
  <c r="AY544" i="7"/>
  <c r="BA544" i="7"/>
  <c r="BM544" i="7"/>
  <c r="BO544" i="7"/>
  <c r="BQ544" i="7"/>
  <c r="AM548" i="7"/>
  <c r="AQ548" i="7"/>
  <c r="AS548" i="7"/>
  <c r="AW548" i="7"/>
  <c r="BA548" i="7"/>
  <c r="BQ548" i="7"/>
  <c r="BR548" i="7"/>
  <c r="AO549" i="7"/>
  <c r="AW549" i="7"/>
  <c r="BC549" i="7"/>
  <c r="AW558" i="7"/>
  <c r="BO558" i="7"/>
  <c r="BE558" i="7"/>
  <c r="AY558" i="7"/>
  <c r="AO558" i="7"/>
  <c r="BQ557" i="7"/>
  <c r="BG557" i="7"/>
  <c r="AQ557" i="7"/>
  <c r="BU556" i="7"/>
  <c r="BE556" i="7"/>
  <c r="AO556" i="7"/>
  <c r="K646" i="7"/>
  <c r="AH642" i="7"/>
  <c r="V642" i="7"/>
  <c r="AG641" i="7"/>
  <c r="R640" i="7"/>
  <c r="AE635" i="7"/>
  <c r="W635" i="7"/>
  <c r="AD778" i="7"/>
  <c r="S651" i="7"/>
  <c r="Z642" i="7"/>
  <c r="AC641" i="7"/>
  <c r="U768" i="7"/>
  <c r="AC766" i="7"/>
  <c r="O766" i="7"/>
  <c r="I766" i="7"/>
  <c r="E766" i="7"/>
  <c r="AF765" i="7"/>
  <c r="Z765" i="7"/>
  <c r="T765" i="7"/>
  <c r="P765" i="7"/>
  <c r="J765" i="7"/>
  <c r="D765" i="7"/>
  <c r="AE764" i="7"/>
  <c r="W764" i="7"/>
  <c r="O764" i="7"/>
  <c r="G764" i="7"/>
  <c r="AD763" i="7"/>
  <c r="T763" i="7"/>
  <c r="H636" i="7"/>
  <c r="AH634" i="7"/>
  <c r="Z634" i="7"/>
  <c r="R634" i="7"/>
  <c r="F634" i="7"/>
  <c r="AG633" i="7"/>
  <c r="Y633" i="7"/>
  <c r="AW538" i="7"/>
  <c r="BF538" i="7"/>
  <c r="AS540" i="7"/>
  <c r="BE541" i="7"/>
  <c r="BS543" i="7"/>
  <c r="AY560" i="7"/>
  <c r="AY559" i="7"/>
  <c r="BG558" i="7"/>
  <c r="AQ558" i="7"/>
  <c r="BU558" i="7"/>
  <c r="BI558" i="7"/>
  <c r="AS558" i="7"/>
  <c r="BI557" i="7"/>
  <c r="AS557" i="7"/>
  <c r="BK557" i="7"/>
  <c r="AU557" i="7"/>
  <c r="BQ556" i="7"/>
  <c r="BI556" i="7"/>
  <c r="BA556" i="7"/>
  <c r="AS556" i="7"/>
  <c r="BK547" i="7"/>
  <c r="BS547" i="7"/>
  <c r="BE548" i="7"/>
  <c r="BF548" i="7"/>
  <c r="BM548" i="7"/>
  <c r="BN548" i="7"/>
  <c r="BU548" i="7"/>
  <c r="A676" i="7"/>
  <c r="AM549" i="7"/>
  <c r="AQ549" i="7"/>
  <c r="AU549" i="7"/>
  <c r="AY549" i="7"/>
  <c r="BQ558" i="7"/>
  <c r="BM558" i="7"/>
  <c r="BA558" i="7"/>
  <c r="BS557" i="7"/>
  <c r="BO557" i="7"/>
  <c r="BC557" i="7"/>
  <c r="BU552" i="7"/>
  <c r="BM552" i="7"/>
  <c r="BE552" i="7"/>
  <c r="AW552" i="7"/>
  <c r="AM552" i="7"/>
  <c r="AN551" i="7"/>
  <c r="AP551" i="7"/>
  <c r="BA550" i="7"/>
  <c r="BK561" i="7"/>
  <c r="BM561" i="7"/>
  <c r="BO561" i="7"/>
  <c r="BI561" i="7"/>
  <c r="BQ561" i="7"/>
  <c r="AM563" i="7"/>
  <c r="AU563" i="7"/>
  <c r="BC563" i="7"/>
  <c r="BK563" i="7"/>
  <c r="BS563" i="7"/>
  <c r="F478" i="6"/>
  <c r="B1068" i="6"/>
  <c r="G517" i="6"/>
  <c r="G519" i="6"/>
  <c r="G371" i="6"/>
  <c r="B1069" i="6"/>
  <c r="E220" i="6"/>
  <c r="F376" i="6"/>
  <c r="H358" i="6"/>
  <c r="E1064" i="6"/>
  <c r="H461" i="6"/>
  <c r="E727" i="6"/>
  <c r="E991" i="6" s="1"/>
  <c r="AY548" i="7"/>
  <c r="BC548" i="7"/>
  <c r="BG548" i="7"/>
  <c r="BK548" i="7"/>
  <c r="BO548" i="7"/>
  <c r="BS548" i="7"/>
  <c r="AZ554" i="7"/>
  <c r="BL553" i="7"/>
  <c r="BS552" i="7"/>
  <c r="BO552" i="7"/>
  <c r="BK552" i="7"/>
  <c r="BG552" i="7"/>
  <c r="BC552" i="7"/>
  <c r="AY552" i="7"/>
  <c r="AU552" i="7"/>
  <c r="AQ552" i="7"/>
  <c r="BU550" i="7"/>
  <c r="BE550" i="7"/>
  <c r="AW550" i="7"/>
  <c r="H485" i="6"/>
  <c r="J249" i="6"/>
  <c r="J535" i="6" s="1"/>
  <c r="G569" i="6"/>
  <c r="F570" i="6"/>
  <c r="K286" i="6"/>
  <c r="BU495" i="7"/>
  <c r="AJ634" i="7"/>
  <c r="AJ622" i="7"/>
  <c r="AJ749" i="7"/>
  <c r="AH761" i="7"/>
  <c r="AH622" i="7"/>
  <c r="AF634" i="7"/>
  <c r="AF622" i="7"/>
  <c r="AF749" i="7"/>
  <c r="AB622" i="7"/>
  <c r="AB634" i="7"/>
  <c r="AB749" i="7"/>
  <c r="X634" i="7"/>
  <c r="X622" i="7"/>
  <c r="X749" i="7"/>
  <c r="T634" i="7"/>
  <c r="T622" i="7"/>
  <c r="T749" i="7"/>
  <c r="P634" i="7"/>
  <c r="P622" i="7"/>
  <c r="P749" i="7"/>
  <c r="N634" i="7"/>
  <c r="N622" i="7"/>
  <c r="L634" i="7"/>
  <c r="L622" i="7"/>
  <c r="L749" i="7"/>
  <c r="H634" i="7"/>
  <c r="H622" i="7"/>
  <c r="H749" i="7"/>
  <c r="D634" i="7"/>
  <c r="D622" i="7"/>
  <c r="D749" i="7"/>
  <c r="B634" i="7"/>
  <c r="B622" i="7"/>
  <c r="BU493" i="7"/>
  <c r="AJ759" i="7"/>
  <c r="AH632" i="7"/>
  <c r="AH759" i="7"/>
  <c r="V632" i="7"/>
  <c r="V759" i="7"/>
  <c r="R759" i="7"/>
  <c r="R632" i="7"/>
  <c r="N632" i="7"/>
  <c r="N759" i="7"/>
  <c r="H759" i="7"/>
  <c r="H632" i="7"/>
  <c r="B632" i="7"/>
  <c r="B759" i="7"/>
  <c r="BU491" i="7"/>
  <c r="AJ757" i="7"/>
  <c r="AB630" i="7"/>
  <c r="AB757" i="7"/>
  <c r="T630" i="7"/>
  <c r="T757" i="7"/>
  <c r="N757" i="7"/>
  <c r="N630" i="7"/>
  <c r="H630" i="7"/>
  <c r="H757" i="7"/>
  <c r="D630" i="7"/>
  <c r="D757" i="7"/>
  <c r="AA629" i="7"/>
  <c r="AA756" i="7"/>
  <c r="W629" i="7"/>
  <c r="W756" i="7"/>
  <c r="Q756" i="7"/>
  <c r="Q629" i="7"/>
  <c r="M629" i="7"/>
  <c r="M756" i="7"/>
  <c r="I629" i="7"/>
  <c r="I756" i="7"/>
  <c r="E629" i="7"/>
  <c r="E756" i="7"/>
  <c r="BU489" i="7"/>
  <c r="AJ628" i="7"/>
  <c r="AJ755" i="7"/>
  <c r="AF628" i="7"/>
  <c r="AF755" i="7"/>
  <c r="AB628" i="7"/>
  <c r="AB755" i="7"/>
  <c r="X628" i="7"/>
  <c r="X755" i="7"/>
  <c r="T628" i="7"/>
  <c r="T755" i="7"/>
  <c r="P628" i="7"/>
  <c r="P755" i="7"/>
  <c r="L628" i="7"/>
  <c r="L755" i="7"/>
  <c r="H628" i="7"/>
  <c r="H755" i="7"/>
  <c r="D628" i="7"/>
  <c r="D755" i="7"/>
  <c r="AI627" i="7"/>
  <c r="AI754" i="7"/>
  <c r="AE627" i="7"/>
  <c r="AE754" i="7"/>
  <c r="AA627" i="7"/>
  <c r="AA754" i="7"/>
  <c r="W627" i="7"/>
  <c r="W754" i="7"/>
  <c r="S627" i="7"/>
  <c r="S754" i="7"/>
  <c r="O627" i="7"/>
  <c r="O754" i="7"/>
  <c r="K627" i="7"/>
  <c r="K754" i="7"/>
  <c r="G627" i="7"/>
  <c r="G754" i="7"/>
  <c r="C627" i="7"/>
  <c r="C754" i="7"/>
  <c r="BU487" i="7"/>
  <c r="AJ626" i="7"/>
  <c r="AH626" i="7"/>
  <c r="AH753" i="7"/>
  <c r="AD626" i="7"/>
  <c r="AD753" i="7"/>
  <c r="Z626" i="7"/>
  <c r="Z753" i="7"/>
  <c r="V626" i="7"/>
  <c r="V753" i="7"/>
  <c r="R626" i="7"/>
  <c r="R753" i="7"/>
  <c r="N626" i="7"/>
  <c r="N753" i="7"/>
  <c r="J626" i="7"/>
  <c r="J753" i="7"/>
  <c r="F626" i="7"/>
  <c r="F753" i="7"/>
  <c r="B626" i="7"/>
  <c r="B753" i="7"/>
  <c r="AG625" i="7"/>
  <c r="AG752" i="7"/>
  <c r="AC625" i="7"/>
  <c r="AC752" i="7"/>
  <c r="Y625" i="7"/>
  <c r="Y752" i="7"/>
  <c r="U625" i="7"/>
  <c r="U752" i="7"/>
  <c r="Q625" i="7"/>
  <c r="Q752" i="7"/>
  <c r="M625" i="7"/>
  <c r="M752" i="7"/>
  <c r="I625" i="7"/>
  <c r="I752" i="7"/>
  <c r="E625" i="7"/>
  <c r="E752" i="7"/>
  <c r="AI621" i="7"/>
  <c r="AI748" i="7"/>
  <c r="AG621" i="7"/>
  <c r="AE621" i="7"/>
  <c r="AE748" i="7"/>
  <c r="AC621" i="7"/>
  <c r="AA621" i="7"/>
  <c r="AA748" i="7"/>
  <c r="Y621" i="7"/>
  <c r="W621" i="7"/>
  <c r="W748" i="7"/>
  <c r="U621" i="7"/>
  <c r="S621" i="7"/>
  <c r="S748" i="7"/>
  <c r="Q621" i="7"/>
  <c r="O621" i="7"/>
  <c r="O748" i="7"/>
  <c r="M621" i="7"/>
  <c r="K621" i="7"/>
  <c r="K748" i="7"/>
  <c r="I621" i="7"/>
  <c r="G621" i="7"/>
  <c r="G748" i="7"/>
  <c r="E621" i="7"/>
  <c r="C621" i="7"/>
  <c r="C748" i="7"/>
  <c r="BU481" i="7"/>
  <c r="AJ620" i="7"/>
  <c r="AH620" i="7"/>
  <c r="AH747" i="7"/>
  <c r="AF620" i="7"/>
  <c r="AD620" i="7"/>
  <c r="AD747" i="7"/>
  <c r="AB620" i="7"/>
  <c r="Z620" i="7"/>
  <c r="Z747" i="7"/>
  <c r="X620" i="7"/>
  <c r="V620" i="7"/>
  <c r="V747" i="7"/>
  <c r="T620" i="7"/>
  <c r="R620" i="7"/>
  <c r="R747" i="7"/>
  <c r="P620" i="7"/>
  <c r="N620" i="7"/>
  <c r="N747" i="7"/>
  <c r="L620" i="7"/>
  <c r="J620" i="7"/>
  <c r="J747" i="7"/>
  <c r="H620" i="7"/>
  <c r="F620" i="7"/>
  <c r="F747" i="7"/>
  <c r="D620" i="7"/>
  <c r="B620" i="7"/>
  <c r="B747" i="7"/>
  <c r="AG619" i="7"/>
  <c r="AG746" i="7"/>
  <c r="BU479" i="7"/>
  <c r="AJ618" i="7"/>
  <c r="AJ606" i="7"/>
  <c r="AH618" i="7"/>
  <c r="AH606" i="7"/>
  <c r="AF618" i="7"/>
  <c r="AF606" i="7"/>
  <c r="AD618" i="7"/>
  <c r="AD606" i="7"/>
  <c r="AB618" i="7"/>
  <c r="AB606" i="7"/>
  <c r="Z618" i="7"/>
  <c r="Z606" i="7"/>
  <c r="X618" i="7"/>
  <c r="X606" i="7"/>
  <c r="V618" i="7"/>
  <c r="V606" i="7"/>
  <c r="T618" i="7"/>
  <c r="T606" i="7"/>
  <c r="R618" i="7"/>
  <c r="R606" i="7"/>
  <c r="P618" i="7"/>
  <c r="P606" i="7"/>
  <c r="N618" i="7"/>
  <c r="N606" i="7"/>
  <c r="L618" i="7"/>
  <c r="L606" i="7"/>
  <c r="J618" i="7"/>
  <c r="J606" i="7"/>
  <c r="H618" i="7"/>
  <c r="H606" i="7"/>
  <c r="F618" i="7"/>
  <c r="F606" i="7"/>
  <c r="D618" i="7"/>
  <c r="D606" i="7"/>
  <c r="B618" i="7"/>
  <c r="B606" i="7"/>
  <c r="AI617" i="7"/>
  <c r="AG617" i="7"/>
  <c r="AE617" i="7"/>
  <c r="AC617" i="7"/>
  <c r="AA617" i="7"/>
  <c r="Y617" i="7"/>
  <c r="W617" i="7"/>
  <c r="U617" i="7"/>
  <c r="S617" i="7"/>
  <c r="Q617" i="7"/>
  <c r="O617" i="7"/>
  <c r="M617" i="7"/>
  <c r="K617" i="7"/>
  <c r="I617" i="7"/>
  <c r="G617" i="7"/>
  <c r="E617" i="7"/>
  <c r="C617" i="7"/>
  <c r="BU477" i="7"/>
  <c r="AJ616" i="7"/>
  <c r="AJ604" i="7"/>
  <c r="AH616" i="7"/>
  <c r="AH604" i="7"/>
  <c r="AF616" i="7"/>
  <c r="AF604" i="7"/>
  <c r="AD616" i="7"/>
  <c r="AD604" i="7"/>
  <c r="AB616" i="7"/>
  <c r="AB604" i="7"/>
  <c r="Z616" i="7"/>
  <c r="Z604" i="7"/>
  <c r="X616" i="7"/>
  <c r="X604" i="7"/>
  <c r="V616" i="7"/>
  <c r="V604" i="7"/>
  <c r="T616" i="7"/>
  <c r="T604" i="7"/>
  <c r="R616" i="7"/>
  <c r="R604" i="7"/>
  <c r="P616" i="7"/>
  <c r="P604" i="7"/>
  <c r="N616" i="7"/>
  <c r="N604" i="7"/>
  <c r="L616" i="7"/>
  <c r="L604" i="7"/>
  <c r="J616" i="7"/>
  <c r="J604" i="7"/>
  <c r="H616" i="7"/>
  <c r="H604" i="7"/>
  <c r="F616" i="7"/>
  <c r="F604" i="7"/>
  <c r="D616" i="7"/>
  <c r="D604" i="7"/>
  <c r="B616" i="7"/>
  <c r="B604" i="7"/>
  <c r="AI615" i="7"/>
  <c r="AI603" i="7"/>
  <c r="AG615" i="7"/>
  <c r="AG603" i="7"/>
  <c r="AE615" i="7"/>
  <c r="AE603" i="7"/>
  <c r="AC615" i="7"/>
  <c r="AC603" i="7"/>
  <c r="AA615" i="7"/>
  <c r="AA603" i="7"/>
  <c r="Y615" i="7"/>
  <c r="Y603" i="7"/>
  <c r="W615" i="7"/>
  <c r="U615" i="7"/>
  <c r="S615" i="7"/>
  <c r="Q615" i="7"/>
  <c r="O615" i="7"/>
  <c r="M615" i="7"/>
  <c r="K615" i="7"/>
  <c r="I615" i="7"/>
  <c r="G615" i="7"/>
  <c r="E615" i="7"/>
  <c r="C615" i="7"/>
  <c r="BU475" i="7"/>
  <c r="AJ614" i="7"/>
  <c r="AH614" i="7"/>
  <c r="AF614" i="7"/>
  <c r="AD614" i="7"/>
  <c r="AB614" i="7"/>
  <c r="Z614" i="7"/>
  <c r="X614" i="7"/>
  <c r="V614" i="7"/>
  <c r="T614" i="7"/>
  <c r="R614" i="7"/>
  <c r="P614" i="7"/>
  <c r="N614" i="7"/>
  <c r="L614" i="7"/>
  <c r="J614" i="7"/>
  <c r="H614" i="7"/>
  <c r="F614" i="7"/>
  <c r="D614" i="7"/>
  <c r="B614" i="7"/>
  <c r="AI613" i="7"/>
  <c r="AG613" i="7"/>
  <c r="AE613" i="7"/>
  <c r="AC613" i="7"/>
  <c r="AA613" i="7"/>
  <c r="Y613" i="7"/>
  <c r="W613" i="7"/>
  <c r="U613" i="7"/>
  <c r="S613" i="7"/>
  <c r="Q613" i="7"/>
  <c r="O613" i="7"/>
  <c r="M613" i="7"/>
  <c r="K613" i="7"/>
  <c r="I613" i="7"/>
  <c r="G613" i="7"/>
  <c r="E613" i="7"/>
  <c r="C613" i="7"/>
  <c r="BU473" i="7"/>
  <c r="AJ612" i="7"/>
  <c r="AI609" i="7"/>
  <c r="AG609" i="7"/>
  <c r="AE609" i="7"/>
  <c r="AC609" i="7"/>
  <c r="AA609" i="7"/>
  <c r="Y609" i="7"/>
  <c r="W609" i="7"/>
  <c r="U609" i="7"/>
  <c r="S609" i="7"/>
  <c r="Q609" i="7"/>
  <c r="O609" i="7"/>
  <c r="M609" i="7"/>
  <c r="K609" i="7"/>
  <c r="I609" i="7"/>
  <c r="G609" i="7"/>
  <c r="E609" i="7"/>
  <c r="C609" i="7"/>
  <c r="BU469" i="7"/>
  <c r="AJ608" i="7"/>
  <c r="AH608" i="7"/>
  <c r="AF608" i="7"/>
  <c r="AD608" i="7"/>
  <c r="AB608" i="7"/>
  <c r="Z608" i="7"/>
  <c r="X608" i="7"/>
  <c r="V608" i="7"/>
  <c r="T608" i="7"/>
  <c r="R608" i="7"/>
  <c r="P608" i="7"/>
  <c r="N608" i="7"/>
  <c r="L608" i="7"/>
  <c r="J608" i="7"/>
  <c r="H608" i="7"/>
  <c r="F608" i="7"/>
  <c r="D608" i="7"/>
  <c r="B608" i="7"/>
  <c r="AI607" i="7"/>
  <c r="AG607" i="7"/>
  <c r="AE607" i="7"/>
  <c r="AC607" i="7"/>
  <c r="AA607" i="7"/>
  <c r="Y607" i="7"/>
  <c r="W607" i="7"/>
  <c r="U607" i="7"/>
  <c r="S607" i="7"/>
  <c r="Q607" i="7"/>
  <c r="O607" i="7"/>
  <c r="M607" i="7"/>
  <c r="K607" i="7"/>
  <c r="I607" i="7"/>
  <c r="G607" i="7"/>
  <c r="E607" i="7"/>
  <c r="C607" i="7"/>
  <c r="AI605" i="7"/>
  <c r="AG605" i="7"/>
  <c r="AE605" i="7"/>
  <c r="AC605" i="7"/>
  <c r="AA605" i="7"/>
  <c r="Y605" i="7"/>
  <c r="W605" i="7"/>
  <c r="U605" i="7"/>
  <c r="S605" i="7"/>
  <c r="Q605" i="7"/>
  <c r="O605" i="7"/>
  <c r="M605" i="7"/>
  <c r="K605" i="7"/>
  <c r="I605" i="7"/>
  <c r="G605" i="7"/>
  <c r="E605" i="7"/>
  <c r="C605" i="7"/>
  <c r="AT495" i="7"/>
  <c r="AZ495" i="7"/>
  <c r="BN495" i="7"/>
  <c r="BR495" i="7"/>
  <c r="AY493" i="7"/>
  <c r="BC493" i="7"/>
  <c r="BM493" i="7"/>
  <c r="BS493" i="7"/>
  <c r="BA495" i="7"/>
  <c r="BI495" i="7"/>
  <c r="BQ495" i="7"/>
  <c r="M724" i="7"/>
  <c r="O724" i="7"/>
  <c r="Q724" i="7"/>
  <c r="S724" i="7"/>
  <c r="U724" i="7"/>
  <c r="W724" i="7"/>
  <c r="Y724" i="7"/>
  <c r="AA724" i="7"/>
  <c r="AC724" i="7"/>
  <c r="AE724" i="7"/>
  <c r="AG724" i="7"/>
  <c r="AI724" i="7"/>
  <c r="C726" i="7"/>
  <c r="E726" i="7"/>
  <c r="G726" i="7"/>
  <c r="I726" i="7"/>
  <c r="K726" i="7"/>
  <c r="M726" i="7"/>
  <c r="O726" i="7"/>
  <c r="Q726" i="7"/>
  <c r="S726" i="7"/>
  <c r="U726" i="7"/>
  <c r="W726" i="7"/>
  <c r="Y726" i="7"/>
  <c r="AA726" i="7"/>
  <c r="AC726" i="7"/>
  <c r="AE726" i="7"/>
  <c r="AG726" i="7"/>
  <c r="AI726" i="7"/>
  <c r="B727" i="7"/>
  <c r="D727" i="7"/>
  <c r="F727" i="7"/>
  <c r="B738" i="7"/>
  <c r="D738" i="7"/>
  <c r="F738" i="7"/>
  <c r="H738" i="7"/>
  <c r="J738" i="7"/>
  <c r="L738" i="7"/>
  <c r="N738" i="7"/>
  <c r="P738" i="7"/>
  <c r="R738" i="7"/>
  <c r="T738" i="7"/>
  <c r="V738" i="7"/>
  <c r="X738" i="7"/>
  <c r="Z738" i="7"/>
  <c r="AB738" i="7"/>
  <c r="AD738" i="7"/>
  <c r="AF738" i="7"/>
  <c r="AH738" i="7"/>
  <c r="AJ738" i="7"/>
  <c r="C739" i="7"/>
  <c r="E739" i="7"/>
  <c r="G739" i="7"/>
  <c r="I739" i="7"/>
  <c r="K739" i="7"/>
  <c r="M739" i="7"/>
  <c r="O739" i="7"/>
  <c r="Q739" i="7"/>
  <c r="S739" i="7"/>
  <c r="U739" i="7"/>
  <c r="W739" i="7"/>
  <c r="Y739" i="7"/>
  <c r="AA739" i="7"/>
  <c r="AC739" i="7"/>
  <c r="AE739" i="7"/>
  <c r="AG739" i="7"/>
  <c r="AI739" i="7"/>
  <c r="H727" i="7"/>
  <c r="J727" i="7"/>
  <c r="L727" i="7"/>
  <c r="N727" i="7"/>
  <c r="P727" i="7"/>
  <c r="R727" i="7"/>
  <c r="T727" i="7"/>
  <c r="V727" i="7"/>
  <c r="X727" i="7"/>
  <c r="Z727" i="7"/>
  <c r="AB727" i="7"/>
  <c r="AD727" i="7"/>
  <c r="AF727" i="7"/>
  <c r="AH727" i="7"/>
  <c r="AJ727" i="7"/>
  <c r="C728" i="7"/>
  <c r="E728" i="7"/>
  <c r="G728" i="7"/>
  <c r="I728" i="7"/>
  <c r="K728" i="7"/>
  <c r="M728" i="7"/>
  <c r="O728" i="7"/>
  <c r="Q728" i="7"/>
  <c r="S728" i="7"/>
  <c r="U728" i="7"/>
  <c r="W728" i="7"/>
  <c r="Y728" i="7"/>
  <c r="AA728" i="7"/>
  <c r="AC728" i="7"/>
  <c r="AE728" i="7"/>
  <c r="AG728" i="7"/>
  <c r="AI728" i="7"/>
  <c r="B729" i="7"/>
  <c r="D729" i="7"/>
  <c r="F729" i="7"/>
  <c r="H729" i="7"/>
  <c r="J729" i="7"/>
  <c r="L729" i="7"/>
  <c r="N729" i="7"/>
  <c r="P729" i="7"/>
  <c r="R729" i="7"/>
  <c r="T729" i="7"/>
  <c r="V729" i="7"/>
  <c r="X729" i="7"/>
  <c r="Z729" i="7"/>
  <c r="AB729" i="7"/>
  <c r="AD729" i="7"/>
  <c r="AF729" i="7"/>
  <c r="AH729" i="7"/>
  <c r="AJ729" i="7"/>
  <c r="C730" i="7"/>
  <c r="E730" i="7"/>
  <c r="G730" i="7"/>
  <c r="I730" i="7"/>
  <c r="K730" i="7"/>
  <c r="M730" i="7"/>
  <c r="O730" i="7"/>
  <c r="Q730" i="7"/>
  <c r="S730" i="7"/>
  <c r="U730" i="7"/>
  <c r="W730" i="7"/>
  <c r="AA730" i="7"/>
  <c r="AE730" i="7"/>
  <c r="AI730" i="7"/>
  <c r="D731" i="7"/>
  <c r="H731" i="7"/>
  <c r="L731" i="7"/>
  <c r="P731" i="7"/>
  <c r="T731" i="7"/>
  <c r="X731" i="7"/>
  <c r="AB731" i="7"/>
  <c r="AF731" i="7"/>
  <c r="AJ731" i="7"/>
  <c r="E732" i="7"/>
  <c r="I732" i="7"/>
  <c r="M732" i="7"/>
  <c r="Q732" i="7"/>
  <c r="U732" i="7"/>
  <c r="Y732" i="7"/>
  <c r="AC732" i="7"/>
  <c r="AG732" i="7"/>
  <c r="B733" i="7"/>
  <c r="F733" i="7"/>
  <c r="J733" i="7"/>
  <c r="N733" i="7"/>
  <c r="R733" i="7"/>
  <c r="V733" i="7"/>
  <c r="Z733" i="7"/>
  <c r="AD733" i="7"/>
  <c r="AH733" i="7"/>
  <c r="C734" i="7"/>
  <c r="G734" i="7"/>
  <c r="K734" i="7"/>
  <c r="O734" i="7"/>
  <c r="S734" i="7"/>
  <c r="W734" i="7"/>
  <c r="AA734" i="7"/>
  <c r="AE734" i="7"/>
  <c r="AI734" i="7"/>
  <c r="D735" i="7"/>
  <c r="H735" i="7"/>
  <c r="L735" i="7"/>
  <c r="P735" i="7"/>
  <c r="T735" i="7"/>
  <c r="X735" i="7"/>
  <c r="AB735" i="7"/>
  <c r="AF735" i="7"/>
  <c r="AJ735" i="7"/>
  <c r="E736" i="7"/>
  <c r="I736" i="7"/>
  <c r="M736" i="7"/>
  <c r="Q736" i="7"/>
  <c r="U736" i="7"/>
  <c r="Y736" i="7"/>
  <c r="AC736" i="7"/>
  <c r="AG736" i="7"/>
  <c r="C738" i="7"/>
  <c r="G738" i="7"/>
  <c r="K738" i="7"/>
  <c r="O738" i="7"/>
  <c r="S738" i="7"/>
  <c r="W738" i="7"/>
  <c r="AA738" i="7"/>
  <c r="AE738" i="7"/>
  <c r="AI738" i="7"/>
  <c r="D739" i="7"/>
  <c r="H739" i="7"/>
  <c r="L739" i="7"/>
  <c r="P739" i="7"/>
  <c r="T739" i="7"/>
  <c r="X739" i="7"/>
  <c r="AB739" i="7"/>
  <c r="AF739" i="7"/>
  <c r="AJ739" i="7"/>
  <c r="E740" i="7"/>
  <c r="I740" i="7"/>
  <c r="M740" i="7"/>
  <c r="Q740" i="7"/>
  <c r="U740" i="7"/>
  <c r="Y740" i="7"/>
  <c r="AC740" i="7"/>
  <c r="AG740" i="7"/>
  <c r="B741" i="7"/>
  <c r="F741" i="7"/>
  <c r="J741" i="7"/>
  <c r="N741" i="7"/>
  <c r="R741" i="7"/>
  <c r="V741" i="7"/>
  <c r="Z741" i="7"/>
  <c r="AD741" i="7"/>
  <c r="AH741" i="7"/>
  <c r="C742" i="7"/>
  <c r="G742" i="7"/>
  <c r="K742" i="7"/>
  <c r="O742" i="7"/>
  <c r="S742" i="7"/>
  <c r="W742" i="7"/>
  <c r="AA742" i="7"/>
  <c r="AE742" i="7"/>
  <c r="AI742" i="7"/>
  <c r="D743" i="7"/>
  <c r="H743" i="7"/>
  <c r="L743" i="7"/>
  <c r="P743" i="7"/>
  <c r="T743" i="7"/>
  <c r="X743" i="7"/>
  <c r="AB743" i="7"/>
  <c r="AF743" i="7"/>
  <c r="AJ743" i="7"/>
  <c r="E744" i="7"/>
  <c r="I744" i="7"/>
  <c r="M744" i="7"/>
  <c r="Q744" i="7"/>
  <c r="U744" i="7"/>
  <c r="Y744" i="7"/>
  <c r="AC744" i="7"/>
  <c r="AG744" i="7"/>
  <c r="B745" i="7"/>
  <c r="F745" i="7"/>
  <c r="J745" i="7"/>
  <c r="N745" i="7"/>
  <c r="R745" i="7"/>
  <c r="V745" i="7"/>
  <c r="Z745" i="7"/>
  <c r="AD745" i="7"/>
  <c r="AH745" i="7"/>
  <c r="C746" i="7"/>
  <c r="G746" i="7"/>
  <c r="K746" i="7"/>
  <c r="O746" i="7"/>
  <c r="S746" i="7"/>
  <c r="W746" i="7"/>
  <c r="AA746" i="7"/>
  <c r="AE746" i="7"/>
  <c r="D747" i="7"/>
  <c r="L747" i="7"/>
  <c r="T747" i="7"/>
  <c r="AB747" i="7"/>
  <c r="AJ747" i="7"/>
  <c r="I748" i="7"/>
  <c r="Q748" i="7"/>
  <c r="Y748" i="7"/>
  <c r="AG748" i="7"/>
  <c r="F749" i="7"/>
  <c r="N749" i="7"/>
  <c r="V749" i="7"/>
  <c r="AD749" i="7"/>
  <c r="C752" i="7"/>
  <c r="K752" i="7"/>
  <c r="S752" i="7"/>
  <c r="AA752" i="7"/>
  <c r="AI752" i="7"/>
  <c r="H753" i="7"/>
  <c r="P753" i="7"/>
  <c r="X753" i="7"/>
  <c r="AF753" i="7"/>
  <c r="E754" i="7"/>
  <c r="M754" i="7"/>
  <c r="U754" i="7"/>
  <c r="AC754" i="7"/>
  <c r="B755" i="7"/>
  <c r="J755" i="7"/>
  <c r="R755" i="7"/>
  <c r="Z755" i="7"/>
  <c r="AH755" i="7"/>
  <c r="G756" i="7"/>
  <c r="O756" i="7"/>
  <c r="AI756" i="7"/>
  <c r="AB759" i="7"/>
  <c r="AF632" i="7"/>
  <c r="AA771" i="7"/>
  <c r="AA632" i="7"/>
  <c r="Y771" i="7"/>
  <c r="Y632" i="7"/>
  <c r="Y759" i="7"/>
  <c r="W771" i="7"/>
  <c r="W632" i="7"/>
  <c r="R630" i="7"/>
  <c r="M769" i="7"/>
  <c r="M642" i="7"/>
  <c r="M630" i="7"/>
  <c r="K769" i="7"/>
  <c r="K630" i="7"/>
  <c r="I769" i="7"/>
  <c r="I642" i="7"/>
  <c r="I630" i="7"/>
  <c r="C697" i="7"/>
  <c r="AE697" i="7"/>
  <c r="AE570" i="7"/>
  <c r="AC697" i="7"/>
  <c r="AA697" i="7"/>
  <c r="Y697" i="7"/>
  <c r="U570" i="7"/>
  <c r="U697" i="7"/>
  <c r="K570" i="7"/>
  <c r="K697" i="7"/>
  <c r="I570" i="7"/>
  <c r="G697" i="7"/>
  <c r="G570" i="7"/>
  <c r="E697" i="7"/>
  <c r="AJ790" i="7"/>
  <c r="AJ651" i="7"/>
  <c r="M648" i="7"/>
  <c r="M775" i="7"/>
  <c r="T774" i="7"/>
  <c r="T647" i="7"/>
  <c r="K644" i="7"/>
  <c r="K771" i="7"/>
  <c r="E769" i="7"/>
  <c r="E642" i="7"/>
  <c r="AF768" i="7"/>
  <c r="AF641" i="7"/>
  <c r="AB768" i="7"/>
  <c r="AB641" i="7"/>
  <c r="T768" i="7"/>
  <c r="T641" i="7"/>
  <c r="N778" i="7"/>
  <c r="AH649" i="7"/>
  <c r="AH776" i="7"/>
  <c r="P648" i="7"/>
  <c r="P763" i="7"/>
  <c r="AD634" i="7"/>
  <c r="AD646" i="7"/>
  <c r="L632" i="7"/>
  <c r="G644" i="7"/>
  <c r="G771" i="7"/>
  <c r="C644" i="7"/>
  <c r="C771" i="7"/>
  <c r="AD643" i="7"/>
  <c r="AD770" i="7"/>
  <c r="R770" i="7"/>
  <c r="R643" i="7"/>
  <c r="N770" i="7"/>
  <c r="N643" i="7"/>
  <c r="J770" i="7"/>
  <c r="J643" i="7"/>
  <c r="F770" i="7"/>
  <c r="F643" i="7"/>
  <c r="B770" i="7"/>
  <c r="B643" i="7"/>
  <c r="AE629" i="7"/>
  <c r="Z768" i="7"/>
  <c r="X768" i="7"/>
  <c r="X641" i="7"/>
  <c r="H697" i="7"/>
  <c r="H570" i="7"/>
  <c r="D697" i="7"/>
  <c r="D570" i="7"/>
  <c r="AC789" i="7"/>
  <c r="AC777" i="7"/>
  <c r="I789" i="7"/>
  <c r="I650" i="7"/>
  <c r="AA644" i="7"/>
  <c r="W644" i="7"/>
  <c r="S650" i="7"/>
  <c r="L647" i="7"/>
  <c r="AC633" i="7"/>
  <c r="F772" i="7"/>
  <c r="D772" i="7"/>
  <c r="B772" i="7"/>
  <c r="AI771" i="7"/>
  <c r="T632" i="7"/>
  <c r="AD630" i="7"/>
  <c r="F630" i="7"/>
  <c r="C769" i="7"/>
  <c r="AJ768" i="7"/>
  <c r="S629" i="7"/>
  <c r="S641" i="7"/>
  <c r="P768" i="7"/>
  <c r="N768" i="7"/>
  <c r="L768" i="7"/>
  <c r="J768" i="7"/>
  <c r="H768" i="7"/>
  <c r="F768" i="7"/>
  <c r="D768" i="7"/>
  <c r="W767" i="7"/>
  <c r="U767" i="7"/>
  <c r="S767" i="7"/>
  <c r="Q767" i="7"/>
  <c r="G640" i="7"/>
  <c r="E767" i="7"/>
  <c r="BU500" i="7"/>
  <c r="AJ766" i="7"/>
  <c r="AH639" i="7"/>
  <c r="AF639" i="7"/>
  <c r="AF766" i="7"/>
  <c r="AB766" i="7"/>
  <c r="BU538" i="7"/>
  <c r="AM538" i="7"/>
  <c r="AG570" i="7"/>
  <c r="Q697" i="7"/>
  <c r="O697" i="7"/>
  <c r="M697" i="7"/>
  <c r="H778" i="7"/>
  <c r="AD789" i="7"/>
  <c r="N789" i="7"/>
  <c r="AB776" i="7"/>
  <c r="J776" i="7"/>
  <c r="B776" i="7"/>
  <c r="AI648" i="7"/>
  <c r="E775" i="7"/>
  <c r="W647" i="7"/>
  <c r="G773" i="7"/>
  <c r="AH771" i="7"/>
  <c r="AF771" i="7"/>
  <c r="AD644" i="7"/>
  <c r="O644" i="7"/>
  <c r="AF643" i="7"/>
  <c r="I640" i="7"/>
  <c r="V634" i="7"/>
  <c r="X632" i="7"/>
  <c r="P632" i="7"/>
  <c r="D632" i="7"/>
  <c r="X630" i="7"/>
  <c r="J630" i="7"/>
  <c r="B630" i="7"/>
  <c r="Y629" i="7"/>
  <c r="AS528" i="7"/>
  <c r="Q797" i="7"/>
  <c r="AZ538" i="7"/>
  <c r="BB538" i="7"/>
  <c r="W796" i="7"/>
  <c r="AA796" i="7"/>
  <c r="X797" i="7"/>
  <c r="Z797" i="7"/>
  <c r="AB797" i="7"/>
  <c r="AD797" i="7"/>
  <c r="AF797" i="7"/>
  <c r="AH797" i="7"/>
  <c r="AJ797" i="7"/>
  <c r="W800" i="7"/>
  <c r="Y800" i="7"/>
  <c r="AE801" i="7"/>
  <c r="B802" i="7"/>
  <c r="H802" i="7"/>
  <c r="J802" i="7"/>
  <c r="V802" i="7"/>
  <c r="X802" i="7"/>
  <c r="Z802" i="7"/>
  <c r="AB802" i="7"/>
  <c r="AS538" i="7"/>
  <c r="BM538" i="7"/>
  <c r="AU543" i="7"/>
  <c r="AQ544" i="7"/>
  <c r="BE544" i="7"/>
  <c r="BS544" i="7"/>
  <c r="BS546" i="7"/>
  <c r="AS547" i="7"/>
  <c r="BA547" i="7"/>
  <c r="AA814" i="7"/>
  <c r="A803" i="7"/>
  <c r="U815" i="7"/>
  <c r="W815" i="7"/>
  <c r="BK549" i="7"/>
  <c r="AA815" i="7"/>
  <c r="BO549" i="7"/>
  <c r="AE815" i="7"/>
  <c r="BS549" i="7"/>
  <c r="AQ560" i="7"/>
  <c r="AM560" i="7"/>
  <c r="AQ559" i="7"/>
  <c r="AM559" i="7"/>
  <c r="AW556" i="7"/>
  <c r="AI817" i="7"/>
  <c r="AA817" i="7"/>
  <c r="O817" i="7"/>
  <c r="M817" i="7"/>
  <c r="E817" i="7"/>
  <c r="C817" i="7"/>
  <c r="AF816" i="7"/>
  <c r="AD816" i="7"/>
  <c r="X816" i="7"/>
  <c r="V816" i="7"/>
  <c r="T816" i="7"/>
  <c r="R816" i="7"/>
  <c r="P816" i="7"/>
  <c r="J816" i="7"/>
  <c r="H816" i="7"/>
  <c r="B816" i="7"/>
  <c r="AQ561" i="7"/>
  <c r="AY561" i="7"/>
  <c r="BG561" i="7"/>
  <c r="BM556" i="7"/>
  <c r="AV553" i="7"/>
  <c r="BQ552" i="7"/>
  <c r="BA552" i="7"/>
  <c r="AZ551" i="7"/>
  <c r="BH551" i="7"/>
  <c r="H680" i="6"/>
  <c r="F680" i="6"/>
  <c r="C680" i="6"/>
  <c r="E1055" i="6"/>
  <c r="J886" i="6"/>
  <c r="J1010" i="6"/>
  <c r="G568" i="6"/>
  <c r="G389" i="6"/>
  <c r="G571" i="6"/>
  <c r="J854" i="6"/>
  <c r="A890" i="6"/>
  <c r="A888" i="6"/>
  <c r="A886" i="6"/>
  <c r="A897" i="6"/>
  <c r="A1017" i="6"/>
  <c r="A889" i="6"/>
  <c r="AP545" i="7"/>
  <c r="AR545" i="7"/>
  <c r="AM561" i="7"/>
  <c r="AO561" i="7"/>
  <c r="AS561" i="7"/>
  <c r="AU561" i="7"/>
  <c r="AW561" i="7"/>
  <c r="BA561" i="7"/>
  <c r="AY535" i="7"/>
  <c r="BA535" i="7"/>
  <c r="AM544" i="7"/>
  <c r="AO544" i="7"/>
  <c r="AS544" i="7"/>
  <c r="AS552" i="7"/>
  <c r="AO563" i="7"/>
  <c r="AQ563" i="7"/>
  <c r="AS563" i="7"/>
  <c r="AW563" i="7"/>
  <c r="AY563" i="7"/>
  <c r="BA563" i="7"/>
  <c r="BE563" i="7"/>
  <c r="AI611" i="7"/>
  <c r="AE611" i="7"/>
  <c r="AA611" i="7"/>
  <c r="W611" i="7"/>
  <c r="S611" i="7"/>
  <c r="O611" i="7"/>
  <c r="K611" i="7"/>
  <c r="G611" i="7"/>
  <c r="C611" i="7"/>
  <c r="Z622" i="7"/>
  <c r="C625" i="7"/>
  <c r="AD622" i="7"/>
  <c r="AE619" i="7"/>
  <c r="AA619" i="7"/>
  <c r="W619" i="7"/>
  <c r="S619" i="7"/>
  <c r="O619" i="7"/>
  <c r="K619" i="7"/>
  <c r="G619" i="7"/>
  <c r="C619" i="7"/>
  <c r="BF533" i="7"/>
  <c r="BH533" i="7"/>
  <c r="BJ533" i="7"/>
  <c r="BQ549" i="7"/>
  <c r="BM557" i="7"/>
  <c r="AY557" i="7"/>
  <c r="AW557" i="7"/>
  <c r="BI563" i="7"/>
  <c r="BM563" i="7"/>
  <c r="BO563" i="7"/>
  <c r="BK558" i="7"/>
  <c r="BU557" i="7"/>
  <c r="BP555" i="7"/>
  <c r="G775" i="7"/>
  <c r="AH644" i="7"/>
  <c r="J778" i="7"/>
  <c r="C777" i="7"/>
  <c r="AF649" i="7"/>
  <c r="I646" i="7"/>
  <c r="T772" i="7"/>
  <c r="P772" i="7"/>
  <c r="L772" i="7"/>
  <c r="AH770" i="7"/>
  <c r="Z770" i="7"/>
  <c r="V770" i="7"/>
  <c r="L770" i="7"/>
  <c r="D770" i="7"/>
  <c r="AA769" i="7"/>
  <c r="W769" i="7"/>
  <c r="AA737" i="7"/>
  <c r="W737" i="7"/>
  <c r="S737" i="7"/>
  <c r="O737" i="7"/>
  <c r="K737" i="7"/>
  <c r="G737" i="7"/>
  <c r="C737" i="7"/>
  <c r="BN554" i="7"/>
  <c r="AE645" i="7"/>
  <c r="O771" i="7"/>
  <c r="E771" i="7"/>
  <c r="AG767" i="7"/>
  <c r="AC767" i="7"/>
  <c r="Y767" i="7"/>
  <c r="M767" i="7"/>
  <c r="I767" i="7"/>
  <c r="V766" i="7"/>
  <c r="R766" i="7"/>
  <c r="AI633" i="7"/>
  <c r="W633" i="7"/>
  <c r="S633" i="7"/>
  <c r="O633" i="7"/>
  <c r="K633" i="7"/>
  <c r="G633" i="7"/>
  <c r="C633" i="7"/>
  <c r="AD759" i="7"/>
  <c r="Z759" i="7"/>
  <c r="T759" i="7"/>
  <c r="L759" i="7"/>
  <c r="F759" i="7"/>
  <c r="AG611" i="7"/>
  <c r="AC611" i="7"/>
  <c r="Y611" i="7"/>
  <c r="U611" i="7"/>
  <c r="Q611" i="7"/>
  <c r="M611" i="7"/>
  <c r="I611" i="7"/>
  <c r="E611" i="7"/>
  <c r="AI733" i="7"/>
  <c r="AE733" i="7"/>
  <c r="AA733" i="7"/>
  <c r="BK529" i="7"/>
  <c r="BC532" i="7"/>
  <c r="BO542" i="7"/>
  <c r="BC558" i="7"/>
  <c r="AU558" i="7"/>
  <c r="BM550" i="7"/>
  <c r="G342" i="6"/>
  <c r="A876" i="6"/>
  <c r="E244" i="6"/>
  <c r="J244" i="6"/>
  <c r="F357" i="6"/>
  <c r="G370" i="6"/>
  <c r="H383" i="6"/>
  <c r="C874" i="6"/>
  <c r="C884" i="6"/>
  <c r="F500" i="6"/>
  <c r="A878" i="6"/>
  <c r="K287" i="6"/>
  <c r="J855" i="6"/>
  <c r="F363" i="6"/>
  <c r="J644" i="7"/>
  <c r="BU496" i="7"/>
  <c r="AD757" i="7"/>
  <c r="R757" i="7"/>
  <c r="F757" i="7"/>
  <c r="AE756" i="7"/>
  <c r="S756" i="7"/>
  <c r="C629" i="7"/>
  <c r="V628" i="7"/>
  <c r="F628" i="7"/>
  <c r="U627" i="7"/>
  <c r="E627" i="7"/>
  <c r="T626" i="7"/>
  <c r="D626" i="7"/>
  <c r="W625" i="7"/>
  <c r="G625" i="7"/>
  <c r="AI751" i="7"/>
  <c r="AA751" i="7"/>
  <c r="S751" i="7"/>
  <c r="K751" i="7"/>
  <c r="C751" i="7"/>
  <c r="AD750" i="7"/>
  <c r="V750" i="7"/>
  <c r="N750" i="7"/>
  <c r="F750" i="7"/>
  <c r="AE749" i="7"/>
  <c r="AA749" i="7"/>
  <c r="W749" i="7"/>
  <c r="S749" i="7"/>
  <c r="O749" i="7"/>
  <c r="K749" i="7"/>
  <c r="G749" i="7"/>
  <c r="C749" i="7"/>
  <c r="AI619" i="7"/>
  <c r="AC619" i="7"/>
  <c r="Y619" i="7"/>
  <c r="U619" i="7"/>
  <c r="Q619" i="7"/>
  <c r="M619" i="7"/>
  <c r="I619" i="7"/>
  <c r="E619" i="7"/>
  <c r="AF612" i="7"/>
  <c r="AB612" i="7"/>
  <c r="X612" i="7"/>
  <c r="T612" i="7"/>
  <c r="P612" i="7"/>
  <c r="L612" i="7"/>
  <c r="H612" i="7"/>
  <c r="D612" i="7"/>
  <c r="AI737" i="7"/>
  <c r="AE737" i="7"/>
  <c r="X757" i="7"/>
  <c r="L757" i="7"/>
  <c r="AI629" i="7"/>
  <c r="Y756" i="7"/>
  <c r="K629" i="7"/>
  <c r="AD628" i="7"/>
  <c r="N628" i="7"/>
  <c r="AC627" i="7"/>
  <c r="M627" i="7"/>
  <c r="AB626" i="7"/>
  <c r="L626" i="7"/>
  <c r="AE625" i="7"/>
  <c r="O625" i="7"/>
  <c r="AE751" i="7"/>
  <c r="W751" i="7"/>
  <c r="O751" i="7"/>
  <c r="G751" i="7"/>
  <c r="AH750" i="7"/>
  <c r="Z750" i="7"/>
  <c r="R750" i="7"/>
  <c r="J750" i="7"/>
  <c r="B750" i="7"/>
  <c r="AI749" i="7"/>
  <c r="AN545" i="7"/>
  <c r="AT545" i="7"/>
  <c r="AV545" i="7"/>
  <c r="BS545" i="7"/>
  <c r="BI549" i="7"/>
  <c r="BM549" i="7"/>
  <c r="BI552" i="7"/>
  <c r="BS558" i="7"/>
  <c r="AL509" i="7"/>
  <c r="A763" i="7"/>
  <c r="AL507" i="7"/>
  <c r="A634" i="7"/>
  <c r="AL501" i="7"/>
  <c r="A755" i="7"/>
  <c r="AL497" i="7"/>
  <c r="A624" i="7"/>
  <c r="AL493" i="7"/>
  <c r="A747" i="7"/>
  <c r="AL491" i="7"/>
  <c r="A618" i="7"/>
  <c r="AL472" i="7"/>
  <c r="A599" i="7"/>
  <c r="AL461" i="7"/>
  <c r="A715" i="7"/>
  <c r="AL445" i="7"/>
  <c r="A699" i="7"/>
  <c r="AL510" i="7"/>
  <c r="A637" i="7"/>
  <c r="A764" i="7"/>
  <c r="AL508" i="7"/>
  <c r="A762" i="7"/>
  <c r="AL504" i="7"/>
  <c r="A631" i="7"/>
  <c r="AL502" i="7"/>
  <c r="A629" i="7"/>
  <c r="AL500" i="7"/>
  <c r="A627" i="7"/>
  <c r="AL498" i="7"/>
  <c r="A752" i="7"/>
  <c r="AL494" i="7"/>
  <c r="A748" i="7"/>
  <c r="AL492" i="7"/>
  <c r="A746" i="7"/>
  <c r="AL477" i="7"/>
  <c r="A731" i="7"/>
  <c r="AL475" i="7"/>
  <c r="A602" i="7"/>
  <c r="AL473" i="7"/>
  <c r="A727" i="7"/>
  <c r="AL451" i="7"/>
  <c r="A578" i="7"/>
  <c r="AL449" i="7"/>
  <c r="A703" i="7"/>
  <c r="A771" i="7"/>
  <c r="A643" i="7"/>
  <c r="A641" i="7"/>
  <c r="A644" i="7"/>
  <c r="C875" i="6"/>
  <c r="I209" i="6"/>
  <c r="J212" i="6"/>
  <c r="J230" i="6"/>
  <c r="F369" i="6"/>
  <c r="H375" i="6"/>
  <c r="G376" i="6"/>
  <c r="J240" i="6"/>
  <c r="G378" i="6"/>
  <c r="G380" i="6"/>
  <c r="F538" i="6"/>
  <c r="G541" i="6"/>
  <c r="F542" i="6"/>
  <c r="H546" i="6"/>
  <c r="E581" i="6"/>
  <c r="E632" i="6" s="1"/>
  <c r="K760" i="6"/>
  <c r="K898" i="6" s="1"/>
  <c r="K801" i="6"/>
  <c r="K1065" i="6" s="1"/>
  <c r="K805" i="6"/>
  <c r="C1086" i="6"/>
  <c r="F960" i="6"/>
  <c r="H1086" i="6"/>
  <c r="F963" i="6"/>
  <c r="H1089" i="6"/>
  <c r="C1091" i="6"/>
  <c r="F965" i="6"/>
  <c r="H1091" i="6"/>
  <c r="F560" i="6"/>
  <c r="H560" i="6"/>
  <c r="B1097" i="6"/>
  <c r="D1097" i="6"/>
  <c r="F561" i="6"/>
  <c r="H561" i="6"/>
  <c r="L286" i="6"/>
  <c r="C1106" i="6"/>
  <c r="H1106" i="6"/>
  <c r="B879" i="6"/>
  <c r="D1006" i="6"/>
  <c r="B1009" i="6"/>
  <c r="D883" i="6"/>
  <c r="F407" i="6"/>
  <c r="K764" i="6"/>
  <c r="K1016" i="6" s="1"/>
  <c r="K768" i="6"/>
  <c r="K772" i="6"/>
  <c r="K773" i="6"/>
  <c r="K1025" i="6" s="1"/>
  <c r="C1038" i="6"/>
  <c r="C1042" i="6"/>
  <c r="C1043" i="6"/>
  <c r="K781" i="6"/>
  <c r="C1046" i="6"/>
  <c r="B1038" i="6"/>
  <c r="B913" i="6"/>
  <c r="B1040" i="6"/>
  <c r="K789" i="6"/>
  <c r="D1041" i="6"/>
  <c r="B1042" i="6"/>
  <c r="K793" i="6"/>
  <c r="K919" i="6" s="1"/>
  <c r="B1046" i="6"/>
  <c r="K797" i="6"/>
  <c r="G680" i="6"/>
  <c r="D680" i="6"/>
  <c r="B680" i="6"/>
  <c r="C1052" i="6"/>
  <c r="A1018" i="6"/>
  <c r="A892" i="6"/>
  <c r="A895" i="6"/>
  <c r="A1021" i="6"/>
  <c r="A896" i="6"/>
  <c r="A1022" i="6"/>
  <c r="A898" i="6"/>
  <c r="A1024" i="6"/>
  <c r="A1025" i="6"/>
  <c r="A899" i="6"/>
  <c r="C902" i="6"/>
  <c r="K776" i="6"/>
  <c r="K1028" i="6" s="1"/>
  <c r="C1044" i="6"/>
  <c r="K780" i="6"/>
  <c r="K906" i="6" s="1"/>
  <c r="A907" i="6"/>
  <c r="A1033" i="6"/>
  <c r="B1035" i="6"/>
  <c r="B909" i="6"/>
  <c r="D1035" i="6"/>
  <c r="D909" i="6"/>
  <c r="B1036" i="6"/>
  <c r="K784" i="6"/>
  <c r="K910" i="6" s="1"/>
  <c r="K785" i="6"/>
  <c r="B1037" i="6"/>
  <c r="D913" i="6"/>
  <c r="D1039" i="6"/>
  <c r="J164" i="6"/>
  <c r="B881" i="6"/>
  <c r="B893" i="6"/>
  <c r="D881" i="6"/>
  <c r="D893" i="6"/>
  <c r="K759" i="6"/>
  <c r="B885" i="6"/>
  <c r="D885" i="6"/>
  <c r="C1073" i="6"/>
  <c r="C935" i="6"/>
  <c r="K809" i="6"/>
  <c r="C1077" i="6"/>
  <c r="C939" i="6"/>
  <c r="C1079" i="6"/>
  <c r="C941" i="6"/>
  <c r="H1073" i="6"/>
  <c r="H712" i="6"/>
  <c r="F712" i="6"/>
  <c r="C992" i="6"/>
  <c r="D709" i="6"/>
  <c r="B708" i="6"/>
  <c r="H707" i="6"/>
  <c r="C1110" i="6"/>
  <c r="B722" i="6"/>
  <c r="D722" i="6"/>
  <c r="G393" i="6"/>
  <c r="J992" i="6"/>
  <c r="G573" i="6"/>
  <c r="C674" i="6"/>
  <c r="G1111" i="6"/>
  <c r="D1111" i="6"/>
  <c r="H1110" i="6"/>
  <c r="F1110" i="6"/>
  <c r="G1089" i="6"/>
  <c r="F964" i="6"/>
  <c r="F559" i="6"/>
  <c r="H559" i="6"/>
  <c r="G563" i="6"/>
  <c r="H566" i="6"/>
  <c r="B1103" i="6"/>
  <c r="D1103" i="6"/>
  <c r="C1104" i="6"/>
  <c r="H1104" i="6"/>
  <c r="H570" i="6"/>
  <c r="F572" i="6"/>
  <c r="H572" i="6"/>
  <c r="G574" i="6"/>
  <c r="AM557" i="7"/>
  <c r="J165" i="6"/>
  <c r="H306" i="6"/>
  <c r="G307" i="6"/>
  <c r="F447" i="6"/>
  <c r="H324" i="6"/>
  <c r="G462" i="6"/>
  <c r="H463" i="6"/>
  <c r="J179" i="6"/>
  <c r="L191" i="6"/>
  <c r="H467" i="6"/>
  <c r="G319" i="6"/>
  <c r="F334" i="6"/>
  <c r="J185" i="6"/>
  <c r="G323" i="6"/>
  <c r="H473" i="6"/>
  <c r="F337" i="6"/>
  <c r="F462" i="6"/>
  <c r="H327" i="6"/>
  <c r="F470" i="6"/>
  <c r="G466" i="6"/>
  <c r="K210" i="6"/>
  <c r="H450" i="6"/>
  <c r="K203" i="6"/>
  <c r="F502" i="6"/>
  <c r="E222" i="6"/>
  <c r="H368" i="6"/>
  <c r="H342" i="6"/>
  <c r="C994" i="6"/>
  <c r="C996" i="6"/>
  <c r="J297" i="6"/>
  <c r="L166" i="6"/>
  <c r="F456" i="6"/>
  <c r="G459" i="6"/>
  <c r="I179" i="6"/>
  <c r="G377" i="6"/>
  <c r="F366" i="6"/>
  <c r="G381" i="6"/>
  <c r="H507" i="6"/>
  <c r="H386" i="6"/>
  <c r="G351" i="6"/>
  <c r="E164" i="6"/>
  <c r="E192" i="6"/>
  <c r="G493" i="6"/>
  <c r="K215" i="6"/>
  <c r="H490" i="6"/>
  <c r="F516" i="6"/>
  <c r="K237" i="6"/>
  <c r="F512" i="6"/>
  <c r="K244" i="6"/>
  <c r="C899" i="6"/>
  <c r="K762" i="6"/>
  <c r="K1014" i="6" s="1"/>
  <c r="J177" i="6"/>
  <c r="G489" i="6"/>
  <c r="F490" i="6"/>
  <c r="G355" i="6"/>
  <c r="G494" i="6"/>
  <c r="F508" i="6"/>
  <c r="G531" i="6"/>
  <c r="F395" i="6"/>
  <c r="F444" i="6"/>
  <c r="I165" i="6"/>
  <c r="E183" i="6"/>
  <c r="E469" i="6" s="1"/>
  <c r="G338" i="6"/>
  <c r="I206" i="6"/>
  <c r="H359" i="6"/>
  <c r="K211" i="6"/>
  <c r="K221" i="6"/>
  <c r="K233" i="6"/>
  <c r="F530" i="6"/>
  <c r="K249" i="6"/>
  <c r="E158" i="6"/>
  <c r="H315" i="6"/>
  <c r="E179" i="6"/>
  <c r="I194" i="6"/>
  <c r="I480" i="6" s="1"/>
  <c r="K213" i="6"/>
  <c r="G501" i="6"/>
  <c r="E216" i="6"/>
  <c r="G374" i="6"/>
  <c r="I227" i="6"/>
  <c r="H381" i="6"/>
  <c r="H369" i="6"/>
  <c r="E250" i="6"/>
  <c r="E524" i="6" s="1"/>
  <c r="E214" i="6"/>
  <c r="E224" i="6"/>
  <c r="E498" i="6" s="1"/>
  <c r="E236" i="6"/>
  <c r="K245" i="6"/>
  <c r="K519" i="6" s="1"/>
  <c r="E256" i="6"/>
  <c r="L162" i="6"/>
  <c r="K190" i="6"/>
  <c r="E227" i="6"/>
  <c r="G358" i="6"/>
  <c r="H536" i="6"/>
  <c r="H387" i="6"/>
  <c r="J207" i="6"/>
  <c r="H334" i="6"/>
  <c r="J191" i="6"/>
  <c r="H453" i="6"/>
  <c r="J173" i="6"/>
  <c r="G315" i="6"/>
  <c r="F324" i="6"/>
  <c r="F477" i="6"/>
  <c r="H481" i="6"/>
  <c r="H350" i="6"/>
  <c r="H487" i="6"/>
  <c r="G339" i="6"/>
  <c r="F489" i="6"/>
  <c r="F352" i="6"/>
  <c r="H489" i="6"/>
  <c r="J203" i="6"/>
  <c r="L209" i="6"/>
  <c r="F342" i="6"/>
  <c r="G496" i="6"/>
  <c r="G347" i="6"/>
  <c r="H360" i="6"/>
  <c r="J211" i="6"/>
  <c r="J348" i="6" s="1"/>
  <c r="C995" i="6"/>
  <c r="C991" i="6"/>
  <c r="C872" i="6"/>
  <c r="K729" i="6"/>
  <c r="C865" i="6"/>
  <c r="A997" i="6"/>
  <c r="A995" i="6"/>
  <c r="C932" i="6"/>
  <c r="C930" i="6"/>
  <c r="C928" i="6"/>
  <c r="C926" i="6"/>
  <c r="C918" i="6"/>
  <c r="C933" i="6"/>
  <c r="C931" i="6"/>
  <c r="C929" i="6"/>
  <c r="C927" i="6"/>
  <c r="C925" i="6"/>
  <c r="C921" i="6"/>
  <c r="C913" i="6"/>
  <c r="A1036" i="6"/>
  <c r="A1032" i="6"/>
  <c r="A1028" i="6"/>
  <c r="A900" i="6"/>
  <c r="A894" i="6"/>
  <c r="A912" i="6"/>
  <c r="A1037" i="6"/>
  <c r="A1031" i="6"/>
  <c r="A901" i="6"/>
  <c r="F360" i="6"/>
  <c r="L159" i="6"/>
  <c r="F443" i="6"/>
  <c r="F308" i="6"/>
  <c r="F445" i="6"/>
  <c r="J161" i="6"/>
  <c r="H447" i="6"/>
  <c r="F310" i="6"/>
  <c r="H310" i="6"/>
  <c r="L187" i="6"/>
  <c r="F318" i="6"/>
  <c r="L189" i="6"/>
  <c r="H320" i="6"/>
  <c r="H322" i="6"/>
  <c r="L197" i="6"/>
  <c r="L193" i="6"/>
  <c r="H330" i="6"/>
  <c r="J193" i="6"/>
  <c r="J479" i="6" s="1"/>
  <c r="G331" i="6"/>
  <c r="J199" i="6"/>
  <c r="J485" i="6" s="1"/>
  <c r="F487" i="6"/>
  <c r="F338" i="6"/>
  <c r="G490" i="6"/>
  <c r="G353" i="6"/>
  <c r="L205" i="6"/>
  <c r="F354" i="6"/>
  <c r="F491" i="6"/>
  <c r="J205" i="6"/>
  <c r="J342" i="6" s="1"/>
  <c r="H354" i="6"/>
  <c r="G357" i="6"/>
  <c r="G345" i="6"/>
  <c r="E162" i="6"/>
  <c r="G554" i="6"/>
  <c r="D959" i="6"/>
  <c r="B1089" i="6"/>
  <c r="C1092" i="6"/>
  <c r="F966" i="6"/>
  <c r="H1092" i="6"/>
  <c r="C1094" i="6"/>
  <c r="F968" i="6"/>
  <c r="H1094" i="6"/>
  <c r="B667" i="6"/>
  <c r="D667" i="6"/>
  <c r="G714" i="6"/>
  <c r="F715" i="6"/>
  <c r="H715" i="6"/>
  <c r="B716" i="6"/>
  <c r="D716" i="6"/>
  <c r="G716" i="6"/>
  <c r="G559" i="6"/>
  <c r="H717" i="6"/>
  <c r="F566" i="6"/>
  <c r="G721" i="6"/>
  <c r="D674" i="6"/>
  <c r="B721" i="6"/>
  <c r="D1049" i="6"/>
  <c r="G452" i="6"/>
  <c r="F457" i="6"/>
  <c r="F463" i="6"/>
  <c r="G327" i="6"/>
  <c r="F330" i="6"/>
  <c r="E739" i="6"/>
  <c r="C1029" i="6"/>
  <c r="K769" i="6"/>
  <c r="K1021" i="6" s="1"/>
  <c r="L157" i="6"/>
  <c r="J157" i="6"/>
  <c r="F336" i="6"/>
  <c r="G321" i="6"/>
  <c r="L161" i="6"/>
  <c r="G337" i="6"/>
  <c r="G476" i="6"/>
  <c r="F475" i="6"/>
  <c r="L203" i="6"/>
  <c r="L199" i="6"/>
  <c r="G359" i="6"/>
  <c r="H348" i="6"/>
  <c r="E1047" i="6"/>
  <c r="K157" i="6"/>
  <c r="F453" i="6"/>
  <c r="G454" i="6"/>
  <c r="H459" i="6"/>
  <c r="H478" i="6"/>
  <c r="G479" i="6"/>
  <c r="G344" i="6"/>
  <c r="F384" i="6"/>
  <c r="G329" i="6"/>
  <c r="B1018" i="6"/>
  <c r="C707" i="6"/>
  <c r="G711" i="6"/>
  <c r="G1085" i="6"/>
  <c r="G1086" i="6"/>
  <c r="C961" i="6"/>
  <c r="F714" i="6"/>
  <c r="G1095" i="6"/>
  <c r="D717" i="6"/>
  <c r="G670" i="6"/>
  <c r="C1096" i="6"/>
  <c r="H1097" i="6"/>
  <c r="G565" i="6"/>
  <c r="J856" i="6"/>
  <c r="H525" i="6"/>
  <c r="E737" i="6"/>
  <c r="B1015" i="6"/>
  <c r="E160" i="6"/>
  <c r="E309" i="6" s="1"/>
  <c r="H449" i="6"/>
  <c r="H457" i="6"/>
  <c r="H471" i="6"/>
  <c r="L195" i="6"/>
  <c r="H352" i="6"/>
  <c r="H497" i="6"/>
  <c r="F362" i="6"/>
  <c r="H362" i="6"/>
  <c r="G500" i="6"/>
  <c r="H513" i="6"/>
  <c r="F382" i="6"/>
  <c r="K239" i="6"/>
  <c r="G709" i="6"/>
  <c r="L213" i="6"/>
  <c r="H372" i="6"/>
  <c r="L227" i="6"/>
  <c r="L223" i="6"/>
  <c r="H376" i="6"/>
  <c r="G349" i="6"/>
  <c r="F348" i="6"/>
  <c r="F519" i="6"/>
  <c r="J295" i="6"/>
  <c r="J432" i="6" s="1"/>
  <c r="J627" i="6"/>
  <c r="C915" i="6"/>
  <c r="C1025" i="6"/>
  <c r="K770" i="6"/>
  <c r="K896" i="6" s="1"/>
  <c r="K778" i="6"/>
  <c r="C916" i="6"/>
  <c r="L175" i="6"/>
  <c r="L225" i="6"/>
  <c r="J219" i="6"/>
  <c r="K749" i="6"/>
  <c r="K887" i="6" s="1"/>
  <c r="C1036" i="6"/>
  <c r="L217" i="6"/>
  <c r="L221" i="6"/>
  <c r="H501" i="6"/>
  <c r="F505" i="6"/>
  <c r="F503" i="6"/>
  <c r="F465" i="6"/>
  <c r="K184" i="6"/>
  <c r="F471" i="6"/>
  <c r="G472" i="6"/>
  <c r="C917" i="6"/>
  <c r="C1045" i="6"/>
  <c r="C1047" i="6"/>
  <c r="C922" i="6"/>
  <c r="C924" i="6"/>
  <c r="K787" i="6"/>
  <c r="K1039" i="6" s="1"/>
  <c r="E729" i="6"/>
  <c r="C998" i="6"/>
  <c r="K737" i="6"/>
  <c r="K792" i="6"/>
  <c r="I877" i="6"/>
  <c r="L178" i="6"/>
  <c r="H318" i="6"/>
  <c r="G460" i="6"/>
  <c r="F461" i="6"/>
  <c r="F483" i="6"/>
  <c r="H483" i="6"/>
  <c r="F485" i="6"/>
  <c r="G486" i="6"/>
  <c r="H338" i="6"/>
  <c r="G492" i="6"/>
  <c r="F344" i="6"/>
  <c r="G444" i="6"/>
  <c r="G446" i="6"/>
  <c r="G448" i="6"/>
  <c r="F449" i="6"/>
  <c r="E166" i="6"/>
  <c r="E315" i="6" s="1"/>
  <c r="E172" i="6"/>
  <c r="G468" i="6"/>
  <c r="F469" i="6"/>
  <c r="H469" i="6"/>
  <c r="H477" i="6"/>
  <c r="G478" i="6"/>
  <c r="G483" i="6"/>
  <c r="F484" i="6"/>
  <c r="J213" i="6"/>
  <c r="K727" i="6"/>
  <c r="C920" i="6"/>
  <c r="K731" i="6"/>
  <c r="K739" i="6"/>
  <c r="H309" i="6"/>
  <c r="H451" i="6"/>
  <c r="G333" i="6"/>
  <c r="C873" i="6"/>
  <c r="C923" i="6"/>
  <c r="G341" i="6"/>
  <c r="G367" i="6"/>
  <c r="C869" i="6"/>
  <c r="C877" i="6"/>
  <c r="C919" i="6"/>
  <c r="I865" i="6"/>
  <c r="H344" i="6"/>
  <c r="G482" i="6"/>
  <c r="K198" i="6"/>
  <c r="G484" i="6"/>
  <c r="K200" i="6"/>
  <c r="H491" i="6"/>
  <c r="I210" i="6"/>
  <c r="I496" i="6" s="1"/>
  <c r="H347" i="6"/>
  <c r="G350" i="6"/>
  <c r="F351" i="6"/>
  <c r="J214" i="6"/>
  <c r="I911" i="6"/>
  <c r="H308" i="6"/>
  <c r="G317" i="6"/>
  <c r="J182" i="6"/>
  <c r="J192" i="6"/>
  <c r="G708" i="6"/>
  <c r="F706" i="6"/>
  <c r="BA537" i="7"/>
  <c r="AQ540" i="7"/>
  <c r="AW541" i="7"/>
  <c r="AR548" i="7"/>
  <c r="AM558" i="7"/>
  <c r="BE557" i="7"/>
  <c r="AS562" i="7"/>
  <c r="BA562" i="7"/>
  <c r="BO562" i="7"/>
  <c r="F314" i="6"/>
  <c r="F329" i="6"/>
  <c r="L200" i="6"/>
  <c r="I198" i="6"/>
  <c r="H363" i="6"/>
  <c r="G362" i="6"/>
  <c r="H351" i="6"/>
  <c r="G336" i="6"/>
  <c r="G499" i="6"/>
  <c r="I216" i="6"/>
  <c r="I490" i="6" s="1"/>
  <c r="G368" i="6"/>
  <c r="F326" i="6"/>
  <c r="J252" i="6"/>
  <c r="G401" i="6"/>
  <c r="E941" i="6"/>
  <c r="G474" i="6"/>
  <c r="I1027" i="6"/>
  <c r="J171" i="6"/>
  <c r="H340" i="6"/>
  <c r="J217" i="6"/>
  <c r="J354" i="6" s="1"/>
  <c r="C1107" i="6"/>
  <c r="L179" i="6"/>
  <c r="G470" i="6"/>
  <c r="F481" i="6"/>
  <c r="F497" i="6"/>
  <c r="H364" i="6"/>
  <c r="K741" i="6"/>
  <c r="D1022" i="6"/>
  <c r="D1027" i="6"/>
  <c r="K788" i="6"/>
  <c r="K795" i="6"/>
  <c r="K1047" i="6" s="1"/>
  <c r="AQ527" i="7"/>
  <c r="BG544" i="7"/>
  <c r="BI544" i="7"/>
  <c r="BK544" i="7"/>
  <c r="BC561" i="7"/>
  <c r="BE561" i="7"/>
  <c r="BG563" i="7"/>
  <c r="AM540" i="7"/>
  <c r="AM543" i="7"/>
  <c r="BM562" i="7"/>
  <c r="BQ562" i="7"/>
  <c r="BS562" i="7"/>
  <c r="BU563" i="7"/>
  <c r="C1105" i="6"/>
  <c r="H1105" i="6"/>
  <c r="H1107" i="6"/>
  <c r="L176" i="6"/>
  <c r="F339" i="6"/>
  <c r="I219" i="6"/>
  <c r="G332" i="6"/>
  <c r="E186" i="6"/>
  <c r="G473" i="6"/>
  <c r="L219" i="6"/>
  <c r="F368" i="6"/>
  <c r="B936" i="6"/>
  <c r="G567" i="6"/>
  <c r="B670" i="6"/>
  <c r="H445" i="6"/>
  <c r="F451" i="6"/>
  <c r="G502" i="6"/>
  <c r="H365" i="6"/>
  <c r="B709" i="6"/>
  <c r="G549" i="6"/>
  <c r="F552" i="6"/>
  <c r="H552" i="6"/>
  <c r="F554" i="6"/>
  <c r="G1087" i="6"/>
  <c r="G1090" i="6"/>
  <c r="B1094" i="6"/>
  <c r="E701" i="6"/>
  <c r="K648" i="6"/>
  <c r="AM562" i="7"/>
  <c r="AO562" i="7"/>
  <c r="AY562" i="7"/>
  <c r="BC562" i="7"/>
  <c r="BK562" i="7"/>
  <c r="BU562" i="7"/>
  <c r="D1012" i="6"/>
  <c r="D1013" i="6"/>
  <c r="B1014" i="6"/>
  <c r="G443" i="6"/>
  <c r="J612" i="7"/>
  <c r="K625" i="7"/>
  <c r="M751" i="7"/>
  <c r="M749" i="7"/>
  <c r="R612" i="7"/>
  <c r="D708" i="6"/>
  <c r="F707" i="6"/>
  <c r="D653" i="6"/>
  <c r="AO539" i="7"/>
  <c r="AQ539" i="7"/>
  <c r="AY539" i="7"/>
  <c r="L163" i="6"/>
  <c r="F501" i="6"/>
  <c r="I228" i="6"/>
  <c r="B1026" i="6"/>
  <c r="Y751" i="7"/>
  <c r="I751" i="7"/>
  <c r="AD612" i="7"/>
  <c r="V612" i="7"/>
  <c r="N612" i="7"/>
  <c r="F612" i="7"/>
  <c r="AU540" i="7"/>
  <c r="BM542" i="7"/>
  <c r="BC543" i="7"/>
  <c r="BC544" i="7"/>
  <c r="AV548" i="7"/>
  <c r="Z757" i="7"/>
  <c r="P757" i="7"/>
  <c r="B757" i="7"/>
  <c r="AC756" i="7"/>
  <c r="O629" i="7"/>
  <c r="Z628" i="7"/>
  <c r="J628" i="7"/>
  <c r="AG751" i="7"/>
  <c r="Q751" i="7"/>
  <c r="AJ750" i="7"/>
  <c r="AB750" i="7"/>
  <c r="T750" i="7"/>
  <c r="L750" i="7"/>
  <c r="D750" i="7"/>
  <c r="J622" i="7"/>
  <c r="AG733" i="7"/>
  <c r="Y733" i="7"/>
  <c r="AQ562" i="7"/>
  <c r="AU562" i="7"/>
  <c r="J1034" i="6"/>
  <c r="J908" i="6"/>
  <c r="J906" i="6"/>
  <c r="J1032" i="6"/>
  <c r="J1030" i="6"/>
  <c r="J904" i="6"/>
  <c r="J909" i="6"/>
  <c r="J1035" i="6"/>
  <c r="J1033" i="6"/>
  <c r="J907" i="6"/>
  <c r="J1031" i="6"/>
  <c r="J905" i="6"/>
  <c r="K773" i="7"/>
  <c r="AF772" i="7"/>
  <c r="X770" i="7"/>
  <c r="AD768" i="7"/>
  <c r="B768" i="7"/>
  <c r="X767" i="7"/>
  <c r="O767" i="7"/>
  <c r="X766" i="7"/>
  <c r="T766" i="7"/>
  <c r="AD765" i="7"/>
  <c r="AH763" i="7"/>
  <c r="E635" i="7"/>
  <c r="AA634" i="7"/>
  <c r="P774" i="7"/>
  <c r="Y646" i="7"/>
  <c r="Q634" i="7"/>
  <c r="Q646" i="7"/>
  <c r="G645" i="7"/>
  <c r="R768" i="7"/>
  <c r="AA767" i="7"/>
  <c r="N765" i="7"/>
  <c r="Z763" i="7"/>
  <c r="L763" i="7"/>
  <c r="M762" i="7"/>
  <c r="AJ643" i="7"/>
  <c r="AG766" i="7"/>
  <c r="Q766" i="7"/>
  <c r="S764" i="7"/>
  <c r="M634" i="7"/>
  <c r="I749" i="7"/>
  <c r="I888" i="6"/>
  <c r="I893" i="6"/>
  <c r="I898" i="6"/>
  <c r="I902" i="6"/>
  <c r="I910" i="6"/>
  <c r="I914" i="6"/>
  <c r="I920" i="6"/>
  <c r="I1049" i="6"/>
  <c r="I928" i="6"/>
  <c r="I1067" i="6"/>
  <c r="I934" i="6"/>
  <c r="I939" i="6"/>
  <c r="F460" i="6"/>
  <c r="F325" i="6"/>
  <c r="L212" i="6"/>
  <c r="G471" i="6"/>
  <c r="L242" i="6"/>
  <c r="L232" i="6"/>
  <c r="L226" i="6"/>
  <c r="L206" i="6"/>
  <c r="H393" i="6"/>
  <c r="G404" i="6"/>
  <c r="F373" i="6"/>
  <c r="I880" i="6"/>
  <c r="I1014" i="6"/>
  <c r="I894" i="6"/>
  <c r="I899" i="6"/>
  <c r="I1035" i="6"/>
  <c r="I925" i="6"/>
  <c r="I931" i="6"/>
  <c r="I1069" i="6"/>
  <c r="L198" i="6"/>
  <c r="F385" i="6"/>
  <c r="F504" i="6"/>
  <c r="I874" i="6"/>
  <c r="C867" i="6"/>
  <c r="C868" i="6"/>
  <c r="C870" i="6"/>
  <c r="C879" i="6"/>
  <c r="C881" i="6"/>
  <c r="K936" i="6"/>
  <c r="J222" i="6"/>
  <c r="F365" i="6"/>
  <c r="J234" i="6"/>
  <c r="J371" i="6" s="1"/>
  <c r="H520" i="6"/>
  <c r="I246" i="6"/>
  <c r="F532" i="6"/>
  <c r="F536" i="6"/>
  <c r="F399" i="6"/>
  <c r="L250" i="6"/>
  <c r="H399" i="6"/>
  <c r="J250" i="6"/>
  <c r="F389" i="6"/>
  <c r="H538" i="6"/>
  <c r="H389" i="6"/>
  <c r="G539" i="6"/>
  <c r="G390" i="6"/>
  <c r="G402" i="6"/>
  <c r="F540" i="6"/>
  <c r="I254" i="6"/>
  <c r="I403" i="6" s="1"/>
  <c r="H540" i="6"/>
  <c r="H403" i="6"/>
  <c r="F405" i="6"/>
  <c r="L256" i="6"/>
  <c r="F544" i="6"/>
  <c r="I258" i="6"/>
  <c r="C1015" i="6"/>
  <c r="K581" i="6"/>
  <c r="K679" i="6" s="1"/>
  <c r="A991" i="6"/>
  <c r="C891" i="6"/>
  <c r="A873" i="6"/>
  <c r="A936" i="6"/>
  <c r="A934" i="6"/>
  <c r="A930" i="6"/>
  <c r="A926" i="6"/>
  <c r="A922" i="6"/>
  <c r="A918" i="6"/>
  <c r="K818" i="6"/>
  <c r="K944" i="6" s="1"/>
  <c r="K816" i="6"/>
  <c r="K814" i="6"/>
  <c r="C938" i="6"/>
  <c r="A935" i="6"/>
  <c r="A931" i="6"/>
  <c r="A927" i="6"/>
  <c r="A923" i="6"/>
  <c r="A919" i="6"/>
  <c r="A915" i="6"/>
  <c r="K819" i="6"/>
  <c r="K945" i="6" s="1"/>
  <c r="K817" i="6"/>
  <c r="K1081" i="6" s="1"/>
  <c r="K811" i="6"/>
  <c r="A1069" i="6"/>
  <c r="A1065" i="6"/>
  <c r="A1040" i="6"/>
  <c r="A1030" i="6"/>
  <c r="A1035" i="6"/>
  <c r="A903" i="6"/>
  <c r="C940" i="6"/>
  <c r="I193" i="6"/>
  <c r="H371" i="6"/>
  <c r="F518" i="6"/>
  <c r="H307" i="6"/>
  <c r="J186" i="6"/>
  <c r="F327" i="6"/>
  <c r="I183" i="6"/>
  <c r="G361" i="6"/>
  <c r="J174" i="6"/>
  <c r="J460" i="6" s="1"/>
  <c r="G343" i="6"/>
  <c r="G364" i="6"/>
  <c r="J228" i="6"/>
  <c r="H367" i="6"/>
  <c r="J242" i="6"/>
  <c r="J391" i="6" s="1"/>
  <c r="H385" i="6"/>
  <c r="H397" i="6"/>
  <c r="L214" i="6"/>
  <c r="L202" i="6"/>
  <c r="L194" i="6"/>
  <c r="G386" i="6"/>
  <c r="I224" i="6"/>
  <c r="F387" i="6"/>
  <c r="L210" i="6"/>
  <c r="F492" i="6"/>
  <c r="F397" i="6"/>
  <c r="F391" i="6"/>
  <c r="F522" i="6"/>
  <c r="J197" i="6"/>
  <c r="D1010" i="6"/>
  <c r="D1011" i="6"/>
  <c r="C883" i="6"/>
  <c r="D1024" i="6"/>
  <c r="B1025" i="6"/>
  <c r="J876" i="6"/>
  <c r="G504" i="6"/>
  <c r="J1028" i="6"/>
  <c r="J902" i="6"/>
  <c r="J1026" i="6"/>
  <c r="J900" i="6"/>
  <c r="J1024" i="6"/>
  <c r="J898" i="6"/>
  <c r="J1022" i="6"/>
  <c r="J896" i="6"/>
  <c r="J1020" i="6"/>
  <c r="J894" i="6"/>
  <c r="J892" i="6"/>
  <c r="J1018" i="6"/>
  <c r="J1014" i="6"/>
  <c r="J888" i="6"/>
  <c r="J1004" i="6"/>
  <c r="J878" i="6"/>
  <c r="J1029" i="6"/>
  <c r="J903" i="6"/>
  <c r="J901" i="6"/>
  <c r="J1027" i="6"/>
  <c r="J1025" i="6"/>
  <c r="J899" i="6"/>
  <c r="J897" i="6"/>
  <c r="J1023" i="6"/>
  <c r="J895" i="6"/>
  <c r="J1021" i="6"/>
  <c r="J893" i="6"/>
  <c r="J1019" i="6"/>
  <c r="J1011" i="6"/>
  <c r="J885" i="6"/>
  <c r="I882" i="6"/>
  <c r="F341" i="6"/>
  <c r="L184" i="6"/>
  <c r="E161" i="6"/>
  <c r="K162" i="6"/>
  <c r="E165" i="6"/>
  <c r="E175" i="6"/>
  <c r="K208" i="6"/>
  <c r="I1075" i="6"/>
  <c r="E1041" i="6"/>
  <c r="E1046" i="6"/>
  <c r="H444" i="6"/>
  <c r="L188" i="6"/>
  <c r="K777" i="6"/>
  <c r="K915" i="6" s="1"/>
  <c r="F458" i="6"/>
  <c r="G461" i="6"/>
  <c r="H462" i="6"/>
  <c r="H464" i="6"/>
  <c r="K181" i="6"/>
  <c r="K183" i="6"/>
  <c r="G469" i="6"/>
  <c r="I185" i="6"/>
  <c r="K196" i="6"/>
  <c r="G488" i="6"/>
  <c r="K204" i="6"/>
  <c r="H493" i="6"/>
  <c r="F353" i="6"/>
  <c r="G507" i="6"/>
  <c r="I222" i="6"/>
  <c r="I508" i="6" s="1"/>
  <c r="E226" i="6"/>
  <c r="E512" i="6" s="1"/>
  <c r="L238" i="6"/>
  <c r="I231" i="6"/>
  <c r="K766" i="6"/>
  <c r="K892" i="6" s="1"/>
  <c r="C1049" i="6"/>
  <c r="C1051" i="6"/>
  <c r="K790" i="6"/>
  <c r="K916" i="6" s="1"/>
  <c r="J890" i="6"/>
  <c r="J1012" i="6"/>
  <c r="J884" i="6"/>
  <c r="J887" i="6"/>
  <c r="AW562" i="7"/>
  <c r="J1005" i="6"/>
  <c r="J891" i="6"/>
  <c r="J879" i="6"/>
  <c r="I166" i="6"/>
  <c r="I170" i="6"/>
  <c r="I192" i="6"/>
  <c r="E194" i="6"/>
  <c r="E480" i="6" s="1"/>
  <c r="F331" i="6"/>
  <c r="F488" i="6"/>
  <c r="F355" i="6"/>
  <c r="K216" i="6"/>
  <c r="L220" i="6"/>
  <c r="H505" i="6"/>
  <c r="G508" i="6"/>
  <c r="G515" i="6"/>
  <c r="I232" i="6"/>
  <c r="G521" i="6"/>
  <c r="I236" i="6"/>
  <c r="I510" i="6" s="1"/>
  <c r="I239" i="6"/>
  <c r="L248" i="6"/>
  <c r="J1017" i="6"/>
  <c r="J1015" i="6"/>
  <c r="J1013" i="6"/>
  <c r="J883" i="6"/>
  <c r="J871" i="6"/>
  <c r="K734" i="6"/>
  <c r="K998" i="6" s="1"/>
  <c r="I659" i="6"/>
  <c r="E938" i="6"/>
  <c r="K161" i="6"/>
  <c r="K310" i="6" s="1"/>
  <c r="G447" i="6"/>
  <c r="K163" i="6"/>
  <c r="K449" i="6" s="1"/>
  <c r="K165" i="6"/>
  <c r="K168" i="6"/>
  <c r="L181" i="6"/>
  <c r="K189" i="6"/>
  <c r="H331" i="6"/>
  <c r="E202" i="6"/>
  <c r="G352" i="6"/>
  <c r="F495" i="6"/>
  <c r="E230" i="6"/>
  <c r="E240" i="6"/>
  <c r="F528" i="6"/>
  <c r="I244" i="6"/>
  <c r="G394" i="6"/>
  <c r="I249" i="6"/>
  <c r="I398" i="6" s="1"/>
  <c r="I255" i="6"/>
  <c r="I404" i="6" s="1"/>
  <c r="K808" i="6"/>
  <c r="K946" i="6" s="1"/>
  <c r="L208" i="6"/>
  <c r="K728" i="6"/>
  <c r="K992" i="6" s="1"/>
  <c r="C993" i="6"/>
  <c r="K774" i="6"/>
  <c r="K912" i="6" s="1"/>
  <c r="K791" i="6"/>
  <c r="K1043" i="6" s="1"/>
  <c r="K804" i="6"/>
  <c r="L174" i="6"/>
  <c r="G330" i="6"/>
  <c r="G356" i="6"/>
  <c r="H357" i="6"/>
  <c r="I945" i="6"/>
  <c r="H361" i="6"/>
  <c r="G545" i="6"/>
  <c r="G396" i="6"/>
  <c r="J260" i="6"/>
  <c r="J534" i="6" s="1"/>
  <c r="E640" i="6"/>
  <c r="I994" i="6"/>
  <c r="E1050" i="6"/>
  <c r="E913" i="6"/>
  <c r="E943" i="6"/>
  <c r="E1071" i="6"/>
  <c r="H446" i="6"/>
  <c r="H333" i="6"/>
  <c r="F472" i="6"/>
  <c r="G498" i="6"/>
  <c r="F356" i="6"/>
  <c r="G360" i="6"/>
  <c r="F361" i="6"/>
  <c r="K800" i="6"/>
  <c r="K1064" i="6" s="1"/>
  <c r="K803" i="6"/>
  <c r="K815" i="6"/>
  <c r="J1016" i="6"/>
  <c r="K1062" i="6"/>
  <c r="G340" i="6"/>
  <c r="L234" i="6"/>
  <c r="Y627" i="7"/>
  <c r="AB816" i="7"/>
  <c r="Z816" i="7"/>
  <c r="N816" i="7"/>
  <c r="L816" i="7"/>
  <c r="F816" i="7"/>
  <c r="D816" i="7"/>
  <c r="AD772" i="7"/>
  <c r="AD645" i="7"/>
  <c r="V645" i="7"/>
  <c r="V772" i="7"/>
  <c r="H772" i="7"/>
  <c r="H645" i="7"/>
  <c r="V768" i="7"/>
  <c r="V641" i="7"/>
  <c r="AI767" i="7"/>
  <c r="AI640" i="7"/>
  <c r="AE767" i="7"/>
  <c r="AE640" i="7"/>
  <c r="K767" i="7"/>
  <c r="K640" i="7"/>
  <c r="C640" i="7"/>
  <c r="C767" i="7"/>
  <c r="T651" i="7"/>
  <c r="W650" i="7"/>
  <c r="Z764" i="7"/>
  <c r="Z649" i="7"/>
  <c r="T639" i="7"/>
  <c r="Q769" i="7"/>
  <c r="AC769" i="7"/>
  <c r="AG769" i="7"/>
  <c r="Z772" i="7"/>
  <c r="AG777" i="7"/>
  <c r="U766" i="7"/>
  <c r="M766" i="7"/>
  <c r="G766" i="7"/>
  <c r="C766" i="7"/>
  <c r="AH765" i="7"/>
  <c r="AB765" i="7"/>
  <c r="X765" i="7"/>
  <c r="V765" i="7"/>
  <c r="R765" i="7"/>
  <c r="L765" i="7"/>
  <c r="H765" i="7"/>
  <c r="F765" i="7"/>
  <c r="AI764" i="7"/>
  <c r="D636" i="7"/>
  <c r="B636" i="7"/>
  <c r="AI635" i="7"/>
  <c r="AC635" i="7"/>
  <c r="AA635" i="7"/>
  <c r="Y635" i="7"/>
  <c r="U635" i="7"/>
  <c r="C762" i="7"/>
  <c r="AA633" i="7"/>
  <c r="U633" i="7"/>
  <c r="Q633" i="7"/>
  <c r="M633" i="7"/>
  <c r="I633" i="7"/>
  <c r="E633" i="7"/>
  <c r="AF759" i="7"/>
  <c r="AB632" i="7"/>
  <c r="X759" i="7"/>
  <c r="P759" i="7"/>
  <c r="J759" i="7"/>
  <c r="D759" i="7"/>
  <c r="U756" i="7"/>
  <c r="G629" i="7"/>
  <c r="AH628" i="7"/>
  <c r="R628" i="7"/>
  <c r="B628" i="7"/>
  <c r="AG627" i="7"/>
  <c r="AN548" i="7"/>
  <c r="AP548" i="7"/>
  <c r="AT542" i="7"/>
  <c r="B690" i="7"/>
  <c r="N649" i="7"/>
  <c r="F649" i="7"/>
  <c r="X639" i="7"/>
  <c r="AA625" i="7"/>
  <c r="AG644" i="7"/>
  <c r="AE644" i="7"/>
  <c r="Y764" i="7"/>
  <c r="I764" i="7"/>
  <c r="J636" i="7"/>
  <c r="AT548" i="7"/>
  <c r="AX548" i="7"/>
  <c r="BB548" i="7"/>
  <c r="AJ650" i="7"/>
  <c r="AE775" i="7"/>
  <c r="E648" i="7"/>
  <c r="C646" i="7"/>
  <c r="AB645" i="7"/>
  <c r="AI758" i="7"/>
  <c r="AG758" i="7"/>
  <c r="AE758" i="7"/>
  <c r="AC758" i="7"/>
  <c r="AA758" i="7"/>
  <c r="Y758" i="7"/>
  <c r="W758" i="7"/>
  <c r="U758" i="7"/>
  <c r="S758" i="7"/>
  <c r="Q758" i="7"/>
  <c r="O758" i="7"/>
  <c r="M758" i="7"/>
  <c r="K758" i="7"/>
  <c r="I758" i="7"/>
  <c r="G758" i="7"/>
  <c r="E758" i="7"/>
  <c r="AB760" i="7"/>
  <c r="C761" i="7"/>
  <c r="E763" i="7"/>
  <c r="AE763" i="7"/>
  <c r="F764" i="7"/>
  <c r="N764" i="7"/>
  <c r="N645" i="7"/>
  <c r="R645" i="7"/>
  <c r="X772" i="7"/>
  <c r="V776" i="7"/>
  <c r="T776" i="7"/>
  <c r="I762" i="7"/>
  <c r="I635" i="7"/>
  <c r="S625" i="7"/>
  <c r="BU497" i="7"/>
  <c r="AJ763" i="7"/>
  <c r="V640" i="7"/>
  <c r="O634" i="7"/>
  <c r="AG756" i="7"/>
  <c r="L776" i="7"/>
  <c r="Y775" i="7"/>
  <c r="W775" i="7"/>
  <c r="U648" i="7"/>
  <c r="O648" i="7"/>
  <c r="I648" i="7"/>
  <c r="T646" i="7"/>
  <c r="AA645" i="7"/>
  <c r="O645" i="7"/>
  <c r="M645" i="7"/>
  <c r="S644" i="7"/>
  <c r="AH643" i="7"/>
  <c r="AF770" i="7"/>
  <c r="P770" i="7"/>
  <c r="H770" i="7"/>
  <c r="Y769" i="7"/>
  <c r="U769" i="7"/>
  <c r="O769" i="7"/>
  <c r="G769" i="7"/>
  <c r="AJ641" i="7"/>
  <c r="AH768" i="7"/>
  <c r="AA764" i="7"/>
  <c r="U764" i="7"/>
  <c r="M764" i="7"/>
  <c r="K764" i="7"/>
  <c r="C764" i="7"/>
  <c r="AF763" i="7"/>
  <c r="X763" i="7"/>
  <c r="AG634" i="7"/>
  <c r="AE634" i="7"/>
  <c r="AC634" i="7"/>
  <c r="W634" i="7"/>
  <c r="U634" i="7"/>
  <c r="S634" i="7"/>
  <c r="AH757" i="7"/>
  <c r="V757" i="7"/>
  <c r="J757" i="7"/>
  <c r="Q627" i="7"/>
  <c r="I627" i="7"/>
  <c r="AF626" i="7"/>
  <c r="X626" i="7"/>
  <c r="P626" i="7"/>
  <c r="H626" i="7"/>
  <c r="AI625" i="7"/>
  <c r="V622" i="7"/>
  <c r="R622" i="7"/>
  <c r="F622" i="7"/>
  <c r="AQ547" i="7"/>
  <c r="AU547" i="7"/>
  <c r="AW542" i="7"/>
  <c r="AO547" i="7"/>
  <c r="AY547" i="7"/>
  <c r="K816" i="7"/>
  <c r="AQ532" i="7"/>
  <c r="I1042" i="6"/>
  <c r="I1053" i="6"/>
  <c r="J160" i="6"/>
  <c r="J176" i="6"/>
  <c r="J450" i="6" s="1"/>
  <c r="J406" i="6"/>
  <c r="I943" i="6"/>
  <c r="I1047" i="6"/>
  <c r="E912" i="6"/>
  <c r="G449" i="6"/>
  <c r="I1043" i="6"/>
  <c r="F333" i="6"/>
  <c r="G324" i="6"/>
  <c r="L190" i="6"/>
  <c r="L182" i="6"/>
  <c r="F450" i="6"/>
  <c r="G326" i="6"/>
  <c r="J170" i="6"/>
  <c r="H337" i="6"/>
  <c r="F315" i="6"/>
  <c r="H345" i="6"/>
  <c r="G322" i="6"/>
  <c r="G314" i="6"/>
  <c r="I163" i="6"/>
  <c r="I218" i="6"/>
  <c r="H504" i="6"/>
  <c r="G497" i="6"/>
  <c r="G511" i="6"/>
  <c r="L224" i="6"/>
  <c r="I927" i="6"/>
  <c r="I1054" i="6"/>
  <c r="I1066" i="6"/>
  <c r="I1070" i="6"/>
  <c r="I923" i="6"/>
  <c r="I1060" i="6"/>
  <c r="E687" i="6"/>
  <c r="E1043" i="6"/>
  <c r="I946" i="6"/>
  <c r="G320" i="6"/>
  <c r="B985" i="6"/>
  <c r="E947" i="6"/>
  <c r="E954" i="6"/>
  <c r="E966" i="6"/>
  <c r="E1076" i="6"/>
  <c r="E950" i="6"/>
  <c r="E643" i="6"/>
  <c r="E690" i="6"/>
  <c r="J692" i="6"/>
  <c r="E658" i="6"/>
  <c r="I689" i="6"/>
  <c r="I693" i="6"/>
  <c r="E1042" i="6"/>
  <c r="I921" i="6"/>
  <c r="J991" i="6"/>
  <c r="I912" i="6"/>
  <c r="E1040" i="6"/>
  <c r="I937" i="6"/>
  <c r="F319" i="6"/>
  <c r="F494" i="6"/>
  <c r="I197" i="6"/>
  <c r="I346" i="6" s="1"/>
  <c r="I189" i="6"/>
  <c r="H373" i="6"/>
  <c r="J178" i="6"/>
  <c r="H317" i="6"/>
  <c r="J184" i="6"/>
  <c r="F323" i="6"/>
  <c r="E1080" i="6"/>
  <c r="J657" i="6"/>
  <c r="E963" i="6"/>
  <c r="E951" i="6"/>
  <c r="J637" i="6"/>
  <c r="E694" i="6"/>
  <c r="E647" i="6"/>
  <c r="J645" i="6"/>
  <c r="J700" i="6"/>
  <c r="E695" i="6"/>
  <c r="E654" i="6"/>
  <c r="E634" i="6"/>
  <c r="E681" i="6"/>
  <c r="I661" i="6"/>
  <c r="I915" i="6"/>
  <c r="I1041" i="6"/>
  <c r="I922" i="6"/>
  <c r="I1050" i="6"/>
  <c r="I1064" i="6"/>
  <c r="I926" i="6"/>
  <c r="I932" i="6"/>
  <c r="J865" i="6"/>
  <c r="J877" i="6"/>
  <c r="I1061" i="6"/>
  <c r="I940" i="6"/>
  <c r="A1142" i="6"/>
  <c r="D725" i="6"/>
  <c r="F307" i="6"/>
  <c r="I158" i="6"/>
  <c r="I444" i="6" s="1"/>
  <c r="L158" i="6"/>
  <c r="F311" i="6"/>
  <c r="I162" i="6"/>
  <c r="G306" i="6"/>
  <c r="G316" i="6"/>
  <c r="G463" i="6"/>
  <c r="G308" i="6"/>
  <c r="I180" i="6"/>
  <c r="G310" i="6"/>
  <c r="H329" i="6"/>
  <c r="F313" i="6"/>
  <c r="H323" i="6"/>
  <c r="F317" i="6"/>
  <c r="J172" i="6"/>
  <c r="F328" i="6"/>
  <c r="H346" i="6"/>
  <c r="I230" i="6"/>
  <c r="I207" i="6"/>
  <c r="E232" i="6"/>
  <c r="E369" i="6" s="1"/>
  <c r="K254" i="6"/>
  <c r="K540" i="6" s="1"/>
  <c r="G382" i="6"/>
  <c r="L230" i="6"/>
  <c r="J712" i="6"/>
  <c r="J158" i="6"/>
  <c r="J166" i="6"/>
  <c r="J315" i="6" s="1"/>
  <c r="J254" i="6"/>
  <c r="J403" i="6" s="1"/>
  <c r="J653" i="6"/>
  <c r="I998" i="6"/>
  <c r="E639" i="6"/>
  <c r="B675" i="6"/>
  <c r="J688" i="6"/>
  <c r="J696" i="6"/>
  <c r="E702" i="6"/>
  <c r="E655" i="6"/>
  <c r="E659" i="6"/>
  <c r="K694" i="6"/>
  <c r="I640" i="6"/>
  <c r="I995" i="6"/>
  <c r="I924" i="6"/>
  <c r="I1055" i="6"/>
  <c r="I1056" i="6"/>
  <c r="I942" i="6"/>
  <c r="I1065" i="6"/>
  <c r="I944" i="6"/>
  <c r="F309" i="6"/>
  <c r="J162" i="6"/>
  <c r="D155" i="6"/>
  <c r="K182" i="6"/>
  <c r="L160" i="6"/>
  <c r="K205" i="6"/>
  <c r="G366" i="6"/>
  <c r="K207" i="6"/>
  <c r="K493" i="6" s="1"/>
  <c r="I220" i="6"/>
  <c r="I506" i="6" s="1"/>
  <c r="H521" i="6"/>
  <c r="I259" i="6"/>
  <c r="I545" i="6" s="1"/>
  <c r="F403" i="6"/>
  <c r="G372" i="6"/>
  <c r="F343" i="6"/>
  <c r="F480" i="6"/>
  <c r="G481" i="6"/>
  <c r="I195" i="6"/>
  <c r="I196" i="6"/>
  <c r="F345" i="6"/>
  <c r="F347" i="6"/>
  <c r="F335" i="6"/>
  <c r="L216" i="6"/>
  <c r="L211" i="6"/>
  <c r="J216" i="6"/>
  <c r="H502" i="6"/>
  <c r="J224" i="6"/>
  <c r="J498" i="6" s="1"/>
  <c r="F367" i="6"/>
  <c r="J232" i="6"/>
  <c r="J518" i="6" s="1"/>
  <c r="F371" i="6"/>
  <c r="H377" i="6"/>
  <c r="E252" i="6"/>
  <c r="H391" i="6"/>
  <c r="H506" i="6"/>
  <c r="J220" i="6"/>
  <c r="J506" i="6" s="1"/>
  <c r="H379" i="6"/>
  <c r="F526" i="6"/>
  <c r="H518" i="6"/>
  <c r="H510" i="6"/>
  <c r="H374" i="6"/>
  <c r="G520" i="6"/>
  <c r="K193" i="6"/>
  <c r="K467" i="6" s="1"/>
  <c r="E193" i="6"/>
  <c r="J198" i="6"/>
  <c r="H335" i="6"/>
  <c r="K201" i="6"/>
  <c r="E201" i="6"/>
  <c r="F510" i="6"/>
  <c r="I213" i="6"/>
  <c r="F383" i="6"/>
  <c r="F381" i="6"/>
  <c r="J236" i="6"/>
  <c r="J373" i="6" s="1"/>
  <c r="H405" i="6"/>
  <c r="G397" i="6"/>
  <c r="H400" i="6"/>
  <c r="G399" i="6"/>
  <c r="G395" i="6"/>
  <c r="J251" i="6"/>
  <c r="H533" i="6"/>
  <c r="E1089" i="6"/>
  <c r="I1057" i="6"/>
  <c r="J194" i="6"/>
  <c r="J684" i="6"/>
  <c r="J649" i="6"/>
  <c r="F521" i="6"/>
  <c r="H523" i="6"/>
  <c r="G383" i="6"/>
  <c r="H398" i="6"/>
  <c r="F398" i="6"/>
  <c r="J247" i="6"/>
  <c r="F408" i="6"/>
  <c r="H537" i="6"/>
  <c r="H384" i="6"/>
  <c r="L259" i="6"/>
  <c r="F535" i="6"/>
  <c r="L247" i="6"/>
  <c r="J259" i="6"/>
  <c r="F396" i="6"/>
  <c r="K796" i="6"/>
  <c r="K751" i="6"/>
  <c r="J867" i="6"/>
  <c r="I665" i="6"/>
  <c r="K652" i="6"/>
  <c r="I658" i="6"/>
  <c r="E1077" i="6"/>
  <c r="E1081" i="6"/>
  <c r="J682" i="6"/>
  <c r="C1040" i="6"/>
  <c r="C1048" i="6"/>
  <c r="J640" i="6"/>
  <c r="J196" i="6"/>
  <c r="H392" i="6"/>
  <c r="J705" i="6"/>
  <c r="K691" i="6"/>
  <c r="E1054" i="6"/>
  <c r="G480" i="6"/>
  <c r="J202" i="6"/>
  <c r="H343" i="6"/>
  <c r="F349" i="6"/>
  <c r="K259" i="6"/>
  <c r="C1034" i="6"/>
  <c r="I250" i="6"/>
  <c r="BQ547" i="7"/>
  <c r="AO537" i="7"/>
  <c r="AO540" i="7"/>
  <c r="AU544" i="7"/>
  <c r="BS561" i="7"/>
  <c r="I1005" i="6"/>
  <c r="I1007" i="6"/>
  <c r="I1017" i="6"/>
  <c r="I636" i="6"/>
  <c r="K716" i="6"/>
  <c r="E926" i="6"/>
  <c r="F1096" i="6"/>
  <c r="H1096" i="6"/>
  <c r="B672" i="6"/>
  <c r="G672" i="6"/>
  <c r="C1103" i="6"/>
  <c r="H1103" i="6"/>
  <c r="B1108" i="6"/>
  <c r="D1108" i="6"/>
  <c r="B1111" i="6"/>
  <c r="I657" i="6"/>
  <c r="E942" i="6"/>
  <c r="E1063" i="6"/>
  <c r="I703" i="6"/>
  <c r="I718" i="6"/>
  <c r="K687" i="6"/>
  <c r="E649" i="6"/>
  <c r="E922" i="6"/>
  <c r="E932" i="6"/>
  <c r="E933" i="6"/>
  <c r="I957" i="6"/>
  <c r="K1002" i="6"/>
  <c r="E1066" i="6"/>
  <c r="J875" i="6"/>
  <c r="E944" i="6"/>
  <c r="E925" i="6"/>
  <c r="E551" i="6"/>
  <c r="J168" i="6"/>
  <c r="G318" i="6"/>
  <c r="J188" i="6"/>
  <c r="E682" i="6"/>
  <c r="E635" i="6"/>
  <c r="J680" i="6"/>
  <c r="E651" i="6"/>
  <c r="E698" i="6"/>
  <c r="K686" i="6"/>
  <c r="K635" i="6"/>
  <c r="J685" i="6"/>
  <c r="I654" i="6"/>
  <c r="I701" i="6"/>
  <c r="I656" i="6"/>
  <c r="K683" i="6"/>
  <c r="I708" i="6"/>
  <c r="I879" i="6"/>
  <c r="I993" i="6"/>
  <c r="I873" i="6"/>
  <c r="I999" i="6"/>
  <c r="I1009" i="6"/>
  <c r="I883" i="6"/>
  <c r="I1011" i="6"/>
  <c r="I887" i="6"/>
  <c r="I889" i="6"/>
  <c r="I891" i="6"/>
  <c r="I1031" i="6"/>
  <c r="I905" i="6"/>
  <c r="I895" i="6"/>
  <c r="I907" i="6"/>
  <c r="I909" i="6"/>
  <c r="I1023" i="6"/>
  <c r="E1057" i="6"/>
  <c r="E1065" i="6"/>
  <c r="E1049" i="6"/>
  <c r="E946" i="6"/>
  <c r="I181" i="6"/>
  <c r="L172" i="6"/>
  <c r="L168" i="6"/>
  <c r="L196" i="6"/>
  <c r="I190" i="6"/>
  <c r="E936" i="6"/>
  <c r="E930" i="6"/>
  <c r="H325" i="6"/>
  <c r="J210" i="6"/>
  <c r="E1061" i="6"/>
  <c r="I642" i="6"/>
  <c r="I1021" i="6"/>
  <c r="I1025" i="6"/>
  <c r="K939" i="6"/>
  <c r="E1093" i="6"/>
  <c r="E418" i="6"/>
  <c r="K662" i="6"/>
  <c r="E1078" i="6"/>
  <c r="K708" i="6"/>
  <c r="K646" i="6"/>
  <c r="J654" i="6"/>
  <c r="K702" i="6"/>
  <c r="I637" i="6"/>
  <c r="E648" i="6"/>
  <c r="E645" i="6"/>
  <c r="I641" i="6"/>
  <c r="I648" i="6"/>
  <c r="I997" i="6"/>
  <c r="H313" i="6"/>
  <c r="H319" i="6"/>
  <c r="G477" i="6"/>
  <c r="G328" i="6"/>
  <c r="H486" i="6"/>
  <c r="J200" i="6"/>
  <c r="J349" i="6" s="1"/>
  <c r="G348" i="6"/>
  <c r="H498" i="6"/>
  <c r="H349" i="6"/>
  <c r="J218" i="6"/>
  <c r="J504" i="6" s="1"/>
  <c r="F359" i="6"/>
  <c r="H512" i="6"/>
  <c r="J226" i="6"/>
  <c r="J363" i="6" s="1"/>
  <c r="L228" i="6"/>
  <c r="F514" i="6"/>
  <c r="H509" i="6"/>
  <c r="J235" i="6"/>
  <c r="F523" i="6"/>
  <c r="L237" i="6"/>
  <c r="F374" i="6"/>
  <c r="H524" i="6"/>
  <c r="J238" i="6"/>
  <c r="F377" i="6"/>
  <c r="G400" i="6"/>
  <c r="G537" i="6"/>
  <c r="L252" i="6"/>
  <c r="F401" i="6"/>
  <c r="I252" i="6"/>
  <c r="I538" i="6" s="1"/>
  <c r="G529" i="6"/>
  <c r="G392" i="6"/>
  <c r="I256" i="6"/>
  <c r="F393" i="6"/>
  <c r="H542" i="6"/>
  <c r="J256" i="6"/>
  <c r="G406" i="6"/>
  <c r="I257" i="6"/>
  <c r="G408" i="6"/>
  <c r="G533" i="6"/>
  <c r="I953" i="6"/>
  <c r="K680" i="6"/>
  <c r="I682" i="6"/>
  <c r="I1110" i="6"/>
  <c r="I1096" i="6"/>
  <c r="A992" i="6"/>
  <c r="C871" i="6"/>
  <c r="K733" i="6"/>
  <c r="A928" i="6"/>
  <c r="A920" i="6"/>
  <c r="A933" i="6"/>
  <c r="A925" i="6"/>
  <c r="A917" i="6"/>
  <c r="H548" i="6"/>
  <c r="J570" i="6"/>
  <c r="J954" i="6"/>
  <c r="K878" i="6"/>
  <c r="K429" i="6"/>
  <c r="K427" i="6"/>
  <c r="I635" i="6"/>
  <c r="I690" i="6"/>
  <c r="K649" i="6"/>
  <c r="K700" i="6"/>
  <c r="I655" i="6"/>
  <c r="K659" i="6"/>
  <c r="I933" i="6"/>
  <c r="K1105" i="6"/>
  <c r="I722" i="6"/>
  <c r="I1107" i="6"/>
  <c r="K969" i="6"/>
  <c r="I969" i="6"/>
  <c r="I1095" i="6"/>
  <c r="J1083" i="6"/>
  <c r="I554" i="6"/>
  <c r="E664" i="6"/>
  <c r="E711" i="6"/>
  <c r="K664" i="6"/>
  <c r="J948" i="6"/>
  <c r="J1074" i="6"/>
  <c r="I954" i="6"/>
  <c r="K633" i="6"/>
  <c r="I706" i="6"/>
  <c r="I633" i="6"/>
  <c r="K692" i="6"/>
  <c r="I702" i="6"/>
  <c r="I1024" i="6"/>
  <c r="K1004" i="6"/>
  <c r="J1076" i="6"/>
  <c r="J1078" i="6"/>
  <c r="E426" i="6"/>
  <c r="I1078" i="6"/>
  <c r="K637" i="6"/>
  <c r="K688" i="6"/>
  <c r="I643" i="6"/>
  <c r="I647" i="6"/>
  <c r="K696" i="6"/>
  <c r="K704" i="6"/>
  <c r="J245" i="6"/>
  <c r="J394" i="6" s="1"/>
  <c r="E949" i="6"/>
  <c r="K641" i="6"/>
  <c r="E558" i="6"/>
  <c r="K711" i="6"/>
  <c r="E707" i="6"/>
  <c r="J647" i="6"/>
  <c r="L231" i="6"/>
  <c r="K425" i="6"/>
  <c r="K417" i="6"/>
  <c r="K554" i="6"/>
  <c r="I634" i="6"/>
  <c r="J666" i="6"/>
  <c r="J956" i="6"/>
  <c r="K979" i="6"/>
  <c r="I981" i="6"/>
  <c r="I568" i="6"/>
  <c r="K538" i="6"/>
  <c r="K433" i="6"/>
  <c r="E559" i="6"/>
  <c r="K669" i="6"/>
  <c r="J1092" i="6"/>
  <c r="J1089" i="6"/>
  <c r="E552" i="6"/>
  <c r="F517" i="6"/>
  <c r="I960" i="6"/>
  <c r="K1093" i="6"/>
  <c r="J557" i="6"/>
  <c r="J543" i="6"/>
  <c r="J693" i="6"/>
  <c r="K697" i="6"/>
  <c r="K655" i="6"/>
  <c r="J701" i="6"/>
  <c r="I688" i="6"/>
  <c r="I644" i="6"/>
  <c r="I645" i="6"/>
  <c r="I699" i="6"/>
  <c r="E646" i="6"/>
  <c r="E692" i="6"/>
  <c r="J180" i="6"/>
  <c r="F486" i="6"/>
  <c r="I200" i="6"/>
  <c r="I486" i="6" s="1"/>
  <c r="H341" i="6"/>
  <c r="J206" i="6"/>
  <c r="H353" i="6"/>
  <c r="G354" i="6"/>
  <c r="L235" i="6"/>
  <c r="F372" i="6"/>
  <c r="G385" i="6"/>
  <c r="G522" i="6"/>
  <c r="I237" i="6"/>
  <c r="F386" i="6"/>
  <c r="E242" i="6"/>
  <c r="E516" i="6" s="1"/>
  <c r="K242" i="6"/>
  <c r="F534" i="6"/>
  <c r="I248" i="6"/>
  <c r="J258" i="6"/>
  <c r="J544" i="6" s="1"/>
  <c r="L258" i="6"/>
  <c r="K436" i="6"/>
  <c r="I1082" i="6"/>
  <c r="C1004" i="6"/>
  <c r="C1011" i="6"/>
  <c r="C1005" i="6"/>
  <c r="C895" i="6"/>
  <c r="K735" i="6"/>
  <c r="K999" i="6" s="1"/>
  <c r="C866" i="6"/>
  <c r="C632" i="6"/>
  <c r="K732" i="6"/>
  <c r="E745" i="6"/>
  <c r="J641" i="6"/>
  <c r="J704" i="6"/>
  <c r="I650" i="6"/>
  <c r="K699" i="6"/>
  <c r="K636" i="6"/>
  <c r="J708" i="6"/>
  <c r="I885" i="6"/>
  <c r="E1095" i="6"/>
  <c r="I715" i="6"/>
  <c r="E713" i="6"/>
  <c r="K948" i="6"/>
  <c r="J1077" i="6"/>
  <c r="I662" i="6"/>
  <c r="I709" i="6"/>
  <c r="J655" i="6"/>
  <c r="E665" i="6"/>
  <c r="E967" i="6"/>
  <c r="I876" i="6"/>
  <c r="I1010" i="6"/>
  <c r="I1020" i="6"/>
  <c r="I1030" i="6"/>
  <c r="J204" i="6"/>
  <c r="I649" i="6"/>
  <c r="E637" i="6"/>
  <c r="I681" i="6"/>
  <c r="K654" i="6"/>
  <c r="J713" i="6"/>
  <c r="I646" i="6"/>
  <c r="E684" i="6"/>
  <c r="J658" i="6"/>
  <c r="K701" i="6"/>
  <c r="J646" i="6"/>
  <c r="E669" i="6"/>
  <c r="E428" i="6"/>
  <c r="K962" i="6"/>
  <c r="K1088" i="6"/>
  <c r="E975" i="6"/>
  <c r="J1109" i="6"/>
  <c r="I559" i="6"/>
  <c r="I1006" i="6"/>
  <c r="I1008" i="6"/>
  <c r="I1015" i="6"/>
  <c r="I897" i="6"/>
  <c r="I1028" i="6"/>
  <c r="I1029" i="6"/>
  <c r="J706" i="6"/>
  <c r="K660" i="6"/>
  <c r="I1019" i="6"/>
  <c r="I903" i="6"/>
  <c r="K570" i="6"/>
  <c r="J1111" i="6"/>
  <c r="I547" i="6"/>
  <c r="J208" i="6"/>
  <c r="E717" i="6"/>
  <c r="K1106" i="6"/>
  <c r="J420" i="6"/>
  <c r="A993" i="6"/>
  <c r="A875" i="6"/>
  <c r="K890" i="6"/>
  <c r="K883" i="6"/>
  <c r="I437" i="6"/>
  <c r="I705" i="6"/>
  <c r="I878" i="6"/>
  <c r="I890" i="6"/>
  <c r="I1018" i="6"/>
  <c r="E567" i="6"/>
  <c r="K1091" i="6"/>
  <c r="I1102" i="6"/>
  <c r="E553" i="6"/>
  <c r="J553" i="6"/>
  <c r="J421" i="6"/>
  <c r="K980" i="6"/>
  <c r="K1089" i="6"/>
  <c r="J963" i="6"/>
  <c r="K1074" i="6"/>
  <c r="I1032" i="6"/>
  <c r="G518" i="6"/>
  <c r="J424" i="6"/>
  <c r="J973" i="6"/>
  <c r="I422" i="6"/>
  <c r="K401" i="6"/>
  <c r="K650" i="6"/>
  <c r="K947" i="6"/>
  <c r="I892" i="6"/>
  <c r="I896" i="6"/>
  <c r="E450" i="6"/>
  <c r="K894" i="6"/>
  <c r="K536" i="6"/>
  <c r="I574" i="6"/>
  <c r="I1092" i="6"/>
  <c r="J985" i="6"/>
  <c r="K1053" i="6"/>
  <c r="I683" i="6"/>
  <c r="I881" i="6"/>
  <c r="I1013" i="6"/>
  <c r="I1016" i="6"/>
  <c r="J418" i="6"/>
  <c r="E670" i="6"/>
  <c r="J966" i="6"/>
  <c r="K566" i="6"/>
  <c r="E564" i="6"/>
  <c r="E1101" i="6"/>
  <c r="J971" i="6"/>
  <c r="K421" i="6"/>
  <c r="J1105" i="6"/>
  <c r="K927" i="6"/>
  <c r="E542" i="6"/>
  <c r="E405" i="6"/>
  <c r="I972" i="6"/>
  <c r="I984" i="6"/>
  <c r="E415" i="6"/>
  <c r="I964" i="6"/>
  <c r="I947" i="6"/>
  <c r="I952" i="6"/>
  <c r="J995" i="6"/>
  <c r="J1007" i="6"/>
  <c r="J881" i="6"/>
  <c r="J869" i="6"/>
  <c r="K1034" i="6"/>
  <c r="J870" i="6"/>
  <c r="J1008" i="6"/>
  <c r="J882" i="6"/>
  <c r="J880" i="6"/>
  <c r="J1006" i="6"/>
  <c r="J633" i="6"/>
  <c r="E561" i="6"/>
  <c r="K1086" i="6"/>
  <c r="K707" i="6"/>
  <c r="E1083" i="6"/>
  <c r="I416" i="6"/>
  <c r="E952" i="6"/>
  <c r="K681" i="6"/>
  <c r="E642" i="6"/>
  <c r="E691" i="6"/>
  <c r="I868" i="6"/>
  <c r="I870" i="6"/>
  <c r="I871" i="6"/>
  <c r="I901" i="6"/>
  <c r="I1034" i="6"/>
  <c r="F448" i="6"/>
  <c r="G451" i="6"/>
  <c r="F452" i="6"/>
  <c r="E167" i="6"/>
  <c r="I169" i="6"/>
  <c r="E173" i="6"/>
  <c r="E181" i="6"/>
  <c r="E1105" i="6"/>
  <c r="K895" i="6"/>
  <c r="I714" i="6"/>
  <c r="I948" i="6"/>
  <c r="I1074" i="6"/>
  <c r="E557" i="6"/>
  <c r="E420" i="6"/>
  <c r="J434" i="6"/>
  <c r="K644" i="6"/>
  <c r="I976" i="6"/>
  <c r="I970" i="6"/>
  <c r="E972" i="6"/>
  <c r="I561" i="6"/>
  <c r="I563" i="6"/>
  <c r="J1101" i="6"/>
  <c r="I431" i="6"/>
  <c r="J983" i="6"/>
  <c r="K550" i="6"/>
  <c r="J717" i="6"/>
  <c r="K967" i="6"/>
  <c r="I415" i="6"/>
  <c r="K713" i="6"/>
  <c r="I959" i="6"/>
  <c r="I413" i="6"/>
  <c r="H380" i="6"/>
  <c r="J231" i="6"/>
  <c r="F507" i="6"/>
  <c r="K1007" i="6"/>
  <c r="J1090" i="6"/>
  <c r="H529" i="6"/>
  <c r="I956" i="6"/>
  <c r="K705" i="6"/>
  <c r="I684" i="6"/>
  <c r="I685" i="6"/>
  <c r="I653" i="6"/>
  <c r="E680" i="6"/>
  <c r="I1071" i="6"/>
  <c r="I157" i="6"/>
  <c r="H458" i="6"/>
  <c r="F464" i="6"/>
  <c r="K179" i="6"/>
  <c r="K188" i="6"/>
  <c r="K194" i="6"/>
  <c r="E213" i="6"/>
  <c r="E215" i="6"/>
  <c r="K220" i="6"/>
  <c r="E223" i="6"/>
  <c r="K1095" i="6"/>
  <c r="E430" i="6"/>
  <c r="K399" i="6"/>
  <c r="J426" i="6"/>
  <c r="K422" i="6"/>
  <c r="E435" i="6"/>
  <c r="K720" i="6"/>
  <c r="K407" i="6"/>
  <c r="E419" i="6"/>
  <c r="E417" i="6"/>
  <c r="I958" i="6"/>
  <c r="K951" i="6"/>
  <c r="K1076" i="6"/>
  <c r="F370" i="6"/>
  <c r="E955" i="6"/>
  <c r="K682" i="6"/>
  <c r="I679" i="6"/>
  <c r="E1038" i="6"/>
  <c r="E914" i="6"/>
  <c r="E915" i="6"/>
  <c r="E916" i="6"/>
  <c r="I917" i="6"/>
  <c r="I1059" i="6"/>
  <c r="K158" i="6"/>
  <c r="K171" i="6"/>
  <c r="K174" i="6"/>
  <c r="F468" i="6"/>
  <c r="H468" i="6"/>
  <c r="H470" i="6"/>
  <c r="K185" i="6"/>
  <c r="K192" i="6"/>
  <c r="K478" i="6" s="1"/>
  <c r="K202" i="6"/>
  <c r="K206" i="6"/>
  <c r="E210" i="6"/>
  <c r="K223" i="6"/>
  <c r="K224" i="6"/>
  <c r="E411" i="6"/>
  <c r="E641" i="6"/>
  <c r="H370" i="6"/>
  <c r="H519" i="6"/>
  <c r="I245" i="6"/>
  <c r="L245" i="6"/>
  <c r="F394" i="6"/>
  <c r="F531" i="6"/>
  <c r="H382" i="6"/>
  <c r="H531" i="6"/>
  <c r="H394" i="6"/>
  <c r="I716" i="6"/>
  <c r="K415" i="6"/>
  <c r="I1062" i="6"/>
  <c r="K1050" i="6"/>
  <c r="J159" i="6"/>
  <c r="E177" i="6"/>
  <c r="E326" i="6" s="1"/>
  <c r="H472" i="6"/>
  <c r="F493" i="6"/>
  <c r="F509" i="6"/>
  <c r="G510" i="6"/>
  <c r="I225" i="6"/>
  <c r="F511" i="6"/>
  <c r="J422" i="6"/>
  <c r="J1093" i="6"/>
  <c r="I417" i="6"/>
  <c r="K1006" i="6"/>
  <c r="I713" i="6"/>
  <c r="J667" i="6"/>
  <c r="J960" i="6"/>
  <c r="I951" i="6"/>
  <c r="K665" i="6"/>
  <c r="I955" i="6"/>
  <c r="I710" i="6"/>
  <c r="K651" i="6"/>
  <c r="J679" i="6"/>
  <c r="E708" i="6"/>
  <c r="I1036" i="6"/>
  <c r="I1040" i="6"/>
  <c r="E163" i="6"/>
  <c r="E312" i="6" s="1"/>
  <c r="K169" i="6"/>
  <c r="I176" i="6"/>
  <c r="K177" i="6"/>
  <c r="K178" i="6"/>
  <c r="I184" i="6"/>
  <c r="F474" i="6"/>
  <c r="H474" i="6"/>
  <c r="G475" i="6"/>
  <c r="G334" i="6"/>
  <c r="I201" i="6"/>
  <c r="I487" i="6" s="1"/>
  <c r="I202" i="6"/>
  <c r="I351" i="6" s="1"/>
  <c r="E204" i="6"/>
  <c r="I211" i="6"/>
  <c r="K212" i="6"/>
  <c r="K486" i="6" s="1"/>
  <c r="K217" i="6"/>
  <c r="I226" i="6"/>
  <c r="K227" i="6"/>
  <c r="K235" i="6"/>
  <c r="K509" i="6" s="1"/>
  <c r="K574" i="6"/>
  <c r="K1009" i="6"/>
  <c r="E432" i="6"/>
  <c r="J1099" i="6"/>
  <c r="I410" i="6"/>
  <c r="J1094" i="6"/>
  <c r="I418" i="6"/>
  <c r="K1031" i="6"/>
  <c r="K1085" i="6"/>
  <c r="E663" i="6"/>
  <c r="E416" i="6"/>
  <c r="E549" i="6"/>
  <c r="J709" i="6"/>
  <c r="E697" i="6"/>
  <c r="E656" i="6"/>
  <c r="I1000" i="6"/>
  <c r="I1001" i="6"/>
  <c r="I992" i="6"/>
  <c r="E918" i="6"/>
  <c r="E1045" i="6"/>
  <c r="E920" i="6"/>
  <c r="I1038" i="6"/>
  <c r="I916" i="6"/>
  <c r="G445" i="6"/>
  <c r="F446" i="6"/>
  <c r="K164" i="6"/>
  <c r="F454" i="6"/>
  <c r="H460" i="6"/>
  <c r="H482" i="6"/>
  <c r="I221" i="6"/>
  <c r="K222" i="6"/>
  <c r="I229" i="6"/>
  <c r="L236" i="6"/>
  <c r="J237" i="6"/>
  <c r="G388" i="6"/>
  <c r="L254" i="6"/>
  <c r="I253" i="6"/>
  <c r="I402" i="6" s="1"/>
  <c r="I941" i="6"/>
  <c r="K159" i="6"/>
  <c r="K160" i="6"/>
  <c r="H311" i="6"/>
  <c r="G312" i="6"/>
  <c r="G453" i="6"/>
  <c r="E168" i="6"/>
  <c r="H456" i="6"/>
  <c r="I174" i="6"/>
  <c r="H465" i="6"/>
  <c r="K180" i="6"/>
  <c r="E182" i="6"/>
  <c r="E187" i="6"/>
  <c r="E473" i="6" s="1"/>
  <c r="H339" i="6"/>
  <c r="K195" i="6"/>
  <c r="K344" i="6" s="1"/>
  <c r="E196" i="6"/>
  <c r="E197" i="6"/>
  <c r="E346" i="6" s="1"/>
  <c r="K199" i="6"/>
  <c r="E200" i="6"/>
  <c r="E486" i="6" s="1"/>
  <c r="E205" i="6"/>
  <c r="F346" i="6"/>
  <c r="H495" i="6"/>
  <c r="F499" i="6"/>
  <c r="K214" i="6"/>
  <c r="L218" i="6"/>
  <c r="E219" i="6"/>
  <c r="K229" i="6"/>
  <c r="E235" i="6"/>
  <c r="E384" i="6" s="1"/>
  <c r="G523" i="6"/>
  <c r="K241" i="6"/>
  <c r="G527" i="6"/>
  <c r="E246" i="6"/>
  <c r="E254" i="6"/>
  <c r="E403" i="6" s="1"/>
  <c r="K917" i="6"/>
  <c r="K377" i="6"/>
  <c r="I978" i="6"/>
  <c r="I565" i="6"/>
  <c r="J979" i="6"/>
  <c r="E421" i="6"/>
  <c r="E414" i="6"/>
  <c r="E1086" i="6"/>
  <c r="J650" i="6"/>
  <c r="J659" i="6"/>
  <c r="I1039" i="6"/>
  <c r="I1045" i="6"/>
  <c r="I1068" i="6"/>
  <c r="I717" i="6"/>
  <c r="J970" i="6"/>
  <c r="K1094" i="6"/>
  <c r="I965" i="6"/>
  <c r="J551" i="6"/>
  <c r="J413" i="6"/>
  <c r="J958" i="6"/>
  <c r="J957" i="6"/>
  <c r="I712" i="6"/>
  <c r="E1092" i="6"/>
  <c r="K690" i="6"/>
  <c r="J697" i="6"/>
  <c r="E636" i="6"/>
  <c r="E696" i="6"/>
  <c r="I687" i="6"/>
  <c r="I704" i="6"/>
  <c r="K706" i="6"/>
  <c r="J661" i="6"/>
  <c r="I872" i="6"/>
  <c r="I867" i="6"/>
  <c r="I1046" i="6"/>
  <c r="I1037" i="6"/>
  <c r="I1063" i="6"/>
  <c r="E159" i="6"/>
  <c r="I161" i="6"/>
  <c r="I164" i="6"/>
  <c r="H454" i="6"/>
  <c r="E169" i="6"/>
  <c r="L180" i="6"/>
  <c r="L170" i="6"/>
  <c r="F321" i="6"/>
  <c r="G465" i="6"/>
  <c r="G467" i="6"/>
  <c r="E184" i="6"/>
  <c r="K186" i="6"/>
  <c r="K187" i="6"/>
  <c r="K461" i="6" s="1"/>
  <c r="I187" i="6"/>
  <c r="I336" i="6" s="1"/>
  <c r="I191" i="6"/>
  <c r="H480" i="6"/>
  <c r="K197" i="6"/>
  <c r="H484" i="6"/>
  <c r="H336" i="6"/>
  <c r="I203" i="6"/>
  <c r="E203" i="6"/>
  <c r="E207" i="6"/>
  <c r="E356" i="6" s="1"/>
  <c r="E208" i="6"/>
  <c r="E357" i="6" s="1"/>
  <c r="E211" i="6"/>
  <c r="F498" i="6"/>
  <c r="K218" i="6"/>
  <c r="H355" i="6"/>
  <c r="E221" i="6"/>
  <c r="E358" i="6" s="1"/>
  <c r="G509" i="6"/>
  <c r="E228" i="6"/>
  <c r="E229" i="6"/>
  <c r="I233" i="6"/>
  <c r="H522" i="6"/>
  <c r="I240" i="6"/>
  <c r="K257" i="6"/>
  <c r="K543" i="6" s="1"/>
  <c r="I379" i="6"/>
  <c r="E511" i="6"/>
  <c r="I347" i="6"/>
  <c r="K953" i="6"/>
  <c r="K971" i="6"/>
  <c r="K1038" i="6"/>
  <c r="K981" i="6"/>
  <c r="J975" i="6"/>
  <c r="K1059" i="6"/>
  <c r="K1103" i="6"/>
  <c r="K1099" i="6"/>
  <c r="E1098" i="6"/>
  <c r="I436" i="6"/>
  <c r="K514" i="6"/>
  <c r="K562" i="6"/>
  <c r="K978" i="6"/>
  <c r="K1100" i="6"/>
  <c r="J982" i="6"/>
  <c r="K571" i="6"/>
  <c r="K899" i="6"/>
  <c r="E1110" i="6"/>
  <c r="E436" i="6"/>
  <c r="J571" i="6"/>
  <c r="K1109" i="6"/>
  <c r="K972" i="6"/>
  <c r="K673" i="6"/>
  <c r="J569" i="6"/>
  <c r="E1102" i="6"/>
  <c r="K984" i="6"/>
  <c r="K437" i="6"/>
  <c r="K983" i="6"/>
  <c r="E1108" i="6"/>
  <c r="J566" i="6"/>
  <c r="K1008" i="6"/>
  <c r="K434" i="6"/>
  <c r="E569" i="6"/>
  <c r="G346" i="6"/>
  <c r="I215" i="6"/>
  <c r="F364" i="6"/>
  <c r="K170" i="6"/>
  <c r="I171" i="6"/>
  <c r="I173" i="6"/>
  <c r="K176" i="6"/>
  <c r="I177" i="6"/>
  <c r="E185" i="6"/>
  <c r="J190" i="6"/>
  <c r="J339" i="6" s="1"/>
  <c r="K209" i="6"/>
  <c r="E217" i="6"/>
  <c r="L222" i="6"/>
  <c r="K226" i="6"/>
  <c r="K230" i="6"/>
  <c r="K232" i="6"/>
  <c r="K236" i="6"/>
  <c r="E243" i="6"/>
  <c r="E392" i="6" s="1"/>
  <c r="L249" i="6"/>
  <c r="H388" i="6"/>
  <c r="H545" i="6"/>
  <c r="H396" i="6"/>
  <c r="K260" i="6"/>
  <c r="K409" i="6" s="1"/>
  <c r="J548" i="6"/>
  <c r="K994" i="6"/>
  <c r="K959" i="6"/>
  <c r="J549" i="6"/>
  <c r="J950" i="6"/>
  <c r="J951" i="6"/>
  <c r="E924" i="6"/>
  <c r="E1051" i="6"/>
  <c r="E1059" i="6"/>
  <c r="E934" i="6"/>
  <c r="E1067" i="6"/>
  <c r="E1068" i="6"/>
  <c r="G455" i="6"/>
  <c r="K172" i="6"/>
  <c r="E180" i="6"/>
  <c r="L204" i="6"/>
  <c r="L201" i="6"/>
  <c r="E730" i="6"/>
  <c r="E734" i="6"/>
  <c r="E741" i="6"/>
  <c r="E1005" i="6" s="1"/>
  <c r="E748" i="6"/>
  <c r="E750" i="6"/>
  <c r="E752" i="6"/>
  <c r="E754" i="6"/>
  <c r="E756" i="6"/>
  <c r="E758" i="6"/>
  <c r="K794" i="6"/>
  <c r="I866" i="6"/>
  <c r="I875" i="6"/>
  <c r="I884" i="6"/>
  <c r="E917" i="6"/>
  <c r="E935" i="6"/>
  <c r="E940" i="6"/>
  <c r="E1070" i="6"/>
  <c r="I1072" i="6"/>
  <c r="I168" i="6"/>
  <c r="G457" i="6"/>
  <c r="E174" i="6"/>
  <c r="F466" i="6"/>
  <c r="L192" i="6"/>
  <c r="E188" i="6"/>
  <c r="H476" i="6"/>
  <c r="E191" i="6"/>
  <c r="G487" i="6"/>
  <c r="F496" i="6"/>
  <c r="G505" i="6"/>
  <c r="K225" i="6"/>
  <c r="E231" i="6"/>
  <c r="E234" i="6"/>
  <c r="F524" i="6"/>
  <c r="I243" i="6"/>
  <c r="J243" i="6"/>
  <c r="E248" i="6"/>
  <c r="H534" i="6"/>
  <c r="K255" i="6"/>
  <c r="K404" i="6" s="1"/>
  <c r="E259" i="6"/>
  <c r="E533" i="6" s="1"/>
  <c r="E261" i="6"/>
  <c r="E410" i="6" s="1"/>
  <c r="J993" i="6"/>
  <c r="E157" i="6"/>
  <c r="F380" i="6"/>
  <c r="K479" i="6"/>
  <c r="J322" i="6"/>
  <c r="K1041" i="6"/>
  <c r="J456" i="6"/>
  <c r="I353" i="6"/>
  <c r="I349" i="6"/>
  <c r="I541" i="6"/>
  <c r="E1100" i="6"/>
  <c r="I426" i="6"/>
  <c r="J1096" i="6"/>
  <c r="K419" i="6"/>
  <c r="J1086" i="6"/>
  <c r="K958" i="6"/>
  <c r="J1082" i="6"/>
  <c r="I949" i="6"/>
  <c r="L229" i="6"/>
  <c r="E662" i="6"/>
  <c r="E413" i="6"/>
  <c r="E961" i="6"/>
  <c r="E956" i="6"/>
  <c r="K658" i="6"/>
  <c r="K695" i="6"/>
  <c r="I1002" i="6"/>
  <c r="I908" i="6"/>
  <c r="E923" i="6"/>
  <c r="E937" i="6"/>
  <c r="E939" i="6"/>
  <c r="E1069" i="6"/>
  <c r="K167" i="6"/>
  <c r="I172" i="6"/>
  <c r="I186" i="6"/>
  <c r="K191" i="6"/>
  <c r="H488" i="6"/>
  <c r="H494" i="6"/>
  <c r="H499" i="6"/>
  <c r="E218" i="6"/>
  <c r="E355" i="6" s="1"/>
  <c r="G369" i="6"/>
  <c r="F520" i="6"/>
  <c r="F375" i="6"/>
  <c r="H526" i="6"/>
  <c r="L244" i="6"/>
  <c r="K246" i="6"/>
  <c r="E249" i="6"/>
  <c r="E523" i="6" s="1"/>
  <c r="E251" i="6"/>
  <c r="E537" i="6" s="1"/>
  <c r="E253" i="6"/>
  <c r="E539" i="6" s="1"/>
  <c r="E733" i="6"/>
  <c r="E871" i="6" s="1"/>
  <c r="E742" i="6"/>
  <c r="E747" i="6"/>
  <c r="E753" i="6"/>
  <c r="E759" i="6"/>
  <c r="E761" i="6"/>
  <c r="E763" i="6"/>
  <c r="K881" i="6"/>
  <c r="I1044" i="6"/>
  <c r="E1073" i="6"/>
  <c r="E767" i="6"/>
  <c r="E1031" i="6" s="1"/>
  <c r="E770" i="6"/>
  <c r="E1034" i="6" s="1"/>
  <c r="E773" i="6"/>
  <c r="E911" i="6" s="1"/>
  <c r="H438" i="6"/>
  <c r="F438" i="6"/>
  <c r="H986" i="6"/>
  <c r="L301" i="6"/>
  <c r="G438" i="6"/>
  <c r="C986" i="6"/>
  <c r="J542" i="6"/>
  <c r="K955" i="6"/>
  <c r="K447" i="6"/>
  <c r="J408" i="6"/>
  <c r="I330" i="6"/>
  <c r="I301" i="6"/>
  <c r="I438" i="6" s="1"/>
  <c r="E301" i="6"/>
  <c r="E438" i="6" s="1"/>
  <c r="G986" i="6"/>
  <c r="A986" i="6"/>
  <c r="F1112" i="6"/>
  <c r="D1112" i="6"/>
  <c r="B1112" i="6"/>
  <c r="J492" i="6"/>
  <c r="I407" i="6"/>
  <c r="K1070" i="6"/>
  <c r="J563" i="6"/>
  <c r="K526" i="6"/>
  <c r="K389" i="6"/>
  <c r="I567" i="6"/>
  <c r="I430" i="6"/>
  <c r="J437" i="6"/>
  <c r="K1013" i="6"/>
  <c r="E393" i="6"/>
  <c r="E530" i="6"/>
  <c r="I974" i="6"/>
  <c r="I1100" i="6"/>
  <c r="I671" i="6"/>
  <c r="I675" i="6"/>
  <c r="J425" i="6"/>
  <c r="J574" i="6"/>
  <c r="J562" i="6"/>
  <c r="E424" i="6"/>
  <c r="E573" i="6"/>
  <c r="K1018" i="6"/>
  <c r="I498" i="6"/>
  <c r="E679" i="6"/>
  <c r="J670" i="6"/>
  <c r="J255" i="6"/>
  <c r="J404" i="6" s="1"/>
  <c r="F400" i="6"/>
  <c r="H404" i="6"/>
  <c r="G403" i="6"/>
  <c r="L264" i="6"/>
  <c r="F539" i="6"/>
  <c r="L253" i="6"/>
  <c r="L241" i="6"/>
  <c r="E765" i="6"/>
  <c r="J381" i="6"/>
  <c r="K926" i="6"/>
  <c r="K470" i="6"/>
  <c r="K1052" i="6"/>
  <c r="E446" i="6"/>
  <c r="J1107" i="6"/>
  <c r="J1106" i="6"/>
  <c r="I719" i="6"/>
  <c r="J715" i="6"/>
  <c r="K715" i="6"/>
  <c r="J714" i="6"/>
  <c r="K909" i="6"/>
  <c r="E548" i="6"/>
  <c r="I680" i="6"/>
  <c r="E688" i="6"/>
  <c r="E652" i="6"/>
  <c r="E653" i="6"/>
  <c r="I1003" i="6"/>
  <c r="E1039" i="6"/>
  <c r="E1044" i="6"/>
  <c r="E919" i="6"/>
  <c r="E921" i="6"/>
  <c r="K243" i="6"/>
  <c r="H515" i="6"/>
  <c r="G379" i="6"/>
  <c r="E732" i="6"/>
  <c r="E740" i="6"/>
  <c r="E760" i="6"/>
  <c r="E764" i="6"/>
  <c r="I1103" i="6"/>
  <c r="K1022" i="6"/>
  <c r="K975" i="6"/>
  <c r="E565" i="6"/>
  <c r="K559" i="6"/>
  <c r="E427" i="6"/>
  <c r="I966" i="6"/>
  <c r="I669" i="6"/>
  <c r="I1089" i="6"/>
  <c r="J417" i="6"/>
  <c r="E554" i="6"/>
  <c r="J964" i="6"/>
  <c r="I412" i="6"/>
  <c r="I1084" i="6"/>
  <c r="I1083" i="6"/>
  <c r="I1079" i="6"/>
  <c r="E957" i="6"/>
  <c r="J1080" i="6"/>
  <c r="F527" i="6"/>
  <c r="L251" i="6"/>
  <c r="J253" i="6"/>
  <c r="J402" i="6" s="1"/>
  <c r="I632" i="6"/>
  <c r="I159" i="6"/>
  <c r="K166" i="6"/>
  <c r="I167" i="6"/>
  <c r="I175" i="6"/>
  <c r="I312" i="6" s="1"/>
  <c r="G485" i="6"/>
  <c r="G491" i="6"/>
  <c r="I208" i="6"/>
  <c r="G495" i="6"/>
  <c r="H378" i="6"/>
  <c r="E233" i="6"/>
  <c r="E382" i="6" s="1"/>
  <c r="G524" i="6"/>
  <c r="E239" i="6"/>
  <c r="E241" i="6"/>
  <c r="K247" i="6"/>
  <c r="E728" i="6"/>
  <c r="E731" i="6"/>
  <c r="E746" i="6"/>
  <c r="E769" i="6"/>
  <c r="E907" i="6" s="1"/>
  <c r="E771" i="6"/>
  <c r="E772" i="6"/>
  <c r="E910" i="6" s="1"/>
  <c r="K802" i="6"/>
  <c r="H321" i="6"/>
  <c r="K860" i="6"/>
  <c r="K986" i="6" s="1"/>
  <c r="J335" i="6"/>
  <c r="E1106" i="6"/>
  <c r="I432" i="6"/>
  <c r="J669" i="6"/>
  <c r="J976" i="6"/>
  <c r="K557" i="6"/>
  <c r="K968" i="6"/>
  <c r="I419" i="6"/>
  <c r="K1090" i="6"/>
  <c r="K963" i="6"/>
  <c r="K880" i="6"/>
  <c r="I666" i="6"/>
  <c r="I1086" i="6"/>
  <c r="J1066" i="6"/>
  <c r="K893" i="6"/>
  <c r="K639" i="6"/>
  <c r="E685" i="6"/>
  <c r="E1053" i="6"/>
  <c r="E928" i="6"/>
  <c r="I991" i="6"/>
  <c r="H448" i="6"/>
  <c r="E170" i="6"/>
  <c r="E444" i="6" s="1"/>
  <c r="I178" i="6"/>
  <c r="E198" i="6"/>
  <c r="H500" i="6"/>
  <c r="G503" i="6"/>
  <c r="F506" i="6"/>
  <c r="I223" i="6"/>
  <c r="I509" i="6" s="1"/>
  <c r="G512" i="6"/>
  <c r="G514" i="6"/>
  <c r="L233" i="6"/>
  <c r="F379" i="6"/>
  <c r="H517" i="6"/>
  <c r="G384" i="6"/>
  <c r="K248" i="6"/>
  <c r="K251" i="6"/>
  <c r="K525" i="6" s="1"/>
  <c r="K253" i="6"/>
  <c r="K539" i="6" s="1"/>
  <c r="E257" i="6"/>
  <c r="E406" i="6" s="1"/>
  <c r="C934" i="6"/>
  <c r="J866" i="6"/>
  <c r="E860" i="6"/>
  <c r="E986" i="6" s="1"/>
  <c r="I860" i="6"/>
  <c r="I1112" i="6" s="1"/>
  <c r="J1063" i="6"/>
  <c r="E736" i="6"/>
  <c r="E1000" i="6" s="1"/>
  <c r="E738" i="6"/>
  <c r="E743" i="6"/>
  <c r="E744" i="6"/>
  <c r="E749" i="6"/>
  <c r="E755" i="6"/>
  <c r="E762" i="6"/>
  <c r="E768" i="6"/>
  <c r="K799" i="6"/>
  <c r="K937" i="6" s="1"/>
  <c r="K547" i="6"/>
  <c r="E386" i="6"/>
  <c r="I484" i="6"/>
  <c r="E361" i="6"/>
  <c r="E563" i="6"/>
  <c r="I674" i="6"/>
  <c r="I1090" i="6"/>
  <c r="K905" i="6"/>
  <c r="K1010" i="6"/>
  <c r="I557" i="6"/>
  <c r="J953" i="6"/>
  <c r="E633" i="6"/>
  <c r="E650" i="6"/>
  <c r="K656" i="6"/>
  <c r="I697" i="6"/>
  <c r="E1052" i="6"/>
  <c r="E1056" i="6"/>
  <c r="L164" i="6"/>
  <c r="E171" i="6"/>
  <c r="I182" i="6"/>
  <c r="I456" i="6" s="1"/>
  <c r="F482" i="6"/>
  <c r="H492" i="6"/>
  <c r="K231" i="6"/>
  <c r="K368" i="6" s="1"/>
  <c r="K234" i="6"/>
  <c r="K238" i="6"/>
  <c r="K387" i="6" s="1"/>
  <c r="G525" i="6"/>
  <c r="E970" i="6"/>
  <c r="E661" i="6"/>
  <c r="I695" i="6"/>
  <c r="E735" i="6"/>
  <c r="E751" i="6"/>
  <c r="E757" i="6"/>
  <c r="E766" i="6"/>
  <c r="E1030" i="6" s="1"/>
  <c r="J860" i="6"/>
  <c r="J986" i="6" s="1"/>
  <c r="J351" i="6"/>
  <c r="BJ564" i="7"/>
  <c r="BH564" i="7"/>
  <c r="BD564" i="7"/>
  <c r="BB564" i="7"/>
  <c r="AZ564" i="7"/>
  <c r="AT564" i="7"/>
  <c r="BS565" i="7"/>
  <c r="BQ565" i="7"/>
  <c r="BO565" i="7"/>
  <c r="BM565" i="7"/>
  <c r="BK565" i="7"/>
  <c r="BI565" i="7"/>
  <c r="BG565" i="7"/>
  <c r="BE565" i="7"/>
  <c r="BC565" i="7"/>
  <c r="BA565" i="7"/>
  <c r="AY565" i="7"/>
  <c r="AW565" i="7"/>
  <c r="AU565" i="7"/>
  <c r="AS565" i="7"/>
  <c r="AQ565" i="7"/>
  <c r="AO565" i="7"/>
  <c r="AM565" i="7"/>
  <c r="E640" i="7"/>
  <c r="AH766" i="7"/>
  <c r="AD766" i="7"/>
  <c r="AB639" i="7"/>
  <c r="Z639" i="7"/>
  <c r="V639" i="7"/>
  <c r="R639" i="7"/>
  <c r="P639" i="7"/>
  <c r="AH764" i="7"/>
  <c r="Y763" i="7"/>
  <c r="W763" i="7"/>
  <c r="U763" i="7"/>
  <c r="S763" i="7"/>
  <c r="M763" i="7"/>
  <c r="K763" i="7"/>
  <c r="G761" i="7"/>
  <c r="E761" i="7"/>
  <c r="AJ760" i="7"/>
  <c r="N642" i="7"/>
  <c r="AV565" i="7"/>
  <c r="AT565" i="7"/>
  <c r="AR565" i="7"/>
  <c r="AP565" i="7"/>
  <c r="AN565" i="7"/>
  <c r="I761" i="7"/>
  <c r="BN564" i="7"/>
  <c r="BL564" i="7"/>
  <c r="BF564" i="7"/>
  <c r="AX564" i="7"/>
  <c r="AV564" i="7"/>
  <c r="AR564" i="7"/>
  <c r="AP564" i="7"/>
  <c r="AN564" i="7"/>
  <c r="AJ692" i="7"/>
  <c r="AH692" i="7"/>
  <c r="AF692" i="7"/>
  <c r="AD692" i="7"/>
  <c r="AB692" i="7"/>
  <c r="Z692" i="7"/>
  <c r="X692" i="7"/>
  <c r="V692" i="7"/>
  <c r="T692" i="7"/>
  <c r="R692" i="7"/>
  <c r="P692" i="7"/>
  <c r="N692" i="7"/>
  <c r="L692" i="7"/>
  <c r="J692" i="7"/>
  <c r="H692" i="7"/>
  <c r="F692" i="7"/>
  <c r="D692" i="7"/>
  <c r="B692" i="7"/>
  <c r="M649" i="7"/>
  <c r="H647" i="7"/>
  <c r="F774" i="7"/>
  <c r="D774" i="7"/>
  <c r="B774" i="7"/>
  <c r="AI773" i="7"/>
  <c r="O773" i="7"/>
  <c r="AJ772" i="7"/>
  <c r="P642" i="7"/>
  <c r="D648" i="7"/>
  <c r="AF750" i="7"/>
  <c r="H750" i="7"/>
  <c r="AG749" i="7"/>
  <c r="I737" i="7"/>
  <c r="E737" i="7"/>
  <c r="AC733" i="7"/>
  <c r="AH612" i="7"/>
  <c r="B612" i="7"/>
  <c r="AI692" i="7"/>
  <c r="AG692" i="7"/>
  <c r="AE692" i="7"/>
  <c r="AC692" i="7"/>
  <c r="AA692" i="7"/>
  <c r="Y692" i="7"/>
  <c r="W692" i="7"/>
  <c r="U692" i="7"/>
  <c r="S692" i="7"/>
  <c r="Q692" i="7"/>
  <c r="O692" i="7"/>
  <c r="M692" i="7"/>
  <c r="K692" i="7"/>
  <c r="I692" i="7"/>
  <c r="G692" i="7"/>
  <c r="E692" i="7"/>
  <c r="C692" i="7"/>
  <c r="A692" i="7"/>
  <c r="A819" i="7"/>
  <c r="J934" i="6"/>
  <c r="J946" i="6"/>
  <c r="J1060" i="6"/>
  <c r="J932" i="6"/>
  <c r="J1070" i="6"/>
  <c r="J1058" i="6"/>
  <c r="J944" i="6"/>
  <c r="J930" i="6"/>
  <c r="J1056" i="6"/>
  <c r="J1068" i="6"/>
  <c r="J1054" i="6"/>
  <c r="J940" i="6"/>
  <c r="J928" i="6"/>
  <c r="J926" i="6"/>
  <c r="J938" i="6"/>
  <c r="J1064" i="6"/>
  <c r="J1052" i="6"/>
  <c r="J924" i="6"/>
  <c r="J936" i="6"/>
  <c r="J1050" i="6"/>
  <c r="J1062" i="6"/>
  <c r="J1048" i="6"/>
  <c r="J922" i="6"/>
  <c r="J920" i="6"/>
  <c r="J1046" i="6"/>
  <c r="J1044" i="6"/>
  <c r="J918" i="6"/>
  <c r="J916" i="6"/>
  <c r="J1042" i="6"/>
  <c r="J1040" i="6"/>
  <c r="J914" i="6"/>
  <c r="J1038" i="6"/>
  <c r="J912" i="6"/>
  <c r="J1036" i="6"/>
  <c r="J910" i="6"/>
  <c r="J1059" i="6"/>
  <c r="J945" i="6"/>
  <c r="J933" i="6"/>
  <c r="J1057" i="6"/>
  <c r="J931" i="6"/>
  <c r="J943" i="6"/>
  <c r="J929" i="6"/>
  <c r="J1055" i="6"/>
  <c r="J941" i="6"/>
  <c r="J1053" i="6"/>
  <c r="J939" i="6"/>
  <c r="J927" i="6"/>
  <c r="J1065" i="6"/>
  <c r="J1051" i="6"/>
  <c r="J937" i="6"/>
  <c r="J925" i="6"/>
  <c r="J923" i="6"/>
  <c r="J1061" i="6"/>
  <c r="J1049" i="6"/>
  <c r="J935" i="6"/>
  <c r="J921" i="6"/>
  <c r="J1047" i="6"/>
  <c r="J919" i="6"/>
  <c r="J1045" i="6"/>
  <c r="J917" i="6"/>
  <c r="J1043" i="6"/>
  <c r="J915" i="6"/>
  <c r="J1041" i="6"/>
  <c r="J913" i="6"/>
  <c r="J1039" i="6"/>
  <c r="J1037" i="6"/>
  <c r="J911" i="6"/>
  <c r="K907" i="6"/>
  <c r="J673" i="6"/>
  <c r="K544" i="6"/>
  <c r="G391" i="6"/>
  <c r="F392" i="6"/>
  <c r="J987" i="6"/>
  <c r="E506" i="6"/>
  <c r="I361" i="6"/>
  <c r="I365" i="6"/>
  <c r="I1101" i="6"/>
  <c r="I1104" i="6"/>
  <c r="I1111" i="6"/>
  <c r="K553" i="6"/>
  <c r="K1087" i="6"/>
  <c r="J1071" i="6"/>
  <c r="J1072" i="6"/>
  <c r="I548" i="6"/>
  <c r="L255" i="6"/>
  <c r="H508" i="6"/>
  <c r="L239" i="6"/>
  <c r="J439" i="6"/>
  <c r="I302" i="6"/>
  <c r="I439" i="6" s="1"/>
  <c r="E302" i="6"/>
  <c r="E439" i="6" s="1"/>
  <c r="G576" i="6"/>
  <c r="G987" i="6"/>
  <c r="A987" i="6"/>
  <c r="J1113" i="6"/>
  <c r="F1113" i="6"/>
  <c r="D1113" i="6"/>
  <c r="B1113" i="6"/>
  <c r="AC649" i="7"/>
  <c r="E649" i="7"/>
  <c r="AG648" i="7"/>
  <c r="AC645" i="7"/>
  <c r="AJ771" i="7"/>
  <c r="J767" i="7"/>
  <c r="B767" i="7"/>
  <c r="M761" i="7"/>
  <c r="AF760" i="7"/>
  <c r="AD760" i="7"/>
  <c r="AC751" i="7"/>
  <c r="U751" i="7"/>
  <c r="E751" i="7"/>
  <c r="AC749" i="7"/>
  <c r="Y749" i="7"/>
  <c r="U749" i="7"/>
  <c r="Q749" i="7"/>
  <c r="Z612" i="7"/>
  <c r="O763" i="7"/>
  <c r="G763" i="7"/>
  <c r="P750" i="7"/>
  <c r="Q763" i="7"/>
  <c r="I763" i="7"/>
  <c r="X750" i="7"/>
  <c r="E749" i="7"/>
  <c r="AM547" i="7"/>
  <c r="BS564" i="7"/>
  <c r="BQ564" i="7"/>
  <c r="BO564" i="7"/>
  <c r="BM564" i="7"/>
  <c r="BK564" i="7"/>
  <c r="BI564" i="7"/>
  <c r="BG564" i="7"/>
  <c r="BE564" i="7"/>
  <c r="BC564" i="7"/>
  <c r="BA564" i="7"/>
  <c r="AY564" i="7"/>
  <c r="AW564" i="7"/>
  <c r="AU564" i="7"/>
  <c r="AS564" i="7"/>
  <c r="AQ564" i="7"/>
  <c r="AO564" i="7"/>
  <c r="AM564" i="7"/>
  <c r="AJ691" i="7"/>
  <c r="AH691" i="7"/>
  <c r="AF691" i="7"/>
  <c r="AD691" i="7"/>
  <c r="AB691" i="7"/>
  <c r="Z691" i="7"/>
  <c r="X691" i="7"/>
  <c r="V691" i="7"/>
  <c r="T691" i="7"/>
  <c r="R691" i="7"/>
  <c r="P691" i="7"/>
  <c r="N691" i="7"/>
  <c r="L691" i="7"/>
  <c r="J691" i="7"/>
  <c r="H691" i="7"/>
  <c r="F691" i="7"/>
  <c r="D691" i="7"/>
  <c r="B691" i="7"/>
  <c r="AI691" i="7"/>
  <c r="AG691" i="7"/>
  <c r="AE691" i="7"/>
  <c r="AC691" i="7"/>
  <c r="AA691" i="7"/>
  <c r="Y691" i="7"/>
  <c r="W691" i="7"/>
  <c r="U691" i="7"/>
  <c r="S691" i="7"/>
  <c r="Q691" i="7"/>
  <c r="O691" i="7"/>
  <c r="M691" i="7"/>
  <c r="K691" i="7"/>
  <c r="I691" i="7"/>
  <c r="G691" i="7"/>
  <c r="E691" i="7"/>
  <c r="C691" i="7"/>
  <c r="A691" i="7"/>
  <c r="A818" i="7"/>
  <c r="K359" i="6"/>
  <c r="K541" i="6"/>
  <c r="E459" i="6"/>
  <c r="I1004" i="6"/>
  <c r="E381" i="6"/>
  <c r="E538" i="6"/>
  <c r="J480" i="6"/>
  <c r="E1109" i="6"/>
  <c r="I971" i="6"/>
  <c r="K558" i="6"/>
  <c r="K551" i="6"/>
  <c r="E960" i="6"/>
  <c r="E1062" i="6"/>
  <c r="H496" i="6"/>
  <c r="H514" i="6"/>
  <c r="I241" i="6"/>
  <c r="I527" i="6" s="1"/>
  <c r="K256" i="6"/>
  <c r="K405" i="6" s="1"/>
  <c r="E568" i="6"/>
  <c r="J555" i="6"/>
  <c r="E460" i="6"/>
  <c r="J311" i="6"/>
  <c r="I399" i="6"/>
  <c r="K938" i="6"/>
  <c r="K872" i="6"/>
  <c r="I395" i="6"/>
  <c r="N774" i="7" l="1"/>
  <c r="AI642" i="7"/>
  <c r="D641" i="7"/>
  <c r="B641" i="7"/>
  <c r="AC640" i="7"/>
  <c r="D764" i="7"/>
  <c r="Z778" i="7"/>
  <c r="V651" i="7"/>
  <c r="P651" i="7"/>
  <c r="N651" i="7"/>
  <c r="F651" i="7"/>
  <c r="D651" i="7"/>
  <c r="B651" i="7"/>
  <c r="AB647" i="7"/>
  <c r="X647" i="7"/>
  <c r="R774" i="7"/>
  <c r="P647" i="7"/>
  <c r="D645" i="7"/>
  <c r="B645" i="7"/>
  <c r="AI644" i="7"/>
  <c r="AG771" i="7"/>
  <c r="S771" i="7"/>
  <c r="Q771" i="7"/>
  <c r="M771" i="7"/>
  <c r="AJ770" i="7"/>
  <c r="AB770" i="7"/>
  <c r="T770" i="7"/>
  <c r="L643" i="7"/>
  <c r="H643" i="7"/>
  <c r="D643" i="7"/>
  <c r="AD641" i="7"/>
  <c r="Z641" i="7"/>
  <c r="P641" i="7"/>
  <c r="N641" i="7"/>
  <c r="L641" i="7"/>
  <c r="J641" i="7"/>
  <c r="H641" i="7"/>
  <c r="V764" i="7"/>
  <c r="T764" i="7"/>
  <c r="R764" i="7"/>
  <c r="P764" i="7"/>
  <c r="L764" i="7"/>
  <c r="J764" i="7"/>
  <c r="H764" i="7"/>
  <c r="BP565" i="7"/>
  <c r="BL565" i="7"/>
  <c r="BH565" i="7"/>
  <c r="BD565" i="7"/>
  <c r="AZ565" i="7"/>
  <c r="K330" i="6"/>
  <c r="J407" i="6"/>
  <c r="J532" i="6"/>
  <c r="E1009" i="6"/>
  <c r="K371" i="6"/>
  <c r="I371" i="6"/>
  <c r="J397" i="6"/>
  <c r="I472" i="6"/>
  <c r="E671" i="6"/>
  <c r="I392" i="6"/>
  <c r="K913" i="6"/>
  <c r="I566" i="6"/>
  <c r="E458" i="6"/>
  <c r="K721" i="6"/>
  <c r="K466" i="6"/>
  <c r="K1012" i="6"/>
  <c r="K513" i="6"/>
  <c r="K443" i="6"/>
  <c r="K908" i="6"/>
  <c r="E437" i="6"/>
  <c r="I421" i="6"/>
  <c r="I967" i="6"/>
  <c r="J345" i="6"/>
  <c r="I721" i="6"/>
  <c r="J1095" i="6"/>
  <c r="J343" i="6"/>
  <c r="J1091" i="6"/>
  <c r="I572" i="6"/>
  <c r="K871" i="6"/>
  <c r="J512" i="6"/>
  <c r="I428" i="6"/>
  <c r="J484" i="6"/>
  <c r="I536" i="6"/>
  <c r="K408" i="6"/>
  <c r="K1003" i="6"/>
  <c r="J384" i="6"/>
  <c r="J502" i="6"/>
  <c r="K342" i="6"/>
  <c r="J307" i="6"/>
  <c r="I481" i="6"/>
  <c r="J309" i="6"/>
  <c r="I466" i="6"/>
  <c r="I504" i="6"/>
  <c r="E712" i="6"/>
  <c r="K929" i="6"/>
  <c r="K1056" i="6"/>
  <c r="E389" i="6"/>
  <c r="E488" i="6"/>
  <c r="K475" i="6"/>
  <c r="K490" i="6"/>
  <c r="I505" i="6"/>
  <c r="I471" i="6"/>
  <c r="K482" i="6"/>
  <c r="I332" i="6"/>
  <c r="J472" i="6"/>
  <c r="K1075" i="6"/>
  <c r="K1078" i="6"/>
  <c r="J399" i="6"/>
  <c r="J508" i="6"/>
  <c r="K1005" i="6"/>
  <c r="J401" i="6"/>
  <c r="K995" i="6"/>
  <c r="K865" i="6"/>
  <c r="K875" i="6"/>
  <c r="K904" i="6"/>
  <c r="J459" i="6"/>
  <c r="J477" i="6"/>
  <c r="K523" i="6"/>
  <c r="K507" i="6"/>
  <c r="K489" i="6"/>
  <c r="K897" i="6"/>
  <c r="K1033" i="6"/>
  <c r="I483" i="6"/>
  <c r="J981" i="6"/>
  <c r="J980" i="6"/>
  <c r="K1102" i="6"/>
  <c r="K1104" i="6"/>
  <c r="K719" i="6"/>
  <c r="K428" i="6"/>
  <c r="K430" i="6"/>
  <c r="I980" i="6"/>
  <c r="E546" i="6"/>
  <c r="K568" i="6"/>
  <c r="J431" i="6"/>
  <c r="J423" i="6"/>
  <c r="K487" i="6"/>
  <c r="K347" i="6"/>
  <c r="J471" i="6"/>
  <c r="E865" i="6"/>
  <c r="J1108" i="6"/>
  <c r="H312" i="6"/>
  <c r="J163" i="6"/>
  <c r="H316" i="6"/>
  <c r="J167" i="6"/>
  <c r="J453" i="6" s="1"/>
  <c r="L177" i="6"/>
  <c r="F306" i="6"/>
  <c r="L171" i="6"/>
  <c r="G311" i="6"/>
  <c r="J175" i="6"/>
  <c r="G313" i="6"/>
  <c r="L183" i="6"/>
  <c r="L185" i="6"/>
  <c r="L186" i="6"/>
  <c r="J181" i="6"/>
  <c r="J467" i="6" s="1"/>
  <c r="J183" i="6"/>
  <c r="J320" i="6" s="1"/>
  <c r="F322" i="6"/>
  <c r="J187" i="6"/>
  <c r="J473" i="6" s="1"/>
  <c r="G325" i="6"/>
  <c r="H326" i="6"/>
  <c r="J189" i="6"/>
  <c r="H475" i="6"/>
  <c r="H328" i="6"/>
  <c r="F332" i="6"/>
  <c r="H332" i="6"/>
  <c r="J195" i="6"/>
  <c r="J481" i="6" s="1"/>
  <c r="G335" i="6"/>
  <c r="J201" i="6"/>
  <c r="J487" i="6" s="1"/>
  <c r="F340" i="6"/>
  <c r="L215" i="6"/>
  <c r="L207" i="6"/>
  <c r="I205" i="6"/>
  <c r="J209" i="6"/>
  <c r="J346" i="6" s="1"/>
  <c r="F350" i="6"/>
  <c r="H356" i="6"/>
  <c r="F358" i="6"/>
  <c r="G375" i="6"/>
  <c r="G363" i="6"/>
  <c r="G365" i="6"/>
  <c r="H366" i="6"/>
  <c r="J233" i="6"/>
  <c r="G373" i="6"/>
  <c r="L243" i="6"/>
  <c r="F378" i="6"/>
  <c r="F533" i="6"/>
  <c r="I247" i="6"/>
  <c r="G536" i="6"/>
  <c r="G387" i="6"/>
  <c r="I251" i="6"/>
  <c r="H532" i="6"/>
  <c r="F388" i="6"/>
  <c r="F409" i="6"/>
  <c r="I307" i="6"/>
  <c r="E447" i="6"/>
  <c r="J367" i="6"/>
  <c r="J521" i="6"/>
  <c r="I469" i="6"/>
  <c r="J353" i="6"/>
  <c r="I493" i="6"/>
  <c r="E310" i="6"/>
  <c r="K481" i="6"/>
  <c r="E463" i="6"/>
  <c r="E540" i="6"/>
  <c r="I355" i="6"/>
  <c r="K345" i="6"/>
  <c r="E876" i="6"/>
  <c r="I482" i="6"/>
  <c r="E452" i="6"/>
  <c r="I479" i="6"/>
  <c r="K930" i="6"/>
  <c r="K877" i="6"/>
  <c r="K885" i="6"/>
  <c r="E375" i="6"/>
  <c r="K1048" i="6"/>
  <c r="J447" i="6"/>
  <c r="E387" i="6"/>
  <c r="I376" i="6"/>
  <c r="E306" i="6"/>
  <c r="E385" i="6"/>
  <c r="K362" i="6"/>
  <c r="E328" i="6"/>
  <c r="E474" i="6"/>
  <c r="K518" i="6"/>
  <c r="I459" i="6"/>
  <c r="I364" i="6"/>
  <c r="K370" i="6"/>
  <c r="K386" i="6"/>
  <c r="K903" i="6"/>
  <c r="K312" i="6"/>
  <c r="I370" i="6"/>
  <c r="J316" i="6"/>
  <c r="K1030" i="6"/>
  <c r="K480" i="6"/>
  <c r="E722" i="6"/>
  <c r="J341" i="6"/>
  <c r="I511" i="6"/>
  <c r="J321" i="6"/>
  <c r="E314" i="6"/>
  <c r="I513" i="6"/>
  <c r="I381" i="6"/>
  <c r="I518" i="6"/>
  <c r="K454" i="6"/>
  <c r="K867" i="6"/>
  <c r="E451" i="6"/>
  <c r="J313" i="6"/>
  <c r="E321" i="6"/>
  <c r="K357" i="6"/>
  <c r="E336" i="6"/>
  <c r="E461" i="6"/>
  <c r="K993" i="6"/>
  <c r="K942" i="6"/>
  <c r="K997" i="6"/>
  <c r="E343" i="6"/>
  <c r="K1001" i="6"/>
  <c r="J494" i="6"/>
  <c r="I464" i="6"/>
  <c r="J340" i="6"/>
  <c r="K533" i="6"/>
  <c r="E513" i="6"/>
  <c r="E1024" i="6"/>
  <c r="J369" i="6"/>
  <c r="I401" i="6"/>
  <c r="K398" i="6"/>
  <c r="E399" i="6"/>
  <c r="K957" i="6"/>
  <c r="J520" i="6"/>
  <c r="K545" i="6"/>
  <c r="K477" i="6"/>
  <c r="E510" i="6"/>
  <c r="J344" i="6"/>
  <c r="K879" i="6"/>
  <c r="K991" i="6"/>
  <c r="I320" i="6"/>
  <c r="J398" i="6"/>
  <c r="K1032" i="6"/>
  <c r="K1055" i="6"/>
  <c r="K502" i="6"/>
  <c r="K1067" i="6"/>
  <c r="K911" i="6"/>
  <c r="K1083" i="6"/>
  <c r="E377" i="6"/>
  <c r="K934" i="6"/>
  <c r="I350" i="6"/>
  <c r="I499" i="6"/>
  <c r="I531" i="6"/>
  <c r="K331" i="6"/>
  <c r="I1106" i="6"/>
  <c r="I318" i="6"/>
  <c r="J572" i="6"/>
  <c r="I570" i="6"/>
  <c r="K918" i="6"/>
  <c r="I1105" i="6"/>
  <c r="E562" i="6"/>
  <c r="E1104" i="6"/>
  <c r="E429" i="6"/>
  <c r="K535" i="6"/>
  <c r="K902" i="6"/>
  <c r="K870" i="6"/>
  <c r="I560" i="6"/>
  <c r="I517" i="6"/>
  <c r="I532" i="6"/>
  <c r="K933" i="6"/>
  <c r="K921" i="6"/>
  <c r="E373" i="6"/>
  <c r="I343" i="6"/>
  <c r="J314" i="6"/>
  <c r="J326" i="6"/>
  <c r="J451" i="6"/>
  <c r="K1049" i="6"/>
  <c r="K1061" i="6"/>
  <c r="K1057" i="6"/>
  <c r="J377" i="6"/>
  <c r="J526" i="6"/>
  <c r="K572" i="6"/>
  <c r="K423" i="6"/>
  <c r="K675" i="6"/>
  <c r="K718" i="6"/>
  <c r="J576" i="6"/>
  <c r="J427" i="6"/>
  <c r="K563" i="6"/>
  <c r="K426" i="6"/>
  <c r="J565" i="6"/>
  <c r="J428" i="6"/>
  <c r="J720" i="6"/>
  <c r="J716" i="6"/>
  <c r="E973" i="6"/>
  <c r="E1111" i="6"/>
  <c r="E720" i="6"/>
  <c r="E673" i="6"/>
  <c r="J972" i="6"/>
  <c r="J1098" i="6"/>
  <c r="J984" i="6"/>
  <c r="J1110" i="6"/>
  <c r="I435" i="6"/>
  <c r="E1096" i="6"/>
  <c r="E982" i="6"/>
  <c r="K670" i="6"/>
  <c r="K717" i="6"/>
  <c r="K418" i="6"/>
  <c r="K555" i="6"/>
  <c r="E1094" i="6"/>
  <c r="E968" i="6"/>
  <c r="J556" i="6"/>
  <c r="J568" i="6"/>
  <c r="J419" i="6"/>
  <c r="E431" i="6"/>
  <c r="E556" i="6"/>
  <c r="I975" i="6"/>
  <c r="I963" i="6"/>
  <c r="E965" i="6"/>
  <c r="E977" i="6"/>
  <c r="E1103" i="6"/>
  <c r="E719" i="6"/>
  <c r="E668" i="6"/>
  <c r="E715" i="6"/>
  <c r="E672" i="6"/>
  <c r="E964" i="6"/>
  <c r="E976" i="6"/>
  <c r="E974" i="6"/>
  <c r="J1088" i="6"/>
  <c r="J962" i="6"/>
  <c r="K412" i="6"/>
  <c r="K549" i="6"/>
  <c r="K561" i="6"/>
  <c r="E331" i="6"/>
  <c r="K308" i="6"/>
  <c r="J523" i="6"/>
  <c r="I358" i="6"/>
  <c r="K1027" i="6"/>
  <c r="K491" i="6"/>
  <c r="I348" i="6"/>
  <c r="I333" i="6"/>
  <c r="E359" i="6"/>
  <c r="K339" i="6"/>
  <c r="E487" i="6"/>
  <c r="E423" i="6"/>
  <c r="I973" i="6"/>
  <c r="E971" i="6"/>
  <c r="I1099" i="6"/>
  <c r="K645" i="6"/>
  <c r="I694" i="6"/>
  <c r="I1022" i="6"/>
  <c r="I576" i="6"/>
  <c r="K1068" i="6"/>
  <c r="K956" i="6"/>
  <c r="K365" i="6"/>
  <c r="K521" i="6"/>
  <c r="I368" i="6"/>
  <c r="J500" i="6"/>
  <c r="E526" i="6"/>
  <c r="E905" i="6"/>
  <c r="I383" i="6"/>
  <c r="K338" i="6"/>
  <c r="K1072" i="6"/>
  <c r="E1036" i="6"/>
  <c r="K925" i="6"/>
  <c r="E457" i="6"/>
  <c r="K1066" i="6"/>
  <c r="I453" i="6"/>
  <c r="K484" i="6"/>
  <c r="K1069" i="6"/>
  <c r="K1026" i="6"/>
  <c r="K1011" i="6"/>
  <c r="I540" i="6"/>
  <c r="I528" i="6"/>
  <c r="K1082" i="6"/>
  <c r="K1060" i="6"/>
  <c r="K943" i="6"/>
  <c r="K1042" i="6"/>
  <c r="K358" i="6"/>
  <c r="K941" i="6"/>
  <c r="I535" i="6"/>
  <c r="K949" i="6"/>
  <c r="K1071" i="6"/>
  <c r="K334" i="6"/>
  <c r="I465" i="6"/>
  <c r="K923" i="6"/>
  <c r="I391" i="6"/>
  <c r="K496" i="6"/>
  <c r="E478" i="6"/>
  <c r="K327" i="6"/>
  <c r="K360" i="6"/>
  <c r="K320" i="6"/>
  <c r="J561" i="6"/>
  <c r="K1098" i="6"/>
  <c r="E501" i="6"/>
  <c r="J978" i="6"/>
  <c r="K1045" i="6"/>
  <c r="J435" i="6"/>
  <c r="I571" i="6"/>
  <c r="J560" i="6"/>
  <c r="E1099" i="6"/>
  <c r="J977" i="6"/>
  <c r="J718" i="6"/>
  <c r="J573" i="6"/>
  <c r="K431" i="6"/>
  <c r="I720" i="6"/>
  <c r="E425" i="6"/>
  <c r="J1100" i="6"/>
  <c r="J564" i="6"/>
  <c r="I414" i="6"/>
  <c r="K1040" i="6"/>
  <c r="K1044" i="6"/>
  <c r="K931" i="6"/>
  <c r="J722" i="6"/>
  <c r="K1108" i="6"/>
  <c r="K982" i="6"/>
  <c r="K970" i="6"/>
  <c r="E721" i="6"/>
  <c r="E434" i="6"/>
  <c r="E571" i="6"/>
  <c r="E969" i="6"/>
  <c r="E1107" i="6"/>
  <c r="I977" i="6"/>
  <c r="I1091" i="6"/>
  <c r="K411" i="6"/>
  <c r="K548" i="6"/>
  <c r="I562" i="6"/>
  <c r="K1035" i="6"/>
  <c r="K1023" i="6"/>
  <c r="K667" i="6"/>
  <c r="K714" i="6"/>
  <c r="J1085" i="6"/>
  <c r="J1097" i="6"/>
  <c r="J411" i="6"/>
  <c r="J547" i="6"/>
  <c r="J410" i="6"/>
  <c r="J559" i="6"/>
  <c r="E1084" i="6"/>
  <c r="E958" i="6"/>
  <c r="K663" i="6"/>
  <c r="K710" i="6"/>
  <c r="E667" i="6"/>
  <c r="I664" i="6"/>
  <c r="I668" i="6"/>
  <c r="J710" i="6"/>
  <c r="J663" i="6"/>
  <c r="I555" i="6"/>
  <c r="J707" i="6"/>
  <c r="J660" i="6"/>
  <c r="J664" i="6"/>
  <c r="E1090" i="6"/>
  <c r="E1091" i="6"/>
  <c r="E1087" i="6"/>
  <c r="I543" i="6"/>
  <c r="J405" i="6"/>
  <c r="J524" i="6"/>
  <c r="E948" i="6"/>
  <c r="J496" i="6"/>
  <c r="I707" i="6"/>
  <c r="I408" i="6"/>
  <c r="K689" i="6"/>
  <c r="K1080" i="6"/>
  <c r="K657" i="6"/>
  <c r="E693" i="6"/>
  <c r="I1012" i="6"/>
  <c r="I1026" i="6"/>
  <c r="I904" i="6"/>
  <c r="I906" i="6"/>
  <c r="I913" i="6"/>
  <c r="I918" i="6"/>
  <c r="I919" i="6"/>
  <c r="I1048" i="6"/>
  <c r="I1051" i="6"/>
  <c r="I1052" i="6"/>
  <c r="I929" i="6"/>
  <c r="I930" i="6"/>
  <c r="G309" i="6"/>
  <c r="F320" i="6"/>
  <c r="E522" i="6"/>
  <c r="E391" i="6"/>
  <c r="E483" i="6"/>
  <c r="K501" i="6"/>
  <c r="E397" i="6"/>
  <c r="K318" i="6"/>
  <c r="K469" i="6"/>
  <c r="I457" i="6"/>
  <c r="E1033" i="6"/>
  <c r="I575" i="6"/>
  <c r="K385" i="6"/>
  <c r="E390" i="6"/>
  <c r="I458" i="6"/>
  <c r="E880" i="6"/>
  <c r="E503" i="6"/>
  <c r="K504" i="6"/>
  <c r="K351" i="6"/>
  <c r="E345" i="6"/>
  <c r="K450" i="6"/>
  <c r="K900" i="6"/>
  <c r="K1092" i="6"/>
  <c r="K966" i="6"/>
  <c r="J668" i="6"/>
  <c r="J672" i="6"/>
  <c r="I552" i="6"/>
  <c r="I427" i="6"/>
  <c r="E1088" i="6"/>
  <c r="E962" i="6"/>
  <c r="I1085" i="6"/>
  <c r="K1017" i="6"/>
  <c r="E714" i="6"/>
  <c r="J955" i="6"/>
  <c r="J1081" i="6"/>
  <c r="I950" i="6"/>
  <c r="I1076" i="6"/>
  <c r="J947" i="6"/>
  <c r="J1073" i="6"/>
  <c r="J949" i="6"/>
  <c r="J694" i="6"/>
  <c r="J361" i="6"/>
  <c r="E704" i="6"/>
  <c r="E689" i="6"/>
  <c r="K661" i="6"/>
  <c r="K642" i="6"/>
  <c r="J642" i="6"/>
  <c r="K1079" i="6"/>
  <c r="J868" i="6"/>
  <c r="J1000" i="6"/>
  <c r="I886" i="6"/>
  <c r="K638" i="6"/>
  <c r="L167" i="6"/>
  <c r="J169" i="6"/>
  <c r="F455" i="6"/>
  <c r="L173" i="6"/>
  <c r="L169" i="6"/>
  <c r="E1097" i="6"/>
  <c r="L246" i="6"/>
  <c r="L240" i="6"/>
  <c r="I260" i="6"/>
  <c r="H544" i="6"/>
  <c r="L260" i="6"/>
  <c r="K684" i="6"/>
  <c r="I686" i="6"/>
  <c r="I698" i="6"/>
  <c r="K653" i="6"/>
  <c r="E709" i="6"/>
  <c r="E644" i="6"/>
  <c r="J662" i="6"/>
  <c r="J223" i="6"/>
  <c r="J497" i="6" s="1"/>
  <c r="BR564" i="7"/>
  <c r="BF566" i="7"/>
  <c r="BH566" i="7"/>
  <c r="BJ566" i="7"/>
  <c r="BL566" i="7"/>
  <c r="BN566" i="7"/>
  <c r="BP566" i="7"/>
  <c r="BR566" i="7"/>
  <c r="BT566" i="7"/>
  <c r="AX565" i="7"/>
  <c r="A693" i="7"/>
  <c r="C693" i="7"/>
  <c r="E693" i="7"/>
  <c r="G693" i="7"/>
  <c r="I693" i="7"/>
  <c r="K693" i="7"/>
  <c r="M693" i="7"/>
  <c r="O693" i="7"/>
  <c r="Q693" i="7"/>
  <c r="S693" i="7"/>
  <c r="U693" i="7"/>
  <c r="W693" i="7"/>
  <c r="Y693" i="7"/>
  <c r="AA693" i="7"/>
  <c r="AC693" i="7"/>
  <c r="AE693" i="7"/>
  <c r="AG693" i="7"/>
  <c r="AI693" i="7"/>
  <c r="A820" i="7"/>
  <c r="AH760" i="7"/>
  <c r="B693" i="7"/>
  <c r="D693" i="7"/>
  <c r="F693" i="7"/>
  <c r="H693" i="7"/>
  <c r="J693" i="7"/>
  <c r="L693" i="7"/>
  <c r="N693" i="7"/>
  <c r="P693" i="7"/>
  <c r="R693" i="7"/>
  <c r="T693" i="7"/>
  <c r="V693" i="7"/>
  <c r="X693" i="7"/>
  <c r="Z693" i="7"/>
  <c r="AB693" i="7"/>
  <c r="AD693" i="7"/>
  <c r="AF693" i="7"/>
  <c r="AH693" i="7"/>
  <c r="AJ693" i="7"/>
  <c r="E906" i="6"/>
  <c r="E1032" i="6"/>
  <c r="E870" i="6"/>
  <c r="E885" i="6"/>
  <c r="E1011" i="6"/>
  <c r="E396" i="6"/>
  <c r="E892" i="6"/>
  <c r="E545" i="6"/>
  <c r="E408" i="6"/>
  <c r="E1112" i="6"/>
  <c r="K940" i="6"/>
  <c r="J360" i="6"/>
  <c r="E1003" i="6"/>
  <c r="E877" i="6"/>
  <c r="E311" i="6"/>
  <c r="E448" i="6"/>
  <c r="K321" i="6"/>
  <c r="K309" i="6"/>
  <c r="K390" i="6"/>
  <c r="I1109" i="6"/>
  <c r="K497" i="6"/>
  <c r="E888" i="6"/>
  <c r="E1022" i="6"/>
  <c r="E868" i="6"/>
  <c r="E1008" i="6"/>
  <c r="E872" i="6"/>
  <c r="E455" i="6"/>
  <c r="J961" i="6"/>
  <c r="J488" i="6"/>
  <c r="J636" i="6"/>
  <c r="E959" i="6"/>
  <c r="I961" i="6"/>
  <c r="E401" i="6"/>
  <c r="E699" i="6"/>
  <c r="K647" i="6"/>
  <c r="I696" i="6"/>
  <c r="J452" i="6"/>
  <c r="J1079" i="6"/>
  <c r="E657" i="6"/>
  <c r="I334" i="6"/>
  <c r="J1075" i="6"/>
  <c r="I492" i="6"/>
  <c r="J999" i="6"/>
  <c r="E953" i="6"/>
  <c r="J872" i="6"/>
  <c r="I651" i="6"/>
  <c r="K952" i="6"/>
  <c r="J536" i="6"/>
  <c r="I639" i="6"/>
  <c r="E1001" i="6"/>
  <c r="E875" i="6"/>
  <c r="E1027" i="6"/>
  <c r="E901" i="6"/>
  <c r="I314" i="6"/>
  <c r="I326" i="6"/>
  <c r="I378" i="6"/>
  <c r="K341" i="6"/>
  <c r="K468" i="6"/>
  <c r="K499" i="6"/>
  <c r="K511" i="6"/>
  <c r="E462" i="6"/>
  <c r="E337" i="6"/>
  <c r="K932" i="6"/>
  <c r="K1058" i="6"/>
  <c r="E890" i="6"/>
  <c r="E1016" i="6"/>
  <c r="E1012" i="6"/>
  <c r="E466" i="6"/>
  <c r="E454" i="6"/>
  <c r="I443" i="6"/>
  <c r="I306" i="6"/>
  <c r="E873" i="6"/>
  <c r="K532" i="6"/>
  <c r="K520" i="6"/>
  <c r="E497" i="6"/>
  <c r="E360" i="6"/>
  <c r="E372" i="6"/>
  <c r="J368" i="6"/>
  <c r="J505" i="6"/>
  <c r="J215" i="6"/>
  <c r="J221" i="6"/>
  <c r="J229" i="6"/>
  <c r="J239" i="6"/>
  <c r="E996" i="6"/>
  <c r="E897" i="6"/>
  <c r="E1004" i="6"/>
  <c r="K529" i="6"/>
  <c r="J359" i="6"/>
  <c r="K316" i="6"/>
  <c r="I317" i="6"/>
  <c r="I522" i="6"/>
  <c r="J540" i="6"/>
  <c r="K317" i="6"/>
  <c r="K354" i="6"/>
  <c r="I470" i="6"/>
  <c r="K866" i="6"/>
  <c r="J325" i="6"/>
  <c r="K922" i="6"/>
  <c r="K356" i="6"/>
  <c r="E518" i="6"/>
  <c r="J319" i="6"/>
  <c r="I359" i="6"/>
  <c r="I544" i="6"/>
  <c r="J383" i="6"/>
  <c r="I502" i="6"/>
  <c r="J389" i="6"/>
  <c r="K869" i="6"/>
  <c r="J721" i="6"/>
  <c r="E313" i="6"/>
  <c r="K352" i="6"/>
  <c r="K1037" i="6"/>
  <c r="K560" i="6"/>
  <c r="K985" i="6"/>
  <c r="K976" i="6"/>
  <c r="K671" i="6"/>
  <c r="K672" i="6"/>
  <c r="K565" i="6"/>
  <c r="K567" i="6"/>
  <c r="I982" i="6"/>
  <c r="K886" i="6"/>
  <c r="E572" i="6"/>
  <c r="E980" i="6"/>
  <c r="I569" i="6"/>
  <c r="J1102" i="6"/>
  <c r="K569" i="6"/>
  <c r="E675" i="6"/>
  <c r="E983" i="6"/>
  <c r="J967" i="6"/>
  <c r="F402" i="6"/>
  <c r="F404" i="6"/>
  <c r="E535" i="6"/>
  <c r="E1019" i="6"/>
  <c r="I460" i="6"/>
  <c r="K392" i="6"/>
  <c r="I335" i="6"/>
  <c r="K515" i="6"/>
  <c r="K372" i="6"/>
  <c r="I380" i="6"/>
  <c r="E477" i="6"/>
  <c r="E325" i="6"/>
  <c r="E994" i="6"/>
  <c r="K920" i="6"/>
  <c r="K1046" i="6"/>
  <c r="E364" i="6"/>
  <c r="K457" i="6"/>
  <c r="E1035" i="6"/>
  <c r="E329" i="6"/>
  <c r="E999" i="6"/>
  <c r="K374" i="6"/>
  <c r="E893" i="6"/>
  <c r="J476" i="6"/>
  <c r="E899" i="6"/>
  <c r="E891" i="6"/>
  <c r="E997" i="6"/>
  <c r="E365" i="6"/>
  <c r="E380" i="6"/>
  <c r="E884" i="6"/>
  <c r="E879" i="6"/>
  <c r="K314" i="6"/>
  <c r="K373" i="6"/>
  <c r="K494" i="6"/>
  <c r="K632" i="6"/>
  <c r="J458" i="6"/>
  <c r="I329" i="6"/>
  <c r="J358" i="6"/>
  <c r="I447" i="6"/>
  <c r="E509" i="6"/>
  <c r="J338" i="6"/>
  <c r="J463" i="6"/>
  <c r="K935" i="6"/>
  <c r="K1073" i="6"/>
  <c r="K1024" i="6"/>
  <c r="K1036" i="6"/>
  <c r="K573" i="6"/>
  <c r="K424" i="6"/>
  <c r="I573" i="6"/>
  <c r="K722" i="6"/>
  <c r="E433" i="6"/>
  <c r="K996" i="6"/>
  <c r="J409" i="6"/>
  <c r="K1029" i="6"/>
  <c r="K954" i="6"/>
  <c r="I1081" i="6"/>
  <c r="F390" i="6"/>
  <c r="H402" i="6"/>
  <c r="L262" i="6"/>
  <c r="H390" i="6"/>
  <c r="K302" i="6"/>
  <c r="E866" i="6"/>
  <c r="E878" i="6"/>
  <c r="E456" i="6"/>
  <c r="K383" i="6"/>
  <c r="K340" i="6"/>
  <c r="K537" i="6"/>
  <c r="I515" i="6"/>
  <c r="I476" i="6"/>
  <c r="K326" i="6"/>
  <c r="I485" i="6"/>
  <c r="E1015" i="6"/>
  <c r="E1013" i="6"/>
  <c r="K343" i="6"/>
  <c r="K455" i="6"/>
  <c r="K463" i="6"/>
  <c r="I339" i="6"/>
  <c r="K376" i="6"/>
  <c r="E993" i="6"/>
  <c r="E867" i="6"/>
  <c r="E323" i="6"/>
  <c r="E352" i="6"/>
  <c r="E575" i="6"/>
  <c r="E370" i="6"/>
  <c r="E525" i="6"/>
  <c r="E531" i="6"/>
  <c r="E898" i="6"/>
  <c r="E895" i="6"/>
  <c r="E1002" i="6"/>
  <c r="K488" i="6"/>
  <c r="E1010" i="6"/>
  <c r="E992" i="6"/>
  <c r="I454" i="6"/>
  <c r="J486" i="6"/>
  <c r="J387" i="6"/>
  <c r="J462" i="6"/>
  <c r="E496" i="6"/>
  <c r="K510" i="6"/>
  <c r="E318" i="6"/>
  <c r="I525" i="6"/>
  <c r="J414" i="6"/>
  <c r="K666" i="6"/>
  <c r="I711" i="6"/>
  <c r="H676" i="6"/>
  <c r="F676" i="6"/>
  <c r="K862" i="6"/>
  <c r="I862" i="6"/>
  <c r="I1114" i="6" s="1"/>
  <c r="K303" i="6"/>
  <c r="K440" i="6" s="1"/>
  <c r="J629" i="6"/>
  <c r="J676" i="6" s="1"/>
  <c r="G676" i="6"/>
  <c r="D676" i="6"/>
  <c r="B676" i="6"/>
  <c r="A676" i="6"/>
  <c r="B988" i="6"/>
  <c r="D988" i="6"/>
  <c r="L303" i="6"/>
  <c r="E1017" i="6"/>
  <c r="I900" i="6"/>
  <c r="I390" i="6"/>
  <c r="E1021" i="6"/>
  <c r="E882" i="6"/>
  <c r="E883" i="6"/>
  <c r="E894" i="6"/>
  <c r="I315" i="6"/>
  <c r="K928" i="6"/>
  <c r="K1054" i="6"/>
  <c r="K1112" i="6"/>
  <c r="E881" i="6"/>
  <c r="J347" i="6"/>
  <c r="I367" i="6"/>
  <c r="K1114" i="6"/>
  <c r="E536" i="6"/>
  <c r="K888" i="6"/>
  <c r="K1020" i="6"/>
  <c r="I672" i="6"/>
  <c r="I962" i="6"/>
  <c r="J952" i="6"/>
  <c r="L261" i="6"/>
  <c r="F525" i="6"/>
  <c r="G528" i="6"/>
  <c r="H1113" i="6"/>
  <c r="C1113" i="6"/>
  <c r="K301" i="6"/>
  <c r="K575" i="6" s="1"/>
  <c r="G440" i="6"/>
  <c r="K629" i="6"/>
  <c r="K676" i="6" s="1"/>
  <c r="I629" i="6"/>
  <c r="I676" i="6" s="1"/>
  <c r="E629" i="6"/>
  <c r="E676" i="6" s="1"/>
  <c r="C723" i="6"/>
  <c r="A988" i="6"/>
  <c r="C988" i="6"/>
  <c r="G988" i="6"/>
  <c r="K988" i="6"/>
  <c r="F1114" i="6"/>
  <c r="J862" i="6"/>
  <c r="H988" i="6"/>
  <c r="E862" i="6"/>
  <c r="E1114" i="6" s="1"/>
  <c r="I497" i="6"/>
  <c r="J541" i="6"/>
  <c r="K367" i="6"/>
  <c r="E333" i="6"/>
  <c r="E366" i="6"/>
  <c r="E340" i="6"/>
  <c r="K346" i="6"/>
  <c r="E308" i="6"/>
  <c r="I323" i="6"/>
  <c r="I382" i="6"/>
  <c r="E362" i="6"/>
  <c r="E499" i="6"/>
  <c r="K1015" i="6"/>
  <c r="K889" i="6"/>
  <c r="J331" i="6"/>
  <c r="J468" i="6"/>
  <c r="E475" i="6"/>
  <c r="E350" i="6"/>
  <c r="E338" i="6"/>
  <c r="J651" i="6"/>
  <c r="J702" i="6"/>
  <c r="J690" i="6"/>
  <c r="J686" i="6"/>
  <c r="J639" i="6"/>
  <c r="K1051" i="6"/>
  <c r="I372" i="6"/>
  <c r="E307" i="6"/>
  <c r="E869" i="6"/>
  <c r="K336" i="6"/>
  <c r="E494" i="6"/>
  <c r="E1007" i="6"/>
  <c r="J527" i="6"/>
  <c r="E543" i="6"/>
  <c r="E889" i="6"/>
  <c r="E528" i="6"/>
  <c r="I539" i="6"/>
  <c r="K332" i="6"/>
  <c r="E470" i="6"/>
  <c r="E908" i="6"/>
  <c r="E576" i="6"/>
  <c r="E998" i="6"/>
  <c r="E896" i="6"/>
  <c r="I311" i="6"/>
  <c r="I328" i="6"/>
  <c r="K324" i="6"/>
  <c r="I394" i="6"/>
  <c r="J1112" i="6"/>
  <c r="E1023" i="6"/>
  <c r="I316" i="6"/>
  <c r="E909" i="6"/>
  <c r="K388" i="6"/>
  <c r="K506" i="6"/>
  <c r="K531" i="6"/>
  <c r="E547" i="6"/>
  <c r="E398" i="6"/>
  <c r="I338" i="6"/>
  <c r="J530" i="6"/>
  <c r="J393" i="6"/>
  <c r="J355" i="6"/>
  <c r="J656" i="6"/>
  <c r="J699" i="6"/>
  <c r="J644" i="6"/>
  <c r="J695" i="6"/>
  <c r="J648" i="6"/>
  <c r="J683" i="6"/>
  <c r="J687" i="6"/>
  <c r="J634" i="6"/>
  <c r="J681" i="6"/>
  <c r="J638" i="6"/>
  <c r="K452" i="6"/>
  <c r="E322" i="6"/>
  <c r="K325" i="6"/>
  <c r="K355" i="6"/>
  <c r="E479" i="6"/>
  <c r="I386" i="6"/>
  <c r="I467" i="6"/>
  <c r="J448" i="6"/>
  <c r="J446" i="6"/>
  <c r="I373" i="6"/>
  <c r="I341" i="6"/>
  <c r="K333" i="6"/>
  <c r="J334" i="6"/>
  <c r="J514" i="6"/>
  <c r="J465" i="6"/>
  <c r="K382" i="6"/>
  <c r="K435" i="6"/>
  <c r="J430" i="6"/>
  <c r="K1000" i="6"/>
  <c r="I968" i="6"/>
  <c r="J415" i="6"/>
  <c r="I667" i="6"/>
  <c r="K712" i="6"/>
  <c r="J711" i="6"/>
  <c r="J635" i="6"/>
  <c r="J698" i="6"/>
  <c r="J691" i="6"/>
  <c r="J652" i="6"/>
  <c r="J703" i="6"/>
  <c r="E1048" i="6"/>
  <c r="E929" i="6"/>
  <c r="E931" i="6"/>
  <c r="E190" i="6"/>
  <c r="J301" i="6"/>
  <c r="I861" i="6"/>
  <c r="K861" i="6"/>
  <c r="E303" i="6"/>
  <c r="J303" i="6"/>
  <c r="J440" i="6" s="1"/>
  <c r="F577" i="6"/>
  <c r="H577" i="6"/>
  <c r="E440" i="6"/>
  <c r="C944" i="6"/>
  <c r="K393" i="6"/>
  <c r="K534" i="6"/>
  <c r="I340" i="6"/>
  <c r="K378" i="6"/>
  <c r="K445" i="6"/>
  <c r="J310" i="6"/>
  <c r="E332" i="6"/>
  <c r="J493" i="6"/>
  <c r="E500" i="6"/>
  <c r="I520" i="6"/>
  <c r="J336" i="6"/>
  <c r="J332" i="6"/>
  <c r="J330" i="6"/>
  <c r="K473" i="6"/>
  <c r="E482" i="6"/>
  <c r="J454" i="6"/>
  <c r="J333" i="6"/>
  <c r="I475" i="6"/>
  <c r="K353" i="6"/>
  <c r="J528" i="6"/>
  <c r="J323" i="6"/>
  <c r="E367" i="6"/>
  <c r="I468" i="6"/>
  <c r="E495" i="6"/>
  <c r="I321" i="6"/>
  <c r="E388" i="6"/>
  <c r="I319" i="6"/>
  <c r="K492" i="6"/>
  <c r="K465" i="6"/>
  <c r="E471" i="6"/>
  <c r="K483" i="6"/>
  <c r="K495" i="6"/>
  <c r="K379" i="6"/>
  <c r="E319" i="6"/>
  <c r="K451" i="6"/>
  <c r="I488" i="6"/>
  <c r="K364" i="6"/>
  <c r="K306" i="6"/>
  <c r="E504" i="6"/>
  <c r="I477" i="6"/>
  <c r="E376" i="6"/>
  <c r="I519" i="6"/>
  <c r="K462" i="6"/>
  <c r="K517" i="6"/>
  <c r="E484" i="6"/>
  <c r="I445" i="6"/>
  <c r="J531" i="6"/>
  <c r="K476" i="6"/>
  <c r="E468" i="6"/>
  <c r="K474" i="6"/>
  <c r="K337" i="6"/>
  <c r="E453" i="6"/>
  <c r="E316" i="6"/>
  <c r="K350" i="6"/>
  <c r="I389" i="6"/>
  <c r="I377" i="6"/>
  <c r="E481" i="6"/>
  <c r="E493" i="6"/>
  <c r="K323" i="6"/>
  <c r="K460" i="6"/>
  <c r="K348" i="6"/>
  <c r="K485" i="6"/>
  <c r="I503" i="6"/>
  <c r="I366" i="6"/>
  <c r="K448" i="6"/>
  <c r="K311" i="6"/>
  <c r="J478" i="6"/>
  <c r="J490" i="6"/>
  <c r="I405" i="6"/>
  <c r="I542" i="6"/>
  <c r="I393" i="6"/>
  <c r="J372" i="6"/>
  <c r="J509" i="6"/>
  <c r="I387" i="6"/>
  <c r="I524" i="6"/>
  <c r="J545" i="6"/>
  <c r="J396" i="6"/>
  <c r="J537" i="6"/>
  <c r="J400" i="6"/>
  <c r="J388" i="6"/>
  <c r="J522" i="6"/>
  <c r="J385" i="6"/>
  <c r="J510" i="6"/>
  <c r="K403" i="6"/>
  <c r="K391" i="6"/>
  <c r="I356" i="6"/>
  <c r="I344" i="6"/>
  <c r="I369" i="6"/>
  <c r="J379" i="6"/>
  <c r="J365" i="6"/>
  <c r="I529" i="6"/>
  <c r="J327" i="6"/>
  <c r="I463" i="6"/>
  <c r="J538" i="6"/>
  <c r="J546" i="6"/>
  <c r="E363" i="6"/>
  <c r="J674" i="6"/>
  <c r="K471" i="6"/>
  <c r="J469" i="6"/>
  <c r="E351" i="6"/>
  <c r="K503" i="6"/>
  <c r="E349" i="6"/>
  <c r="E324" i="6"/>
  <c r="K464" i="6"/>
  <c r="E449" i="6"/>
  <c r="I374" i="6"/>
  <c r="J356" i="6"/>
  <c r="J324" i="6"/>
  <c r="I455" i="6"/>
  <c r="J328" i="6"/>
  <c r="I478" i="6"/>
  <c r="E404" i="6"/>
  <c r="J357" i="6"/>
  <c r="K528" i="6"/>
  <c r="J466" i="6"/>
  <c r="J470" i="6"/>
  <c r="J444" i="6"/>
  <c r="J457" i="6"/>
  <c r="K524" i="6"/>
  <c r="J464" i="6"/>
  <c r="K394" i="6"/>
  <c r="K397" i="6"/>
  <c r="E368" i="6"/>
  <c r="J577" i="6"/>
  <c r="E577" i="6"/>
  <c r="K577" i="6"/>
  <c r="I308" i="6"/>
  <c r="K395" i="6"/>
  <c r="K313" i="6"/>
  <c r="K546" i="6"/>
  <c r="E320" i="6"/>
  <c r="I452" i="6"/>
  <c r="I327" i="6"/>
  <c r="K402" i="6"/>
  <c r="I494" i="6"/>
  <c r="E378" i="6"/>
  <c r="K516" i="6"/>
  <c r="E534" i="6"/>
  <c r="E492" i="6"/>
  <c r="K406" i="6"/>
  <c r="I473" i="6"/>
  <c r="E465" i="6"/>
  <c r="E400" i="6"/>
  <c r="I324" i="6"/>
  <c r="E490" i="6"/>
  <c r="K335" i="6"/>
  <c r="E521" i="6"/>
  <c r="K472" i="6"/>
  <c r="I501" i="6"/>
  <c r="J392" i="6"/>
  <c r="I362" i="6"/>
  <c r="K363" i="6"/>
  <c r="E489" i="6"/>
  <c r="E379" i="6"/>
  <c r="E339" i="6"/>
  <c r="I303" i="6"/>
  <c r="I440" i="6" s="1"/>
  <c r="E394" i="6"/>
  <c r="I360" i="6"/>
  <c r="E347" i="6"/>
  <c r="K400" i="6"/>
  <c r="E519" i="6"/>
  <c r="J539" i="6"/>
  <c r="E472" i="6"/>
  <c r="K380" i="6"/>
  <c r="K505" i="6"/>
  <c r="I357" i="6"/>
  <c r="E515" i="6"/>
  <c r="K328" i="6"/>
  <c r="I461" i="6"/>
  <c r="K384" i="6"/>
  <c r="I449" i="6"/>
  <c r="K396" i="6"/>
  <c r="E445" i="6"/>
  <c r="K512" i="6"/>
  <c r="I331" i="6"/>
  <c r="E335" i="6"/>
  <c r="K527" i="6"/>
  <c r="J390" i="6"/>
  <c r="I345" i="6"/>
  <c r="K315" i="6"/>
  <c r="E507" i="6"/>
  <c r="J529" i="6"/>
  <c r="K500" i="6"/>
  <c r="I310" i="6"/>
  <c r="K381" i="6"/>
  <c r="K369" i="6"/>
  <c r="K349" i="6"/>
  <c r="E502" i="6"/>
  <c r="E514" i="6"/>
  <c r="E443" i="6"/>
  <c r="K366" i="6"/>
  <c r="E353" i="6"/>
  <c r="E341" i="6"/>
  <c r="E334" i="6"/>
  <c r="E317" i="6"/>
  <c r="I406" i="6"/>
  <c r="J337" i="6"/>
  <c r="J491" i="6"/>
  <c r="BU564" i="7"/>
  <c r="BU565" i="7"/>
  <c r="BR565" i="7"/>
  <c r="BN565" i="7"/>
  <c r="BJ565" i="7"/>
  <c r="BF565" i="7"/>
  <c r="BB565" i="7"/>
  <c r="E900" i="6"/>
  <c r="E1026" i="6"/>
  <c r="K542" i="6"/>
  <c r="K530" i="6"/>
  <c r="K1063" i="6"/>
  <c r="E1014" i="6"/>
  <c r="K522" i="6"/>
  <c r="K508" i="6"/>
  <c r="E1018" i="6"/>
  <c r="E904" i="6"/>
  <c r="I986" i="6"/>
  <c r="E887" i="6"/>
  <c r="E1025" i="6"/>
  <c r="K329" i="6"/>
  <c r="I526" i="6"/>
  <c r="E464" i="6"/>
  <c r="E979" i="6"/>
  <c r="E1037" i="6"/>
  <c r="E529" i="6"/>
  <c r="I451" i="6"/>
  <c r="I322" i="6"/>
  <c r="E517" i="6"/>
  <c r="E1006" i="6"/>
  <c r="I514" i="6"/>
  <c r="E344" i="6"/>
  <c r="K375" i="6"/>
  <c r="K453" i="6"/>
  <c r="J533" i="6"/>
  <c r="I530" i="6"/>
  <c r="K914" i="6"/>
  <c r="J516" i="6"/>
  <c r="K564" i="6"/>
  <c r="E409" i="6"/>
  <c r="J1087" i="6"/>
  <c r="E945" i="6"/>
  <c r="I938" i="6"/>
  <c r="I188" i="6"/>
  <c r="G516" i="6"/>
  <c r="C945" i="6"/>
  <c r="E861" i="6"/>
  <c r="B869" i="6"/>
  <c r="E402" i="6"/>
  <c r="E527" i="6"/>
  <c r="I309" i="6"/>
  <c r="I446" i="6"/>
  <c r="E886" i="6"/>
  <c r="E874" i="6"/>
  <c r="K446" i="6"/>
  <c r="K458" i="6"/>
  <c r="E505" i="6"/>
  <c r="E342" i="6"/>
  <c r="E354" i="6"/>
  <c r="E491" i="6"/>
  <c r="I375" i="6"/>
  <c r="I363" i="6"/>
  <c r="I512" i="6"/>
  <c r="I500" i="6"/>
  <c r="K322" i="6"/>
  <c r="K459" i="6"/>
  <c r="J517" i="6"/>
  <c r="J380" i="6"/>
  <c r="E467" i="6"/>
  <c r="E330" i="6"/>
  <c r="I448" i="6"/>
  <c r="E995" i="6"/>
  <c r="E1028" i="6"/>
  <c r="E902" i="6"/>
  <c r="E903" i="6"/>
  <c r="E1029" i="6"/>
  <c r="E508" i="6"/>
  <c r="E520" i="6"/>
  <c r="E383" i="6"/>
  <c r="E371" i="6"/>
  <c r="E1020" i="6"/>
  <c r="K444" i="6"/>
  <c r="K456" i="6"/>
  <c r="K307" i="6"/>
  <c r="K319" i="6"/>
  <c r="E485" i="6"/>
  <c r="E348" i="6"/>
  <c r="I352" i="6"/>
  <c r="I489" i="6"/>
  <c r="I450" i="6"/>
  <c r="I313" i="6"/>
  <c r="J386" i="6"/>
  <c r="I495" i="6"/>
  <c r="I507" i="6"/>
  <c r="J308" i="6"/>
  <c r="J445" i="6"/>
  <c r="K361" i="6"/>
  <c r="K498" i="6"/>
  <c r="J482" i="6"/>
  <c r="J329" i="6"/>
  <c r="J317" i="6"/>
  <c r="K873" i="6"/>
  <c r="I523" i="6"/>
  <c r="J395" i="6"/>
  <c r="J375" i="6"/>
  <c r="I385" i="6"/>
  <c r="I516" i="6"/>
  <c r="I534" i="6"/>
  <c r="J474" i="6"/>
  <c r="L263" i="6"/>
  <c r="H516" i="6"/>
  <c r="E258" i="6"/>
  <c r="J225" i="6"/>
  <c r="H439" i="6"/>
  <c r="F576" i="6"/>
  <c r="I723" i="6" l="1"/>
  <c r="I400" i="6"/>
  <c r="I537" i="6"/>
  <c r="J382" i="6"/>
  <c r="J519" i="6"/>
  <c r="J475" i="6"/>
  <c r="J449" i="6"/>
  <c r="I388" i="6"/>
  <c r="J350" i="6"/>
  <c r="I384" i="6"/>
  <c r="I533" i="6"/>
  <c r="I521" i="6"/>
  <c r="I396" i="6"/>
  <c r="I491" i="6"/>
  <c r="I354" i="6"/>
  <c r="J312" i="6"/>
  <c r="J461" i="6"/>
  <c r="I342" i="6"/>
  <c r="J483" i="6"/>
  <c r="J723" i="6"/>
  <c r="I988" i="6"/>
  <c r="I546" i="6"/>
  <c r="I409" i="6"/>
  <c r="J306" i="6"/>
  <c r="J443" i="6"/>
  <c r="J318" i="6"/>
  <c r="J455" i="6"/>
  <c r="I397" i="6"/>
  <c r="J376" i="6"/>
  <c r="J513" i="6"/>
  <c r="J525" i="6"/>
  <c r="J495" i="6"/>
  <c r="J507" i="6"/>
  <c r="J370" i="6"/>
  <c r="J366" i="6"/>
  <c r="J378" i="6"/>
  <c r="J503" i="6"/>
  <c r="J515" i="6"/>
  <c r="J501" i="6"/>
  <c r="J364" i="6"/>
  <c r="J489" i="6"/>
  <c r="J352" i="6"/>
  <c r="K723" i="6"/>
  <c r="E723" i="6"/>
  <c r="K576" i="6"/>
  <c r="K439" i="6"/>
  <c r="E988" i="6"/>
  <c r="K438" i="6"/>
  <c r="J988" i="6"/>
  <c r="J1114" i="6"/>
  <c r="I577" i="6"/>
  <c r="I1113" i="6"/>
  <c r="I987" i="6"/>
  <c r="E476" i="6"/>
  <c r="E327" i="6"/>
  <c r="K987" i="6"/>
  <c r="K1113" i="6"/>
  <c r="J575" i="6"/>
  <c r="J438" i="6"/>
  <c r="E987" i="6"/>
  <c r="E1113" i="6"/>
  <c r="I337" i="6"/>
  <c r="I474" i="6"/>
  <c r="I462" i="6"/>
  <c r="I325" i="6"/>
  <c r="J362" i="6"/>
  <c r="J499" i="6"/>
  <c r="J511" i="6"/>
  <c r="J374" i="6"/>
  <c r="E532" i="6"/>
  <c r="E407" i="6"/>
  <c r="E395" i="6"/>
  <c r="E544" i="6"/>
</calcChain>
</file>

<file path=xl/sharedStrings.xml><?xml version="1.0" encoding="utf-8"?>
<sst xmlns="http://schemas.openxmlformats.org/spreadsheetml/2006/main" count="153" uniqueCount="111">
  <si>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</si>
  <si>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</si>
  <si>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</si>
  <si>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</si>
  <si>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</si>
  <si>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</si>
  <si>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</si>
  <si>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</si>
  <si>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</si>
  <si>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</si>
  <si>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</si>
  <si>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</si>
  <si>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</si>
  <si>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</si>
  <si>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</si>
  <si>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</si>
  <si>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</si>
  <si>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</si>
  <si>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</si>
  <si>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</si>
  <si>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</si>
  <si>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</si>
  <si>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</si>
  <si>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</si>
  <si>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</si>
  <si>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</si>
  <si>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</si>
  <si>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</si>
  <si>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</si>
  <si>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</si>
  <si>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</si>
  <si>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</si>
  <si>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</si>
  <si>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</si>
  <si>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</si>
  <si>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</si>
  <si>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</si>
  <si>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</si>
  <si>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</si>
  <si>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</si>
  <si>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</si>
  <si>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</si>
  <si>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</si>
  <si>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</si>
  <si>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</si>
  <si>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</si>
  <si>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</si>
  <si>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</si>
  <si>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</si>
  <si>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</si>
  <si>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</si>
  <si>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</si>
  <si>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</si>
  <si>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</si>
  <si>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</si>
  <si>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</si>
  <si>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</si>
  <si>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</si>
  <si>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</si>
  <si>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</si>
  <si>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</si>
  <si>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</si>
  <si>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</si>
  <si>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</si>
  <si>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</si>
  <si>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</si>
  <si>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</si>
  <si>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</si>
  <si>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</si>
  <si>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</si>
  <si>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</si>
  <si>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</si>
  <si>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</si>
  <si>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</si>
  <si>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</si>
  <si>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</si>
  <si>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</si>
  <si>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</si>
  <si>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</si>
  <si>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</si>
  <si>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</si>
  <si>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</si>
  <si>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</si>
  <si>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</si>
  <si>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</si>
  <si>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</si>
  <si>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</si>
  <si>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</si>
  <si>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</si>
  <si>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</si>
  <si>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</si>
  <si>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</si>
  <si>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</si>
  <si>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</si>
  <si>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</si>
  <si>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</si>
  <si>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</si>
  <si>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</si>
  <si>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</si>
  <si>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</si>
  <si>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</si>
  <si>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</si>
  <si>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</si>
  <si>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</si>
  <si>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</si>
  <si>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</si>
  <si>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</si>
  <si>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</si>
  <si>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t>2010/11</t>
  </si>
  <si>
    <t>2011/12</t>
  </si>
  <si>
    <t>2012/13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</si>
</sst>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8" formatCode="0.0"/>
    <numFmt numFmtId="169" formatCode="0.0%"/>
    <numFmt numFmtId="171" formatCode="_-* #,##0_-;\-* #,##0_-;_-* &quot;-&quot;??_-;_-@_-"/>
  </numFmts>
  <fonts count="1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8"/>
      <name val="Calibri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90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17" fontId="0" fillId="0" borderId="1" xfId="0" applyNumberFormat="1" applyBorder="1"/>
    <xf numFmtId="0" fontId="0" fillId="0" borderId="4" xfId="0" pivotButton="1" applyBorder="1"/>
    <xf numFmtId="0" fontId="0" fillId="0" borderId="4" xfId="0" applyBorder="1"/>
    <xf numFmtId="17" fontId="0" fillId="0" borderId="5" xfId="0" applyNumberFormat="1" applyBorder="1"/>
    <xf numFmtId="17" fontId="0" fillId="0" borderId="6" xfId="0" applyNumberFormat="1" applyBorder="1"/>
    <xf numFmtId="0" fontId="0" fillId="0" borderId="7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9" fontId="8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8" fontId="0" fillId="0" borderId="0" xfId="0" applyNumberFormat="1"/>
    <xf numFmtId="169" fontId="8" fillId="0" borderId="0" xfId="1" applyNumberFormat="1" applyFont="1"/>
    <xf numFmtId="168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9" fontId="8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9" fontId="0" fillId="0" borderId="0" xfId="0" applyNumberFormat="1"/>
    <xf numFmtId="1" fontId="0" fillId="0" borderId="0" xfId="0" applyNumberFormat="1" applyFill="1" applyAlignment="1">
      <alignment horizontal="right"/>
    </xf>
    <xf numFmtId="2" fontId="8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8" fillId="0" borderId="0" xfId="1" applyNumberFormat="1" applyFont="1" applyAlignment="1">
      <alignment horizontal="right"/>
    </xf>
    <xf numFmtId="0" fontId="9" fillId="0" borderId="5" xfId="0" applyFont="1" applyBorder="1" applyAlignment="1">
      <alignment horizontal="left"/>
    </xf>
    <xf numFmtId="169" fontId="8" fillId="0" borderId="0" xfId="1" applyNumberFormat="1" applyFont="1" applyAlignment="1">
      <alignment horizontal="right"/>
    </xf>
    <xf numFmtId="0" fontId="10" fillId="0" borderId="5" xfId="0" applyFont="1" applyBorder="1" applyAlignment="1">
      <alignment horizontal="left" vertical="center"/>
    </xf>
    <xf numFmtId="17" fontId="0" fillId="0" borderId="0" xfId="0" applyNumberFormat="1" applyBorder="1"/>
    <xf numFmtId="1" fontId="0" fillId="0" borderId="0" xfId="0" applyNumberFormat="1" applyAlignment="1">
      <alignment horizontal="center"/>
    </xf>
    <xf numFmtId="0" fontId="0" fillId="0" borderId="7" xfId="0" pivotButton="1" applyBorder="1"/>
    <xf numFmtId="0" fontId="0" fillId="0" borderId="7" xfId="0" applyBorder="1"/>
    <xf numFmtId="0" fontId="0" fillId="0" borderId="8" xfId="0" pivotButton="1" applyBorder="1"/>
    <xf numFmtId="0" fontId="0" fillId="0" borderId="7" xfId="0" applyNumberFormat="1" applyBorder="1" applyAlignment="1">
      <alignment horizontal="center" wrapText="1"/>
    </xf>
    <xf numFmtId="3" fontId="0" fillId="0" borderId="7" xfId="0" applyNumberFormat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3" fontId="0" fillId="0" borderId="7" xfId="0" applyNumberFormat="1" applyBorder="1" applyAlignment="1">
      <alignment horizontal="center"/>
    </xf>
    <xf numFmtId="0" fontId="0" fillId="0" borderId="9" xfId="0" applyBorder="1" applyAlignment="1">
      <alignment wrapText="1"/>
    </xf>
    <xf numFmtId="0" fontId="3" fillId="0" borderId="10" xfId="0" applyFont="1" applyBorder="1"/>
    <xf numFmtId="0" fontId="0" fillId="0" borderId="10" xfId="0" applyNumberFormat="1" applyBorder="1" applyAlignment="1">
      <alignment horizontal="centerContinuous"/>
    </xf>
    <xf numFmtId="0" fontId="3" fillId="0" borderId="10" xfId="0" applyNumberFormat="1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0" fillId="0" borderId="10" xfId="0" applyNumberFormat="1" applyBorder="1"/>
    <xf numFmtId="171" fontId="0" fillId="0" borderId="5" xfId="0" applyNumberFormat="1" applyBorder="1"/>
    <xf numFmtId="171" fontId="0" fillId="0" borderId="0" xfId="0" applyNumberFormat="1"/>
    <xf numFmtId="171" fontId="0" fillId="0" borderId="11" xfId="0" applyNumberFormat="1" applyBorder="1"/>
    <xf numFmtId="171" fontId="0" fillId="0" borderId="6" xfId="0" applyNumberFormat="1" applyBorder="1"/>
    <xf numFmtId="171" fontId="0" fillId="0" borderId="12" xfId="0" applyNumberFormat="1" applyBorder="1"/>
    <xf numFmtId="171" fontId="0" fillId="0" borderId="13" xfId="0" applyNumberFormat="1" applyBorder="1"/>
    <xf numFmtId="0" fontId="0" fillId="0" borderId="7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7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1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15" xfId="0" applyNumberFormat="1" applyBorder="1"/>
    <xf numFmtId="3" fontId="0" fillId="0" borderId="16" xfId="0" applyNumberFormat="1" applyBorder="1"/>
    <xf numFmtId="3" fontId="0" fillId="0" borderId="12" xfId="0" applyNumberFormat="1" applyBorder="1"/>
    <xf numFmtId="3" fontId="0" fillId="0" borderId="17" xfId="0" applyNumberFormat="1" applyBorder="1"/>
    <xf numFmtId="3" fontId="0" fillId="0" borderId="11" xfId="0" applyNumberFormat="1" applyBorder="1"/>
    <xf numFmtId="3" fontId="0" fillId="0" borderId="13" xfId="0" applyNumberFormat="1" applyBorder="1"/>
    <xf numFmtId="2" fontId="0" fillId="0" borderId="16" xfId="0" applyNumberFormat="1" applyBorder="1"/>
    <xf numFmtId="2" fontId="0" fillId="0" borderId="12" xfId="0" applyNumberFormat="1" applyBorder="1"/>
    <xf numFmtId="164" fontId="0" fillId="0" borderId="0" xfId="0" applyNumberFormat="1"/>
    <xf numFmtId="0" fontId="0" fillId="0" borderId="7" xfId="0" applyBorder="1" applyAlignment="1">
      <alignment horizontal="center"/>
    </xf>
    <xf numFmtId="171" fontId="0" fillId="0" borderId="1" xfId="0" applyNumberFormat="1" applyBorder="1"/>
    <xf numFmtId="171" fontId="0" fillId="0" borderId="16" xfId="0" applyNumberFormat="1" applyBorder="1"/>
    <xf numFmtId="171" fontId="0" fillId="0" borderId="17" xfId="0" applyNumberFormat="1" applyBorder="1"/>
    <xf numFmtId="0" fontId="0" fillId="0" borderId="18" xfId="0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186"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RTO'!$A$1142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RTO'!$B$1144</c:f>
              <c:strCache>
                <c:ptCount val="1"/>
                <c:pt idx="0">
                  <c:v>2010/11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RTO'!$A$1145:$A$1156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'All variables for one RTO'!$B$1145:$B$1156</c:f>
              <c:numCache>
                <c:formatCode>0</c:formatCode>
                <c:ptCount val="12"/>
                <c:pt idx="0">
                  <c:v>2821.076</c:v>
                </c:pt>
                <c:pt idx="1">
                  <c:v>1881.2529999999999</c:v>
                </c:pt>
                <c:pt idx="2">
                  <c:v>1730.8869999999999</c:v>
                </c:pt>
                <c:pt idx="3">
                  <c:v>2215.5</c:v>
                </c:pt>
                <c:pt idx="4">
                  <c:v>2025.2460000000001</c:v>
                </c:pt>
                <c:pt idx="5">
                  <c:v>2183.8470000000002</c:v>
                </c:pt>
                <c:pt idx="6">
                  <c:v>2482.1869999999999</c:v>
                </c:pt>
                <c:pt idx="7">
                  <c:v>2702.7840000000001</c:v>
                </c:pt>
                <c:pt idx="8">
                  <c:v>3165.2640000000001</c:v>
                </c:pt>
                <c:pt idx="9">
                  <c:v>4334.8739999999998</c:v>
                </c:pt>
                <c:pt idx="10">
                  <c:v>3275.4479999999999</c:v>
                </c:pt>
                <c:pt idx="11">
                  <c:v>3095.87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RTO'!$C$1144</c:f>
              <c:strCache>
                <c:ptCount val="1"/>
                <c:pt idx="0">
                  <c:v>2011/12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RTO'!$A$1145:$A$1156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'All variables for one RTO'!$C$1145:$C$1156</c:f>
              <c:numCache>
                <c:formatCode>0</c:formatCode>
                <c:ptCount val="12"/>
                <c:pt idx="0">
                  <c:v>2715.326</c:v>
                </c:pt>
                <c:pt idx="1">
                  <c:v>1898.174</c:v>
                </c:pt>
                <c:pt idx="2">
                  <c:v>1736.35</c:v>
                </c:pt>
                <c:pt idx="3">
                  <c:v>2259.13</c:v>
                </c:pt>
                <c:pt idx="4">
                  <c:v>2195.3580000000002</c:v>
                </c:pt>
                <c:pt idx="5">
                  <c:v>2189.3420000000001</c:v>
                </c:pt>
                <c:pt idx="6">
                  <c:v>2445.4160000000002</c:v>
                </c:pt>
                <c:pt idx="7">
                  <c:v>2662.6019999999999</c:v>
                </c:pt>
                <c:pt idx="8">
                  <c:v>3208.1210000000001</c:v>
                </c:pt>
                <c:pt idx="9">
                  <c:v>4151.7110000000002</c:v>
                </c:pt>
                <c:pt idx="10">
                  <c:v>3208.886</c:v>
                </c:pt>
                <c:pt idx="11">
                  <c:v>3071.2649999999999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RTO'!$D$1144</c:f>
              <c:strCache>
                <c:ptCount val="1"/>
                <c:pt idx="0">
                  <c:v>2012/13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RTO'!$A$1145:$A$1156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'All variables for one RTO'!$D$1145:$D$1156</c:f>
              <c:numCache>
                <c:formatCode>0</c:formatCode>
                <c:ptCount val="12"/>
                <c:pt idx="0">
                  <c:v>2658.6869999999999</c:v>
                </c:pt>
                <c:pt idx="1">
                  <c:v>1892.558</c:v>
                </c:pt>
                <c:pt idx="2">
                  <c:v>1808.557</c:v>
                </c:pt>
                <c:pt idx="3">
                  <c:v>2108.4140000000002</c:v>
                </c:pt>
                <c:pt idx="4">
                  <c:v>1992.9829999999999</c:v>
                </c:pt>
                <c:pt idx="5">
                  <c:v>2111.027</c:v>
                </c:pt>
                <c:pt idx="6">
                  <c:v>2527.3270000000002</c:v>
                </c:pt>
                <c:pt idx="7">
                  <c:v>2629.4920000000002</c:v>
                </c:pt>
                <c:pt idx="8">
                  <c:v>3277.105</c:v>
                </c:pt>
                <c:pt idx="9">
                  <c:v>4143.4440000000004</c:v>
                </c:pt>
                <c:pt idx="10">
                  <c:v>3257.614</c:v>
                </c:pt>
                <c:pt idx="11">
                  <c:v>3398.57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316160"/>
        <c:axId val="172317696"/>
      </c:barChart>
      <c:catAx>
        <c:axId val="1723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317696"/>
        <c:crosses val="autoZero"/>
        <c:auto val="1"/>
        <c:lblAlgn val="ctr"/>
        <c:lblOffset val="100"/>
        <c:noMultiLvlLbl val="0"/>
      </c:catAx>
      <c:valAx>
        <c:axId val="17231769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  <a:endParaRPr lang="en-NZ"/>
              </a:p>
            </c:rich>
          </c:tx>
          <c:layout>
            <c:manualLayout>
              <c:xMode val="edge"/>
              <c:yMode val="edge"/>
              <c:x val="1.0928952352622062E-2"/>
              <c:y val="2.424561930862016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316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718038703553886"/>
          <c:y val="0.1157814404903125"/>
          <c:w val="0.22434958891767093"/>
          <c:h val="4.6249794042305781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3-03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3-03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Gudgeon" refreshedDate="41400.475527546296" createdVersion="1" refreshedVersion="4" recordCount="25725" upgradeOnRefresh="1">
  <cacheSource type="worksheet">
    <worksheetSource ref="A1:J25726" sheet="Data" r:id="rId2"/>
  </cacheSource>
  <cacheFields count="10">
    <cacheField name="Month" numFmtId="17">
      <sharedItems containsSemiMixedTypes="0" containsNonDate="0" containsDate="1" containsString="0" minDate="2001-01-01T00:00:00" maxDate="2013-03-02T00:00:00" count="147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Gudgeon" refreshedDate="41400.475755671294" createdVersion="1" refreshedVersion="4" recordCount="25725" upgradeOnRefresh="1">
  <cacheSource type="worksheet">
    <worksheetSource ref="A1:J25726" sheet="Data" r:id="rId2"/>
  </cacheSource>
  <cacheFields count="10">
    <cacheField name="Month" numFmtId="17">
      <sharedItems containsSemiMixedTypes="0" containsNonDate="0" containsDate="1" containsString="0" minDate="2000-01-01T00:00:00" maxDate="2013-03-02T00:00:00" count="159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00-06-01T00:00:00" u="1"/>
        <d v="2000-12-01T00:00:00" u="1"/>
        <d v="2000-01-01T00:00:00" u="1"/>
        <d v="2000-07-01T00:00:00" u="1"/>
        <d v="2000-02-01T00:00:00" u="1"/>
        <d v="2000-08-01T00:00:00" u="1"/>
        <d v="2000-03-01T00:00:00" u="1"/>
        <d v="2000-09-01T00:00:00" u="1"/>
        <d v="2000-04-01T00:00:00" u="1"/>
        <d v="2000-10-01T00:00:00" u="1"/>
        <d v="2000-05-01T00:00:00" u="1"/>
        <d v="2000-11-01T00:00:00" u="1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72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e v="#VALUE!"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e v="#VALUE!"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e v="#VALUE!"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e v="#VALUE!"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e v="#VALUE!"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e v="#VALUE!"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e v="#VALUE!"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e v="#VALUE!"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e v="#VALUE!"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72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e v="#VALUE!"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e v="#VALUE!"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e v="#VALUE!"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e v="#VALUE!"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e v="#VALUE!"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e v="#VALUE!"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e v="#VALUE!"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e v="#VALUE!"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e v="#VALUE!"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Data" missingCaption="C" updatedVersion="4" showMemberPropertyTips="0" rowGrandTotals="0" colGrandTotals="0" itemPrintTitles="1" createdVersion="1" indent="0" compact="0" compactData="0" gridDropZones="1">
  <location ref="A5:H153" firstHeaderRow="1" firstDataRow="2" firstDataCol="1" rowPageCount="2" colPageCount="1"/>
  <pivotFields count="10">
    <pivotField axis="axisRow" compact="0" numFmtId="17" outline="0" subtotalTop="0" showAll="0" includeNewItemsInFilter="1">
      <items count="1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33">
    <format dxfId="1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8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5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0">
      <pivotArea field="0" type="button" dataOnly="0" labelOnly="1" outline="0" axis="axisRow" fieldPosition="0"/>
    </format>
    <format dxfId="16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2">
      <pivotArea dataOnly="0" labelOnly="1" outline="0" fieldPosition="0">
        <references count="1">
          <reference field="0" count="1">
            <x v="135"/>
          </reference>
        </references>
      </pivotArea>
    </format>
    <format dxfId="163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16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5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9">
      <pivotArea outline="0" fieldPosition="0">
        <references count="1">
          <reference field="4294967294" count="1">
            <x v="0"/>
          </reference>
        </references>
      </pivotArea>
    </format>
    <format dxfId="180">
      <pivotArea outline="0" fieldPosition="0">
        <references count="1">
          <reference field="4294967294" count="1">
            <x v="1"/>
          </reference>
        </references>
      </pivotArea>
    </format>
    <format dxfId="181">
      <pivotArea outline="0" fieldPosition="0">
        <references count="1">
          <reference field="4294967294" count="1">
            <x v="2"/>
          </reference>
        </references>
      </pivotArea>
    </format>
    <format dxfId="182">
      <pivotArea outline="0" fieldPosition="0">
        <references count="1">
          <reference field="4294967294" count="1">
            <x v="4"/>
          </reference>
        </references>
      </pivotArea>
    </format>
    <format dxfId="183">
      <pivotArea outline="0" fieldPosition="0">
        <references count="1">
          <reference field="4294967294" count="1">
            <x v="5"/>
          </reference>
        </references>
      </pivotArea>
    </format>
    <format dxfId="184">
      <pivotArea outline="0" fieldPosition="0">
        <references count="1">
          <reference field="4294967294" count="1">
            <x v="6"/>
          </reference>
        </references>
      </pivotArea>
    </format>
    <format dxfId="185">
      <pivotArea outline="0" fieldPosition="0">
        <references count="1">
          <reference field="4294967294" count="1">
            <x v="3"/>
          </reference>
        </references>
      </pivotArea>
    </format>
    <format dxfId="147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9" dataOnRows="1" applyNumberFormats="0" applyBorderFormats="0" applyFontFormats="0" applyPatternFormats="0" applyAlignmentFormats="0" applyWidthHeightFormats="1" dataCaption="Data" missingCaption="C" updatedVersion="4" showMemberPropertyTips="0" rowGrandTotals="0" colGrandTotals="0" itemPrintTitles="1" createdVersion="1" indent="0" compact="0" compactData="0" gridDropZones="1">
  <location ref="A3:AJ151" firstHeaderRow="1" firstDataRow="2" firstDataCol="1" rowPageCount="1" colPageCount="1"/>
  <pivotFields count="10">
    <pivotField axis="axisRow" compact="0" numFmtId="17" outline="0" subtotalTop="0" showAll="0" includeNewItemsInFilter="1">
      <items count="160">
        <item m="1" x="149"/>
        <item m="1" x="151"/>
        <item m="1" x="153"/>
        <item m="1" x="155"/>
        <item m="1" x="157"/>
        <item m="1" x="147"/>
        <item m="1" x="150"/>
        <item m="1" x="152"/>
        <item m="1" x="154"/>
        <item m="1" x="156"/>
        <item m="1" x="158"/>
        <item m="1" x="1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47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71"/>
  </dataFields>
  <formats count="7">
    <format dxfId="148">
      <pivotArea outline="0" fieldPosition="0"/>
    </format>
    <format dxfId="149">
      <pivotArea dataOnly="0" labelOnly="1" outline="0" fieldPosition="0">
        <references count="1">
          <reference field="2" count="0"/>
        </references>
      </pivotArea>
    </format>
    <format dxfId="150">
      <pivotArea dataOnly="0" labelOnly="1" outline="0" fieldPosition="0">
        <references count="1">
          <reference field="2" count="0"/>
        </references>
      </pivotArea>
    </format>
    <format dxfId="151">
      <pivotArea field="0" type="button" dataOnly="0" labelOnly="1" outline="0" axis="axisRow" fieldPosition="0"/>
    </format>
    <format dxfId="152">
      <pivotArea dataOnly="0" labelOnly="1" outline="0" fieldPosition="0">
        <references count="1">
          <reference field="2" count="0"/>
        </references>
      </pivotArea>
    </format>
    <format dxfId="153">
      <pivotArea field="0" type="button" dataOnly="0" labelOnly="1" outline="0" axis="axisRow" fieldPosition="0"/>
    </format>
    <format dxfId="146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8"/>
  <sheetViews>
    <sheetView tabSelected="1" zoomScaleNormal="100" workbookViewId="0">
      <pane ySplit="6" topLeftCell="A7" activePane="bottomLeft" state="frozen"/>
      <selection pane="bottomLeft" activeCell="A157" sqref="A157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13" t="s">
        <v>43</v>
      </c>
    </row>
    <row r="2" spans="1:12">
      <c r="A2" s="8" t="s">
        <v>37</v>
      </c>
      <c r="B2" s="9" t="s">
        <v>40</v>
      </c>
      <c r="C2" s="44" t="s">
        <v>92</v>
      </c>
    </row>
    <row r="3" spans="1:12">
      <c r="A3" s="8" t="s">
        <v>38</v>
      </c>
      <c r="B3" s="9" t="s">
        <v>3</v>
      </c>
      <c r="C3" s="42" t="s">
        <v>91</v>
      </c>
    </row>
    <row r="4" spans="1:12" ht="15">
      <c r="D4" s="14" t="str">
        <f>B2&amp;" - "&amp;B3</f>
        <v>Total NZ - Total</v>
      </c>
    </row>
    <row r="5" spans="1:12" hidden="1">
      <c r="A5" s="3"/>
      <c r="B5" s="6" t="s">
        <v>41</v>
      </c>
      <c r="C5" s="4"/>
      <c r="D5" s="4"/>
      <c r="E5" s="4"/>
      <c r="F5" s="4"/>
      <c r="G5" s="4"/>
      <c r="H5" s="5"/>
    </row>
    <row r="6" spans="1:12" ht="51">
      <c r="A6" s="49" t="s">
        <v>36</v>
      </c>
      <c r="B6" s="52" t="s">
        <v>94</v>
      </c>
      <c r="C6" s="69" t="s">
        <v>95</v>
      </c>
      <c r="D6" s="69" t="s">
        <v>107</v>
      </c>
      <c r="E6" s="69" t="s">
        <v>101</v>
      </c>
      <c r="F6" s="69" t="s">
        <v>100</v>
      </c>
      <c r="G6" s="52" t="s">
        <v>99</v>
      </c>
      <c r="H6" s="89" t="s">
        <v>102</v>
      </c>
      <c r="I6" s="12" t="s">
        <v>106</v>
      </c>
      <c r="J6" s="52" t="s">
        <v>96</v>
      </c>
      <c r="K6" s="52" t="s">
        <v>97</v>
      </c>
      <c r="L6" s="52" t="s">
        <v>98</v>
      </c>
    </row>
    <row r="7" spans="1:12" hidden="1">
      <c r="A7" s="7">
        <v>36892</v>
      </c>
      <c r="B7" s="73">
        <v>2903</v>
      </c>
      <c r="C7" s="77">
        <v>121358</v>
      </c>
      <c r="D7" s="77">
        <v>3762098</v>
      </c>
      <c r="E7" s="82">
        <v>47.71</v>
      </c>
      <c r="F7" s="77">
        <v>3740220</v>
      </c>
      <c r="G7" s="77">
        <v>1767423</v>
      </c>
      <c r="H7" s="79">
        <v>1794887</v>
      </c>
    </row>
    <row r="8" spans="1:12" hidden="1">
      <c r="A8" s="10">
        <v>36923</v>
      </c>
      <c r="B8" s="74">
        <v>2898</v>
      </c>
      <c r="C8" s="2">
        <v>120993</v>
      </c>
      <c r="D8" s="2">
        <v>3387804</v>
      </c>
      <c r="E8" s="31">
        <v>44.78</v>
      </c>
      <c r="F8" s="2">
        <v>2645275</v>
      </c>
      <c r="G8" s="2">
        <v>1462429</v>
      </c>
      <c r="H8" s="80">
        <v>1517127</v>
      </c>
    </row>
    <row r="9" spans="1:12" hidden="1">
      <c r="A9" s="10">
        <v>36951</v>
      </c>
      <c r="B9" s="74">
        <v>2908</v>
      </c>
      <c r="C9" s="2">
        <v>120925</v>
      </c>
      <c r="D9" s="2">
        <v>3748675</v>
      </c>
      <c r="E9" s="31">
        <v>40.79</v>
      </c>
      <c r="F9" s="2">
        <v>2616630</v>
      </c>
      <c r="G9" s="2">
        <v>1476387</v>
      </c>
      <c r="H9" s="80">
        <v>1529195</v>
      </c>
    </row>
    <row r="10" spans="1:12" hidden="1">
      <c r="A10" s="10">
        <v>36982</v>
      </c>
      <c r="B10" s="74">
        <v>2916</v>
      </c>
      <c r="C10" s="2">
        <v>120585</v>
      </c>
      <c r="D10" s="2">
        <v>3617550</v>
      </c>
      <c r="E10" s="31">
        <v>34.619999999999997</v>
      </c>
      <c r="F10" s="2">
        <v>2244024</v>
      </c>
      <c r="G10" s="2">
        <v>1236243</v>
      </c>
      <c r="H10" s="80">
        <v>1252549</v>
      </c>
    </row>
    <row r="11" spans="1:12" hidden="1">
      <c r="A11" s="10">
        <v>37012</v>
      </c>
      <c r="B11" s="74">
        <v>2879</v>
      </c>
      <c r="C11" s="2">
        <v>115778</v>
      </c>
      <c r="D11" s="2">
        <v>3589118</v>
      </c>
      <c r="E11" s="31">
        <v>27.15</v>
      </c>
      <c r="F11" s="2">
        <v>1519711</v>
      </c>
      <c r="G11" s="2">
        <v>836589</v>
      </c>
      <c r="H11" s="80">
        <v>974396</v>
      </c>
    </row>
    <row r="12" spans="1:12" hidden="1">
      <c r="A12" s="10">
        <v>37043</v>
      </c>
      <c r="B12" s="74">
        <v>2855</v>
      </c>
      <c r="C12" s="2">
        <v>115084</v>
      </c>
      <c r="D12" s="2">
        <v>3452520</v>
      </c>
      <c r="E12" s="31">
        <v>25.28</v>
      </c>
      <c r="F12" s="2">
        <v>1432712</v>
      </c>
      <c r="G12" s="2">
        <v>781424</v>
      </c>
      <c r="H12" s="80">
        <v>872918</v>
      </c>
    </row>
    <row r="13" spans="1:12" hidden="1">
      <c r="A13" s="10">
        <v>37073</v>
      </c>
      <c r="B13" s="74">
        <v>2864</v>
      </c>
      <c r="C13" s="2">
        <v>115407</v>
      </c>
      <c r="D13" s="2">
        <v>3577617</v>
      </c>
      <c r="E13" s="31">
        <v>28.87</v>
      </c>
      <c r="F13" s="2">
        <v>1802223</v>
      </c>
      <c r="G13" s="2">
        <v>936114</v>
      </c>
      <c r="H13" s="80">
        <v>1032697</v>
      </c>
    </row>
    <row r="14" spans="1:12" hidden="1">
      <c r="A14" s="10">
        <v>37104</v>
      </c>
      <c r="B14" s="74">
        <v>2876</v>
      </c>
      <c r="C14" s="2">
        <v>115819</v>
      </c>
      <c r="D14" s="2">
        <v>3590389</v>
      </c>
      <c r="E14" s="31">
        <v>29.23</v>
      </c>
      <c r="F14" s="2">
        <v>1757486</v>
      </c>
      <c r="G14" s="2">
        <v>906221</v>
      </c>
      <c r="H14" s="80">
        <v>1049333</v>
      </c>
    </row>
    <row r="15" spans="1:12" hidden="1">
      <c r="A15" s="10">
        <v>37135</v>
      </c>
      <c r="B15" s="74">
        <v>2905</v>
      </c>
      <c r="C15" s="2">
        <v>117348</v>
      </c>
      <c r="D15" s="2">
        <v>3520440</v>
      </c>
      <c r="E15" s="31">
        <v>30.48</v>
      </c>
      <c r="F15" s="2">
        <v>1863683</v>
      </c>
      <c r="G15" s="2">
        <v>974156</v>
      </c>
      <c r="H15" s="80">
        <v>1072933</v>
      </c>
    </row>
    <row r="16" spans="1:12" hidden="1">
      <c r="A16" s="10">
        <v>37165</v>
      </c>
      <c r="B16" s="74">
        <v>2916</v>
      </c>
      <c r="C16" s="2">
        <v>118760</v>
      </c>
      <c r="D16" s="2">
        <v>3681560</v>
      </c>
      <c r="E16" s="31">
        <v>32.82</v>
      </c>
      <c r="F16" s="2">
        <v>2076713</v>
      </c>
      <c r="G16" s="2">
        <v>1123949</v>
      </c>
      <c r="H16" s="80">
        <v>1208273</v>
      </c>
    </row>
    <row r="17" spans="1:8" hidden="1">
      <c r="A17" s="10">
        <v>37196</v>
      </c>
      <c r="B17" s="74">
        <v>2933</v>
      </c>
      <c r="C17" s="2">
        <v>122039</v>
      </c>
      <c r="D17" s="2">
        <v>3661170</v>
      </c>
      <c r="E17" s="31">
        <v>36.24</v>
      </c>
      <c r="F17" s="2">
        <v>2229590</v>
      </c>
      <c r="G17" s="2">
        <v>1253146</v>
      </c>
      <c r="H17" s="80">
        <v>1326882</v>
      </c>
    </row>
    <row r="18" spans="1:8" hidden="1">
      <c r="A18" s="10">
        <v>37226</v>
      </c>
      <c r="B18" s="74">
        <v>2947</v>
      </c>
      <c r="C18" s="2">
        <v>123286</v>
      </c>
      <c r="D18" s="2">
        <v>3821866</v>
      </c>
      <c r="E18" s="31">
        <v>37.79</v>
      </c>
      <c r="F18" s="2">
        <v>2831237</v>
      </c>
      <c r="G18" s="2">
        <v>1444626</v>
      </c>
      <c r="H18" s="80">
        <v>1444166</v>
      </c>
    </row>
    <row r="19" spans="1:8" hidden="1">
      <c r="A19" s="10">
        <v>37257</v>
      </c>
      <c r="B19" s="74">
        <v>2952</v>
      </c>
      <c r="C19" s="2">
        <v>123461</v>
      </c>
      <c r="D19" s="2">
        <v>3827291</v>
      </c>
      <c r="E19" s="31">
        <v>48.11</v>
      </c>
      <c r="F19" s="2">
        <v>3840258</v>
      </c>
      <c r="G19" s="2">
        <v>1793954</v>
      </c>
      <c r="H19" s="80">
        <v>1841257</v>
      </c>
    </row>
    <row r="20" spans="1:8" hidden="1">
      <c r="A20" s="10">
        <v>37288</v>
      </c>
      <c r="B20" s="74">
        <v>2956</v>
      </c>
      <c r="C20" s="2">
        <v>123821</v>
      </c>
      <c r="D20" s="2">
        <v>3466988</v>
      </c>
      <c r="E20" s="31">
        <v>46.61</v>
      </c>
      <c r="F20" s="2">
        <v>2829400</v>
      </c>
      <c r="G20" s="2">
        <v>1544421</v>
      </c>
      <c r="H20" s="80">
        <v>1616078</v>
      </c>
    </row>
    <row r="21" spans="1:8" hidden="1">
      <c r="A21" s="10">
        <v>37316</v>
      </c>
      <c r="B21" s="74">
        <v>2949</v>
      </c>
      <c r="C21" s="2">
        <v>123556</v>
      </c>
      <c r="D21" s="2">
        <v>3830236</v>
      </c>
      <c r="E21" s="31">
        <v>45.06</v>
      </c>
      <c r="F21" s="2">
        <v>3070082</v>
      </c>
      <c r="G21" s="2">
        <v>1644953</v>
      </c>
      <c r="H21" s="80">
        <v>1725866</v>
      </c>
    </row>
    <row r="22" spans="1:8" hidden="1">
      <c r="A22" s="10">
        <v>37347</v>
      </c>
      <c r="B22" s="74">
        <v>2934</v>
      </c>
      <c r="C22" s="2">
        <v>120026</v>
      </c>
      <c r="D22" s="2">
        <v>3600780</v>
      </c>
      <c r="E22" s="31">
        <v>36.47</v>
      </c>
      <c r="F22" s="2">
        <v>2269600</v>
      </c>
      <c r="G22" s="2">
        <v>1259630</v>
      </c>
      <c r="H22" s="80">
        <v>1313288</v>
      </c>
    </row>
    <row r="23" spans="1:8" hidden="1">
      <c r="A23" s="10">
        <v>37377</v>
      </c>
      <c r="B23" s="74">
        <v>2905</v>
      </c>
      <c r="C23" s="2">
        <v>118136</v>
      </c>
      <c r="D23" s="2">
        <v>3662216</v>
      </c>
      <c r="E23" s="31">
        <v>28.68</v>
      </c>
      <c r="F23" s="2">
        <v>1681505</v>
      </c>
      <c r="G23" s="2">
        <v>940483</v>
      </c>
      <c r="H23" s="80">
        <v>1050429</v>
      </c>
    </row>
    <row r="24" spans="1:8" hidden="1">
      <c r="A24" s="10">
        <v>37408</v>
      </c>
      <c r="B24" s="74">
        <v>2876</v>
      </c>
      <c r="C24" s="2">
        <v>117000</v>
      </c>
      <c r="D24" s="2">
        <v>3510000</v>
      </c>
      <c r="E24" s="31">
        <v>26.74</v>
      </c>
      <c r="F24" s="2">
        <v>1538521</v>
      </c>
      <c r="G24" s="2">
        <v>822472</v>
      </c>
      <c r="H24" s="80">
        <v>938712</v>
      </c>
    </row>
    <row r="25" spans="1:8" hidden="1">
      <c r="A25" s="10">
        <v>37438</v>
      </c>
      <c r="B25" s="74">
        <v>2867</v>
      </c>
      <c r="C25" s="2">
        <v>117004</v>
      </c>
      <c r="D25" s="2">
        <v>3627124</v>
      </c>
      <c r="E25" s="31">
        <v>30.57</v>
      </c>
      <c r="F25" s="2">
        <v>1926479</v>
      </c>
      <c r="G25" s="2">
        <v>975998</v>
      </c>
      <c r="H25" s="80">
        <v>1108736</v>
      </c>
    </row>
    <row r="26" spans="1:8" hidden="1">
      <c r="A26" s="10">
        <v>37469</v>
      </c>
      <c r="B26" s="74">
        <v>2862</v>
      </c>
      <c r="C26" s="2">
        <v>117257</v>
      </c>
      <c r="D26" s="2">
        <v>3634967</v>
      </c>
      <c r="E26" s="31">
        <v>29.83</v>
      </c>
      <c r="F26" s="2">
        <v>1828564</v>
      </c>
      <c r="G26" s="2">
        <v>911325</v>
      </c>
      <c r="H26" s="80">
        <v>1084186</v>
      </c>
    </row>
    <row r="27" spans="1:8" hidden="1">
      <c r="A27" s="10">
        <v>37500</v>
      </c>
      <c r="B27" s="74">
        <v>2895</v>
      </c>
      <c r="C27" s="2">
        <v>118475</v>
      </c>
      <c r="D27" s="2">
        <v>3554250</v>
      </c>
      <c r="E27" s="31">
        <v>31.67</v>
      </c>
      <c r="F27" s="2">
        <v>1930539</v>
      </c>
      <c r="G27" s="2">
        <v>1011974</v>
      </c>
      <c r="H27" s="80">
        <v>1125486</v>
      </c>
    </row>
    <row r="28" spans="1:8" hidden="1">
      <c r="A28" s="10">
        <v>37530</v>
      </c>
      <c r="B28" s="74">
        <v>2926</v>
      </c>
      <c r="C28" s="2">
        <v>119579</v>
      </c>
      <c r="D28" s="2">
        <v>3706949</v>
      </c>
      <c r="E28" s="31">
        <v>35</v>
      </c>
      <c r="F28" s="2">
        <v>2205203</v>
      </c>
      <c r="G28" s="2">
        <v>1177507</v>
      </c>
      <c r="H28" s="80">
        <v>1297444</v>
      </c>
    </row>
    <row r="29" spans="1:8" hidden="1">
      <c r="A29" s="10">
        <v>37561</v>
      </c>
      <c r="B29" s="74">
        <v>2937</v>
      </c>
      <c r="C29" s="2">
        <v>122616</v>
      </c>
      <c r="D29" s="2">
        <v>3678480</v>
      </c>
      <c r="E29" s="31">
        <v>39.89</v>
      </c>
      <c r="F29" s="2">
        <v>2458811</v>
      </c>
      <c r="G29" s="2">
        <v>1363628</v>
      </c>
      <c r="H29" s="80">
        <v>1467224</v>
      </c>
    </row>
    <row r="30" spans="1:8" hidden="1">
      <c r="A30" s="10">
        <v>37591</v>
      </c>
      <c r="B30" s="74">
        <v>2952</v>
      </c>
      <c r="C30" s="2">
        <v>124166</v>
      </c>
      <c r="D30" s="2">
        <v>3849146</v>
      </c>
      <c r="E30" s="31">
        <v>40.26</v>
      </c>
      <c r="F30" s="2">
        <v>2925272</v>
      </c>
      <c r="G30" s="2">
        <v>1501752</v>
      </c>
      <c r="H30" s="80">
        <v>1549678</v>
      </c>
    </row>
    <row r="31" spans="1:8" hidden="1">
      <c r="A31" s="10">
        <v>37622</v>
      </c>
      <c r="B31" s="74">
        <v>2966</v>
      </c>
      <c r="C31" s="2">
        <v>124436</v>
      </c>
      <c r="D31" s="2">
        <v>3857516</v>
      </c>
      <c r="E31" s="31">
        <v>48.85</v>
      </c>
      <c r="F31" s="2">
        <v>3884101</v>
      </c>
      <c r="G31" s="2">
        <v>1828808</v>
      </c>
      <c r="H31" s="80">
        <v>1884259</v>
      </c>
    </row>
    <row r="32" spans="1:8" hidden="1">
      <c r="A32" s="10">
        <v>37653</v>
      </c>
      <c r="B32" s="74">
        <v>2968</v>
      </c>
      <c r="C32" s="2">
        <v>124628</v>
      </c>
      <c r="D32" s="2">
        <v>3489584</v>
      </c>
      <c r="E32" s="31">
        <v>48.78</v>
      </c>
      <c r="F32" s="2">
        <v>3013612</v>
      </c>
      <c r="G32" s="2">
        <v>1632061</v>
      </c>
      <c r="H32" s="80">
        <v>1702379</v>
      </c>
    </row>
    <row r="33" spans="1:8" hidden="1">
      <c r="A33" s="10">
        <v>37681</v>
      </c>
      <c r="B33" s="74">
        <v>2967</v>
      </c>
      <c r="C33" s="2">
        <v>124324</v>
      </c>
      <c r="D33" s="2">
        <v>3854044</v>
      </c>
      <c r="E33" s="31">
        <v>43.96</v>
      </c>
      <c r="F33" s="2">
        <v>2898116</v>
      </c>
      <c r="G33" s="2">
        <v>1589468</v>
      </c>
      <c r="H33" s="80">
        <v>1694083</v>
      </c>
    </row>
    <row r="34" spans="1:8" hidden="1">
      <c r="A34" s="10">
        <v>37712</v>
      </c>
      <c r="B34" s="74">
        <v>2923</v>
      </c>
      <c r="C34" s="2">
        <v>120012</v>
      </c>
      <c r="D34" s="2">
        <v>3600360</v>
      </c>
      <c r="E34" s="31">
        <v>39.56</v>
      </c>
      <c r="F34" s="2">
        <v>2550460</v>
      </c>
      <c r="G34" s="2">
        <v>1370814</v>
      </c>
      <c r="H34" s="80">
        <v>1424392</v>
      </c>
    </row>
    <row r="35" spans="1:8" hidden="1">
      <c r="A35" s="10">
        <v>37742</v>
      </c>
      <c r="B35" s="74">
        <v>2862</v>
      </c>
      <c r="C35" s="2">
        <v>117659</v>
      </c>
      <c r="D35" s="2">
        <v>3647429</v>
      </c>
      <c r="E35" s="31">
        <v>29.43</v>
      </c>
      <c r="F35" s="2">
        <v>1721910</v>
      </c>
      <c r="G35" s="2">
        <v>946547</v>
      </c>
      <c r="H35" s="80">
        <v>1073578</v>
      </c>
    </row>
    <row r="36" spans="1:8" hidden="1">
      <c r="A36" s="10">
        <v>37773</v>
      </c>
      <c r="B36" s="74">
        <v>2839</v>
      </c>
      <c r="C36" s="2">
        <v>116487</v>
      </c>
      <c r="D36" s="2">
        <v>3494610</v>
      </c>
      <c r="E36" s="31">
        <v>26.59</v>
      </c>
      <c r="F36" s="2">
        <v>1474648</v>
      </c>
      <c r="G36" s="2">
        <v>788415</v>
      </c>
      <c r="H36" s="80">
        <v>929253</v>
      </c>
    </row>
    <row r="37" spans="1:8" hidden="1">
      <c r="A37" s="10">
        <v>37803</v>
      </c>
      <c r="B37" s="74">
        <v>2854</v>
      </c>
      <c r="C37" s="2">
        <v>117251</v>
      </c>
      <c r="D37" s="2">
        <v>3634781</v>
      </c>
      <c r="E37" s="31">
        <v>31.34</v>
      </c>
      <c r="F37" s="2">
        <v>1976968</v>
      </c>
      <c r="G37" s="2">
        <v>1026630</v>
      </c>
      <c r="H37" s="80">
        <v>1139135</v>
      </c>
    </row>
    <row r="38" spans="1:8" hidden="1">
      <c r="A38" s="10">
        <v>37834</v>
      </c>
      <c r="B38" s="74">
        <v>2866</v>
      </c>
      <c r="C38" s="2">
        <v>117575</v>
      </c>
      <c r="D38" s="2">
        <v>3644825</v>
      </c>
      <c r="E38" s="31">
        <v>29.89</v>
      </c>
      <c r="F38" s="2">
        <v>1831178</v>
      </c>
      <c r="G38" s="2">
        <v>936479</v>
      </c>
      <c r="H38" s="80">
        <v>1089526</v>
      </c>
    </row>
    <row r="39" spans="1:8" hidden="1">
      <c r="A39" s="10">
        <v>37865</v>
      </c>
      <c r="B39" s="74">
        <v>2893</v>
      </c>
      <c r="C39" s="2">
        <v>118988</v>
      </c>
      <c r="D39" s="2">
        <v>3569640</v>
      </c>
      <c r="E39" s="31">
        <v>32.75</v>
      </c>
      <c r="F39" s="2">
        <v>2025337</v>
      </c>
      <c r="G39" s="2">
        <v>1072770</v>
      </c>
      <c r="H39" s="80">
        <v>1169157</v>
      </c>
    </row>
    <row r="40" spans="1:8" hidden="1">
      <c r="A40" s="10">
        <v>37895</v>
      </c>
      <c r="B40" s="74">
        <v>2934</v>
      </c>
      <c r="C40" s="2">
        <v>119949</v>
      </c>
      <c r="D40" s="2">
        <v>3718419</v>
      </c>
      <c r="E40" s="31">
        <v>35.17</v>
      </c>
      <c r="F40" s="2">
        <v>2224164</v>
      </c>
      <c r="G40" s="2">
        <v>1214342</v>
      </c>
      <c r="H40" s="80">
        <v>1307696</v>
      </c>
    </row>
    <row r="41" spans="1:8" hidden="1">
      <c r="A41" s="10">
        <v>37926</v>
      </c>
      <c r="B41" s="74">
        <v>2935</v>
      </c>
      <c r="C41" s="2">
        <v>123677</v>
      </c>
      <c r="D41" s="2">
        <v>3710310</v>
      </c>
      <c r="E41" s="31">
        <v>40.020000000000003</v>
      </c>
      <c r="F41" s="2">
        <v>2476688</v>
      </c>
      <c r="G41" s="2">
        <v>1400634</v>
      </c>
      <c r="H41" s="80">
        <v>1484736</v>
      </c>
    </row>
    <row r="42" spans="1:8" hidden="1">
      <c r="A42" s="10">
        <v>37956</v>
      </c>
      <c r="B42" s="74">
        <v>2957</v>
      </c>
      <c r="C42" s="2">
        <v>125050</v>
      </c>
      <c r="D42" s="2">
        <v>3876550</v>
      </c>
      <c r="E42" s="31">
        <v>42.14</v>
      </c>
      <c r="F42" s="2">
        <v>3085276</v>
      </c>
      <c r="G42" s="2">
        <v>1633434</v>
      </c>
      <c r="H42" s="80">
        <v>1633631</v>
      </c>
    </row>
    <row r="43" spans="1:8" hidden="1">
      <c r="A43" s="10">
        <v>37987</v>
      </c>
      <c r="B43" s="74">
        <v>2945</v>
      </c>
      <c r="C43" s="2">
        <v>126265</v>
      </c>
      <c r="D43" s="2">
        <v>3914215</v>
      </c>
      <c r="E43" s="31">
        <v>50.44</v>
      </c>
      <c r="F43" s="2">
        <v>4098508</v>
      </c>
      <c r="G43" s="2">
        <v>1887848</v>
      </c>
      <c r="H43" s="80">
        <v>1974476</v>
      </c>
    </row>
    <row r="44" spans="1:8" hidden="1">
      <c r="A44" s="10">
        <v>38018</v>
      </c>
      <c r="B44" s="74">
        <v>2947</v>
      </c>
      <c r="C44" s="2">
        <v>125467</v>
      </c>
      <c r="D44" s="2">
        <v>3638543</v>
      </c>
      <c r="E44" s="31">
        <v>48.86</v>
      </c>
      <c r="F44" s="2">
        <v>3108697</v>
      </c>
      <c r="G44" s="2">
        <v>1723518</v>
      </c>
      <c r="H44" s="80">
        <v>1777784</v>
      </c>
    </row>
    <row r="45" spans="1:8" hidden="1">
      <c r="A45" s="10">
        <v>38047</v>
      </c>
      <c r="B45" s="74">
        <v>2951</v>
      </c>
      <c r="C45" s="2">
        <v>125873</v>
      </c>
      <c r="D45" s="2">
        <v>3902063</v>
      </c>
      <c r="E45" s="31">
        <v>45.29</v>
      </c>
      <c r="F45" s="2">
        <v>3002042</v>
      </c>
      <c r="G45" s="2">
        <v>1686967</v>
      </c>
      <c r="H45" s="80">
        <v>1767339</v>
      </c>
    </row>
    <row r="46" spans="1:8" hidden="1">
      <c r="A46" s="10">
        <v>38078</v>
      </c>
      <c r="B46" s="74">
        <v>2949</v>
      </c>
      <c r="C46" s="2">
        <v>125836</v>
      </c>
      <c r="D46" s="2">
        <v>3775080</v>
      </c>
      <c r="E46" s="31">
        <v>39.51</v>
      </c>
      <c r="F46" s="2">
        <v>2657045</v>
      </c>
      <c r="G46" s="2">
        <v>1463907</v>
      </c>
      <c r="H46" s="80">
        <v>1491591</v>
      </c>
    </row>
    <row r="47" spans="1:8" hidden="1">
      <c r="A47" s="10">
        <v>38108</v>
      </c>
      <c r="B47" s="74">
        <v>2928</v>
      </c>
      <c r="C47" s="2">
        <v>122078</v>
      </c>
      <c r="D47" s="2">
        <v>3784418</v>
      </c>
      <c r="E47" s="31">
        <v>30.08</v>
      </c>
      <c r="F47" s="2">
        <v>1791577</v>
      </c>
      <c r="G47" s="2">
        <v>980631</v>
      </c>
      <c r="H47" s="80">
        <v>1138315</v>
      </c>
    </row>
    <row r="48" spans="1:8" hidden="1">
      <c r="A48" s="10">
        <v>38139</v>
      </c>
      <c r="B48" s="74">
        <v>2903</v>
      </c>
      <c r="C48" s="2">
        <v>121231</v>
      </c>
      <c r="D48" s="2">
        <v>3636930</v>
      </c>
      <c r="E48" s="31">
        <v>29.04</v>
      </c>
      <c r="F48" s="2">
        <v>1693013</v>
      </c>
      <c r="G48" s="2">
        <v>913975</v>
      </c>
      <c r="H48" s="80">
        <v>1056137</v>
      </c>
    </row>
    <row r="49" spans="1:8" hidden="1">
      <c r="A49" s="10">
        <v>38169</v>
      </c>
      <c r="B49" s="74">
        <v>2889</v>
      </c>
      <c r="C49" s="2">
        <v>121115</v>
      </c>
      <c r="D49" s="2">
        <v>3754565</v>
      </c>
      <c r="E49" s="31">
        <v>32.53</v>
      </c>
      <c r="F49" s="2">
        <v>2091169</v>
      </c>
      <c r="G49" s="2">
        <v>1097739</v>
      </c>
      <c r="H49" s="80">
        <v>1221363</v>
      </c>
    </row>
    <row r="50" spans="1:8" hidden="1">
      <c r="A50" s="10">
        <v>38200</v>
      </c>
      <c r="B50" s="74">
        <v>2917</v>
      </c>
      <c r="C50" s="2">
        <v>121847</v>
      </c>
      <c r="D50" s="2">
        <v>3777257</v>
      </c>
      <c r="E50" s="31">
        <v>30.81</v>
      </c>
      <c r="F50" s="2">
        <v>1914040</v>
      </c>
      <c r="G50" s="2">
        <v>984317</v>
      </c>
      <c r="H50" s="80">
        <v>1163877</v>
      </c>
    </row>
    <row r="51" spans="1:8" hidden="1">
      <c r="A51" s="10">
        <v>38231</v>
      </c>
      <c r="B51" s="74">
        <v>2956</v>
      </c>
      <c r="C51" s="2">
        <v>126055</v>
      </c>
      <c r="D51" s="2">
        <v>3781650</v>
      </c>
      <c r="E51" s="31">
        <v>32.909999999999997</v>
      </c>
      <c r="F51" s="2">
        <v>2164638</v>
      </c>
      <c r="G51" s="2">
        <v>1159929</v>
      </c>
      <c r="H51" s="80">
        <v>1244615</v>
      </c>
    </row>
    <row r="52" spans="1:8" hidden="1">
      <c r="A52" s="10">
        <v>38261</v>
      </c>
      <c r="B52" s="74">
        <v>3015</v>
      </c>
      <c r="C52" s="2">
        <v>128048</v>
      </c>
      <c r="D52" s="2">
        <v>3969488</v>
      </c>
      <c r="E52" s="31">
        <v>34.25</v>
      </c>
      <c r="F52" s="2">
        <v>2286267</v>
      </c>
      <c r="G52" s="2">
        <v>1267564</v>
      </c>
      <c r="H52" s="80">
        <v>1359531</v>
      </c>
    </row>
    <row r="53" spans="1:8" hidden="1">
      <c r="A53" s="10">
        <v>38292</v>
      </c>
      <c r="B53" s="74">
        <v>3059</v>
      </c>
      <c r="C53" s="2">
        <v>129199</v>
      </c>
      <c r="D53" s="2">
        <v>3875970</v>
      </c>
      <c r="E53" s="31">
        <v>41.04</v>
      </c>
      <c r="F53" s="2">
        <v>2612613</v>
      </c>
      <c r="G53" s="2">
        <v>1514034</v>
      </c>
      <c r="H53" s="80">
        <v>1590511</v>
      </c>
    </row>
    <row r="54" spans="1:8" hidden="1">
      <c r="A54" s="10">
        <v>38322</v>
      </c>
      <c r="B54" s="74">
        <v>3083</v>
      </c>
      <c r="C54" s="2">
        <v>130796</v>
      </c>
      <c r="D54" s="2">
        <v>4054676</v>
      </c>
      <c r="E54" s="31">
        <v>40.840000000000003</v>
      </c>
      <c r="F54" s="2">
        <v>3126482</v>
      </c>
      <c r="G54" s="2">
        <v>1680321</v>
      </c>
      <c r="H54" s="80">
        <v>1656087</v>
      </c>
    </row>
    <row r="55" spans="1:8" hidden="1">
      <c r="A55" s="10">
        <v>38353</v>
      </c>
      <c r="B55" s="74">
        <v>3081</v>
      </c>
      <c r="C55" s="2">
        <v>131027</v>
      </c>
      <c r="D55" s="2">
        <v>4061837</v>
      </c>
      <c r="E55" s="31">
        <v>50.91</v>
      </c>
      <c r="F55" s="2">
        <v>4280001</v>
      </c>
      <c r="G55" s="2">
        <v>1995371</v>
      </c>
      <c r="H55" s="80">
        <v>2067946</v>
      </c>
    </row>
    <row r="56" spans="1:8" hidden="1">
      <c r="A56" s="10">
        <v>38384</v>
      </c>
      <c r="B56" s="74">
        <v>3096</v>
      </c>
      <c r="C56" s="2">
        <v>131238</v>
      </c>
      <c r="D56" s="2">
        <v>3674664</v>
      </c>
      <c r="E56" s="31">
        <v>49.74</v>
      </c>
      <c r="F56" s="2">
        <v>3150628</v>
      </c>
      <c r="G56" s="2">
        <v>1787659</v>
      </c>
      <c r="H56" s="80">
        <v>1827612</v>
      </c>
    </row>
    <row r="57" spans="1:8" hidden="1">
      <c r="A57" s="10">
        <v>38412</v>
      </c>
      <c r="B57" s="74">
        <v>3108</v>
      </c>
      <c r="C57" s="2">
        <v>131548</v>
      </c>
      <c r="D57" s="2">
        <v>4077988</v>
      </c>
      <c r="E57" s="31">
        <v>46.42</v>
      </c>
      <c r="F57" s="2">
        <v>3333049</v>
      </c>
      <c r="G57" s="2">
        <v>1847150</v>
      </c>
      <c r="H57" s="80">
        <v>1892959</v>
      </c>
    </row>
    <row r="58" spans="1:8" hidden="1">
      <c r="A58" s="10">
        <v>38443</v>
      </c>
      <c r="B58" s="74">
        <v>3100</v>
      </c>
      <c r="C58" s="2">
        <v>131195</v>
      </c>
      <c r="D58" s="2">
        <v>3935850</v>
      </c>
      <c r="E58" s="31">
        <v>38.130000000000003</v>
      </c>
      <c r="F58" s="2">
        <v>2610879</v>
      </c>
      <c r="G58" s="2">
        <v>1468110</v>
      </c>
      <c r="H58" s="80">
        <v>1500687</v>
      </c>
    </row>
    <row r="59" spans="1:8" hidden="1">
      <c r="A59" s="10">
        <v>38473</v>
      </c>
      <c r="B59" s="74">
        <v>3081</v>
      </c>
      <c r="C59" s="2">
        <v>127967</v>
      </c>
      <c r="D59" s="2">
        <v>3966977</v>
      </c>
      <c r="E59" s="31">
        <v>29.02</v>
      </c>
      <c r="F59" s="2">
        <v>1791539</v>
      </c>
      <c r="G59" s="2">
        <v>1001135</v>
      </c>
      <c r="H59" s="80">
        <v>1151163</v>
      </c>
    </row>
    <row r="60" spans="1:8" hidden="1">
      <c r="A60" s="10">
        <v>38504</v>
      </c>
      <c r="B60" s="74">
        <v>3058</v>
      </c>
      <c r="C60" s="2">
        <v>127562</v>
      </c>
      <c r="D60" s="2">
        <v>3826860</v>
      </c>
      <c r="E60" s="31">
        <v>29.56</v>
      </c>
      <c r="F60" s="2">
        <v>1810133</v>
      </c>
      <c r="G60" s="2">
        <v>975919</v>
      </c>
      <c r="H60" s="80">
        <v>1131107</v>
      </c>
    </row>
    <row r="61" spans="1:8" hidden="1">
      <c r="A61" s="10">
        <v>38534</v>
      </c>
      <c r="B61" s="74">
        <v>3052</v>
      </c>
      <c r="C61" s="2">
        <v>127639</v>
      </c>
      <c r="D61" s="2">
        <v>3956809</v>
      </c>
      <c r="E61" s="31">
        <v>31.64</v>
      </c>
      <c r="F61" s="2">
        <v>2146289</v>
      </c>
      <c r="G61" s="2">
        <v>1107221</v>
      </c>
      <c r="H61" s="80">
        <v>1251771</v>
      </c>
    </row>
    <row r="62" spans="1:8" hidden="1">
      <c r="A62" s="10">
        <v>38565</v>
      </c>
      <c r="B62" s="74">
        <v>3059</v>
      </c>
      <c r="C62" s="2">
        <v>127610</v>
      </c>
      <c r="D62" s="2">
        <v>3955910</v>
      </c>
      <c r="E62" s="31">
        <v>29.69</v>
      </c>
      <c r="F62" s="2">
        <v>1920391</v>
      </c>
      <c r="G62" s="2">
        <v>998153</v>
      </c>
      <c r="H62" s="80">
        <v>1174656</v>
      </c>
    </row>
    <row r="63" spans="1:8" hidden="1">
      <c r="A63" s="10">
        <v>38596</v>
      </c>
      <c r="B63" s="74">
        <v>3104</v>
      </c>
      <c r="C63" s="2">
        <v>129081</v>
      </c>
      <c r="D63" s="2">
        <v>3872430</v>
      </c>
      <c r="E63" s="31">
        <v>32.119999999999997</v>
      </c>
      <c r="F63" s="2">
        <v>2108206</v>
      </c>
      <c r="G63" s="2">
        <v>1120608</v>
      </c>
      <c r="H63" s="80">
        <v>1243890</v>
      </c>
    </row>
    <row r="64" spans="1:8" hidden="1">
      <c r="A64" s="10">
        <v>38626</v>
      </c>
      <c r="B64" s="74">
        <v>3147</v>
      </c>
      <c r="C64" s="2">
        <v>133886</v>
      </c>
      <c r="D64" s="2">
        <v>4150466</v>
      </c>
      <c r="E64" s="31">
        <v>33.270000000000003</v>
      </c>
      <c r="F64" s="2">
        <v>2333921</v>
      </c>
      <c r="G64" s="2">
        <v>1305294</v>
      </c>
      <c r="H64" s="80">
        <v>1380987</v>
      </c>
    </row>
    <row r="65" spans="1:8" hidden="1">
      <c r="A65" s="10">
        <v>38657</v>
      </c>
      <c r="B65" s="74">
        <v>3168</v>
      </c>
      <c r="C65" s="2">
        <v>134604</v>
      </c>
      <c r="D65" s="2">
        <v>4038120</v>
      </c>
      <c r="E65" s="31">
        <v>39.090000000000003</v>
      </c>
      <c r="F65" s="2">
        <v>2579173</v>
      </c>
      <c r="G65" s="2">
        <v>1479000</v>
      </c>
      <c r="H65" s="80">
        <v>1578552</v>
      </c>
    </row>
    <row r="66" spans="1:8" hidden="1">
      <c r="A66" s="10">
        <v>38687</v>
      </c>
      <c r="B66" s="74">
        <v>3194</v>
      </c>
      <c r="C66" s="2">
        <v>135795</v>
      </c>
      <c r="D66" s="2">
        <v>4209645</v>
      </c>
      <c r="E66" s="31">
        <v>38.76</v>
      </c>
      <c r="F66" s="2">
        <v>3023292</v>
      </c>
      <c r="G66" s="2">
        <v>1621670</v>
      </c>
      <c r="H66" s="80">
        <v>1631738</v>
      </c>
    </row>
    <row r="67" spans="1:8" hidden="1">
      <c r="A67" s="10">
        <v>38718</v>
      </c>
      <c r="B67" s="74">
        <v>3195</v>
      </c>
      <c r="C67" s="2">
        <v>136132</v>
      </c>
      <c r="D67" s="2">
        <v>4220092</v>
      </c>
      <c r="E67" s="31">
        <v>48.75</v>
      </c>
      <c r="F67" s="2">
        <v>4200158</v>
      </c>
      <c r="G67" s="2">
        <v>1984175</v>
      </c>
      <c r="H67" s="80">
        <v>2057423</v>
      </c>
    </row>
    <row r="68" spans="1:8" hidden="1">
      <c r="A68" s="10">
        <v>38749</v>
      </c>
      <c r="B68" s="74">
        <v>3199</v>
      </c>
      <c r="C68" s="2">
        <v>136377</v>
      </c>
      <c r="D68" s="2">
        <v>3818556</v>
      </c>
      <c r="E68" s="31">
        <v>48.71</v>
      </c>
      <c r="F68" s="2">
        <v>3225892</v>
      </c>
      <c r="G68" s="2">
        <v>1810609</v>
      </c>
      <c r="H68" s="80">
        <v>1860196</v>
      </c>
    </row>
    <row r="69" spans="1:8" hidden="1">
      <c r="A69" s="10">
        <v>38777</v>
      </c>
      <c r="B69" s="74">
        <v>3198</v>
      </c>
      <c r="C69" s="2">
        <v>136037</v>
      </c>
      <c r="D69" s="2">
        <v>4217147</v>
      </c>
      <c r="E69" s="31">
        <v>44.09</v>
      </c>
      <c r="F69" s="2">
        <v>3109626</v>
      </c>
      <c r="G69" s="2">
        <v>1769974</v>
      </c>
      <c r="H69" s="80">
        <v>1859393</v>
      </c>
    </row>
    <row r="70" spans="1:8" hidden="1">
      <c r="A70" s="10">
        <v>38808</v>
      </c>
      <c r="B70" s="74">
        <v>3189</v>
      </c>
      <c r="C70" s="2">
        <v>135847</v>
      </c>
      <c r="D70" s="2">
        <v>4075410</v>
      </c>
      <c r="E70" s="31">
        <v>37.729999999999997</v>
      </c>
      <c r="F70" s="2">
        <v>2710206</v>
      </c>
      <c r="G70" s="2">
        <v>1502005</v>
      </c>
      <c r="H70" s="80">
        <v>1537457</v>
      </c>
    </row>
    <row r="71" spans="1:8" hidden="1">
      <c r="A71" s="10">
        <v>38838</v>
      </c>
      <c r="B71" s="74">
        <v>3157</v>
      </c>
      <c r="C71" s="2">
        <v>130891</v>
      </c>
      <c r="D71" s="2">
        <v>4057621</v>
      </c>
      <c r="E71" s="31">
        <v>29.15</v>
      </c>
      <c r="F71" s="2">
        <v>1820042</v>
      </c>
      <c r="G71" s="2">
        <v>1004411</v>
      </c>
      <c r="H71" s="80">
        <v>1182881</v>
      </c>
    </row>
    <row r="72" spans="1:8" hidden="1">
      <c r="A72" s="10">
        <v>38869</v>
      </c>
      <c r="B72" s="74">
        <v>3124</v>
      </c>
      <c r="C72" s="2">
        <v>129038</v>
      </c>
      <c r="D72" s="2">
        <v>3871140</v>
      </c>
      <c r="E72" s="31">
        <v>27.63</v>
      </c>
      <c r="F72" s="2">
        <v>1687038</v>
      </c>
      <c r="G72" s="2">
        <v>901115</v>
      </c>
      <c r="H72" s="80">
        <v>1069657</v>
      </c>
    </row>
    <row r="73" spans="1:8" hidden="1">
      <c r="A73" s="10">
        <v>38899</v>
      </c>
      <c r="B73" s="74">
        <v>3105</v>
      </c>
      <c r="C73" s="2">
        <v>128518</v>
      </c>
      <c r="D73" s="2">
        <v>3984058</v>
      </c>
      <c r="E73" s="31">
        <v>30.67</v>
      </c>
      <c r="F73" s="2">
        <v>2059914</v>
      </c>
      <c r="G73" s="2">
        <v>1064174</v>
      </c>
      <c r="H73" s="80">
        <v>1221972</v>
      </c>
    </row>
    <row r="74" spans="1:8" hidden="1">
      <c r="A74" s="10">
        <v>38930</v>
      </c>
      <c r="B74" s="74">
        <v>3123</v>
      </c>
      <c r="C74" s="2">
        <v>128803</v>
      </c>
      <c r="D74" s="2">
        <v>3992893</v>
      </c>
      <c r="E74" s="31">
        <v>30.68</v>
      </c>
      <c r="F74" s="2">
        <v>1981418</v>
      </c>
      <c r="G74" s="2">
        <v>1016091</v>
      </c>
      <c r="H74" s="80">
        <v>1224999</v>
      </c>
    </row>
    <row r="75" spans="1:8" hidden="1">
      <c r="A75" s="10">
        <v>38961</v>
      </c>
      <c r="B75" s="74">
        <v>3157</v>
      </c>
      <c r="C75" s="2">
        <v>129952</v>
      </c>
      <c r="D75" s="2">
        <v>3898560</v>
      </c>
      <c r="E75" s="31">
        <v>32.93</v>
      </c>
      <c r="F75" s="2">
        <v>2173608</v>
      </c>
      <c r="G75" s="2">
        <v>1159368</v>
      </c>
      <c r="H75" s="80">
        <v>1283698</v>
      </c>
    </row>
    <row r="76" spans="1:8" hidden="1">
      <c r="A76" s="10">
        <v>38991</v>
      </c>
      <c r="B76" s="74">
        <v>3200</v>
      </c>
      <c r="C76" s="2">
        <v>134507</v>
      </c>
      <c r="D76" s="2">
        <v>4169717</v>
      </c>
      <c r="E76" s="31">
        <v>34.770000000000003</v>
      </c>
      <c r="F76" s="2">
        <v>2442298</v>
      </c>
      <c r="G76" s="2">
        <v>1345694</v>
      </c>
      <c r="H76" s="80">
        <v>1449690</v>
      </c>
    </row>
    <row r="77" spans="1:8" hidden="1">
      <c r="A77" s="10">
        <v>39022</v>
      </c>
      <c r="B77" s="74">
        <v>3209</v>
      </c>
      <c r="C77" s="2">
        <v>134553</v>
      </c>
      <c r="D77" s="2">
        <v>4036590</v>
      </c>
      <c r="E77" s="31">
        <v>40.99</v>
      </c>
      <c r="F77" s="2">
        <v>2696769</v>
      </c>
      <c r="G77" s="2">
        <v>1530056</v>
      </c>
      <c r="H77" s="80">
        <v>1654620</v>
      </c>
    </row>
    <row r="78" spans="1:8" hidden="1">
      <c r="A78" s="10">
        <v>39052</v>
      </c>
      <c r="B78" s="74">
        <v>3233</v>
      </c>
      <c r="C78" s="2">
        <v>135638</v>
      </c>
      <c r="D78" s="2">
        <v>4204778</v>
      </c>
      <c r="E78" s="31">
        <v>40.36</v>
      </c>
      <c r="F78" s="2">
        <v>3161143</v>
      </c>
      <c r="G78" s="2">
        <v>1672996</v>
      </c>
      <c r="H78" s="80">
        <v>1697181</v>
      </c>
    </row>
    <row r="79" spans="1:8" hidden="1">
      <c r="A79" s="10">
        <v>39083</v>
      </c>
      <c r="B79" s="74">
        <v>3232</v>
      </c>
      <c r="C79" s="2">
        <v>135823</v>
      </c>
      <c r="D79" s="2">
        <v>4210513</v>
      </c>
      <c r="E79" s="31">
        <v>51.15</v>
      </c>
      <c r="F79" s="2">
        <v>4299046</v>
      </c>
      <c r="G79" s="2">
        <v>2004209</v>
      </c>
      <c r="H79" s="80">
        <v>2153590</v>
      </c>
    </row>
    <row r="80" spans="1:8" hidden="1">
      <c r="A80" s="10">
        <v>39114</v>
      </c>
      <c r="B80" s="74">
        <v>3239</v>
      </c>
      <c r="C80" s="2">
        <v>135934</v>
      </c>
      <c r="D80" s="2">
        <v>3806152</v>
      </c>
      <c r="E80" s="31">
        <v>51.56</v>
      </c>
      <c r="F80" s="2">
        <v>3421441</v>
      </c>
      <c r="G80" s="2">
        <v>1882705</v>
      </c>
      <c r="H80" s="80">
        <v>1962632</v>
      </c>
    </row>
    <row r="81" spans="1:8" hidden="1">
      <c r="A81" s="10">
        <v>39142</v>
      </c>
      <c r="B81" s="74">
        <v>3241</v>
      </c>
      <c r="C81" s="2">
        <v>136331</v>
      </c>
      <c r="D81" s="2">
        <v>4226261</v>
      </c>
      <c r="E81" s="31">
        <v>46.89</v>
      </c>
      <c r="F81" s="2">
        <v>3341487</v>
      </c>
      <c r="G81" s="2">
        <v>1846025</v>
      </c>
      <c r="H81" s="80">
        <v>1981627</v>
      </c>
    </row>
    <row r="82" spans="1:8" hidden="1">
      <c r="A82" s="10">
        <v>39173</v>
      </c>
      <c r="B82" s="74">
        <v>3235</v>
      </c>
      <c r="C82" s="2">
        <v>136201</v>
      </c>
      <c r="D82" s="2">
        <v>4086030</v>
      </c>
      <c r="E82" s="31">
        <v>38.54</v>
      </c>
      <c r="F82" s="2">
        <v>2779018</v>
      </c>
      <c r="G82" s="2">
        <v>1522054</v>
      </c>
      <c r="H82" s="80">
        <v>1574575</v>
      </c>
    </row>
    <row r="83" spans="1:8" hidden="1">
      <c r="A83" s="10">
        <v>39203</v>
      </c>
      <c r="B83" s="74">
        <v>3207</v>
      </c>
      <c r="C83" s="2">
        <v>130895</v>
      </c>
      <c r="D83" s="2">
        <v>4057745</v>
      </c>
      <c r="E83" s="31">
        <v>30.79</v>
      </c>
      <c r="F83" s="2">
        <v>1924430</v>
      </c>
      <c r="G83" s="2">
        <v>1049114</v>
      </c>
      <c r="H83" s="80">
        <v>1249335</v>
      </c>
    </row>
    <row r="84" spans="1:8" hidden="1">
      <c r="A84" s="10">
        <v>39234</v>
      </c>
      <c r="B84" s="74">
        <v>3168</v>
      </c>
      <c r="C84" s="2">
        <v>130147</v>
      </c>
      <c r="D84" s="2">
        <v>3904410</v>
      </c>
      <c r="E84" s="31">
        <v>28.78</v>
      </c>
      <c r="F84" s="2">
        <v>1793885</v>
      </c>
      <c r="G84" s="2">
        <v>964011</v>
      </c>
      <c r="H84" s="80">
        <v>1123800</v>
      </c>
    </row>
    <row r="85" spans="1:8" hidden="1">
      <c r="A85" s="10">
        <v>39264</v>
      </c>
      <c r="B85" s="74">
        <v>3162</v>
      </c>
      <c r="C85" s="2">
        <v>130368</v>
      </c>
      <c r="D85" s="2">
        <v>4041408</v>
      </c>
      <c r="E85" s="31">
        <v>31.72</v>
      </c>
      <c r="F85" s="2">
        <v>2187006</v>
      </c>
      <c r="G85" s="2">
        <v>1094927</v>
      </c>
      <c r="H85" s="80">
        <v>1282115</v>
      </c>
    </row>
    <row r="86" spans="1:8" hidden="1">
      <c r="A86" s="10">
        <v>39295</v>
      </c>
      <c r="B86" s="74">
        <v>3185</v>
      </c>
      <c r="C86" s="2">
        <v>131320</v>
      </c>
      <c r="D86" s="2">
        <v>4070920</v>
      </c>
      <c r="E86" s="31">
        <v>31.44</v>
      </c>
      <c r="F86" s="2">
        <v>2111197</v>
      </c>
      <c r="G86" s="2">
        <v>1074365</v>
      </c>
      <c r="H86" s="80">
        <v>1279792</v>
      </c>
    </row>
    <row r="87" spans="1:8" hidden="1">
      <c r="A87" s="10">
        <v>39326</v>
      </c>
      <c r="B87" s="74">
        <v>3214</v>
      </c>
      <c r="C87" s="2">
        <v>132355</v>
      </c>
      <c r="D87" s="2">
        <v>3970650</v>
      </c>
      <c r="E87" s="31">
        <v>33.36</v>
      </c>
      <c r="F87" s="2">
        <v>2265177</v>
      </c>
      <c r="G87" s="2">
        <v>1199239</v>
      </c>
      <c r="H87" s="80">
        <v>1324719</v>
      </c>
    </row>
    <row r="88" spans="1:8" hidden="1">
      <c r="A88" s="10">
        <v>39356</v>
      </c>
      <c r="B88" s="74">
        <v>3259</v>
      </c>
      <c r="C88" s="2">
        <v>136861</v>
      </c>
      <c r="D88" s="2">
        <v>4242691</v>
      </c>
      <c r="E88" s="31">
        <v>33.69</v>
      </c>
      <c r="F88" s="2">
        <v>2410869</v>
      </c>
      <c r="G88" s="2">
        <v>1310381</v>
      </c>
      <c r="H88" s="80">
        <v>1429239</v>
      </c>
    </row>
    <row r="89" spans="1:8" hidden="1">
      <c r="A89" s="10">
        <v>39387</v>
      </c>
      <c r="B89" s="74">
        <v>3286</v>
      </c>
      <c r="C89" s="2">
        <v>137775</v>
      </c>
      <c r="D89" s="2">
        <v>4133250</v>
      </c>
      <c r="E89" s="31">
        <v>40.520000000000003</v>
      </c>
      <c r="F89" s="2">
        <v>2751525</v>
      </c>
      <c r="G89" s="2">
        <v>1524796</v>
      </c>
      <c r="H89" s="80">
        <v>1674940</v>
      </c>
    </row>
    <row r="90" spans="1:8" hidden="1">
      <c r="A90" s="10">
        <v>39417</v>
      </c>
      <c r="B90" s="74">
        <v>3302</v>
      </c>
      <c r="C90" s="2">
        <v>138706</v>
      </c>
      <c r="D90" s="2">
        <v>4299886</v>
      </c>
      <c r="E90" s="31">
        <v>40.14</v>
      </c>
      <c r="F90" s="2">
        <v>3187449</v>
      </c>
      <c r="G90" s="2">
        <v>1667456</v>
      </c>
      <c r="H90" s="80">
        <v>1725871</v>
      </c>
    </row>
    <row r="91" spans="1:8" hidden="1">
      <c r="A91" s="10">
        <v>39448</v>
      </c>
      <c r="B91" s="74">
        <v>3294</v>
      </c>
      <c r="C91" s="2">
        <v>139015</v>
      </c>
      <c r="D91" s="2">
        <v>4309465</v>
      </c>
      <c r="E91" s="31">
        <v>50.8</v>
      </c>
      <c r="F91" s="2">
        <v>4398880</v>
      </c>
      <c r="G91" s="2">
        <v>2103310</v>
      </c>
      <c r="H91" s="80">
        <v>2189283</v>
      </c>
    </row>
    <row r="92" spans="1:8" hidden="1">
      <c r="A92" s="10">
        <v>39479</v>
      </c>
      <c r="B92" s="74">
        <v>3303</v>
      </c>
      <c r="C92" s="2">
        <v>138821</v>
      </c>
      <c r="D92" s="2">
        <v>4025809</v>
      </c>
      <c r="E92" s="31">
        <v>50.78</v>
      </c>
      <c r="F92" s="2">
        <v>3539384</v>
      </c>
      <c r="G92" s="2">
        <v>1959064</v>
      </c>
      <c r="H92" s="80">
        <v>2044416</v>
      </c>
    </row>
    <row r="93" spans="1:8" hidden="1">
      <c r="A93" s="10">
        <v>39508</v>
      </c>
      <c r="B93" s="74">
        <v>3309</v>
      </c>
      <c r="C93" s="2">
        <v>139072</v>
      </c>
      <c r="D93" s="2">
        <v>4311232</v>
      </c>
      <c r="E93" s="31">
        <v>47.63</v>
      </c>
      <c r="F93" s="2">
        <v>3572365</v>
      </c>
      <c r="G93" s="2">
        <v>1935195</v>
      </c>
      <c r="H93" s="80">
        <v>2053358</v>
      </c>
    </row>
    <row r="94" spans="1:8" hidden="1">
      <c r="A94" s="10">
        <v>39539</v>
      </c>
      <c r="B94" s="74">
        <v>3308</v>
      </c>
      <c r="C94" s="2">
        <v>139310</v>
      </c>
      <c r="D94" s="2">
        <v>4179300</v>
      </c>
      <c r="E94" s="31">
        <v>38.26</v>
      </c>
      <c r="F94" s="2">
        <v>2682485</v>
      </c>
      <c r="G94" s="2">
        <v>1489630</v>
      </c>
      <c r="H94" s="80">
        <v>1599194</v>
      </c>
    </row>
    <row r="95" spans="1:8" hidden="1">
      <c r="A95" s="10">
        <v>39569</v>
      </c>
      <c r="B95" s="74">
        <v>3246</v>
      </c>
      <c r="C95" s="2">
        <v>134196</v>
      </c>
      <c r="D95" s="2">
        <v>4160076</v>
      </c>
      <c r="E95" s="31">
        <v>30.85</v>
      </c>
      <c r="F95" s="2">
        <v>2016041</v>
      </c>
      <c r="G95" s="2">
        <v>1098441</v>
      </c>
      <c r="H95" s="80">
        <v>1283323</v>
      </c>
    </row>
    <row r="96" spans="1:8" hidden="1">
      <c r="A96" s="10">
        <v>39600</v>
      </c>
      <c r="B96" s="74">
        <v>3226</v>
      </c>
      <c r="C96" s="2">
        <v>133554</v>
      </c>
      <c r="D96" s="2">
        <v>4006620</v>
      </c>
      <c r="E96" s="31">
        <v>27.53</v>
      </c>
      <c r="F96" s="2">
        <v>1700129</v>
      </c>
      <c r="G96" s="2">
        <v>899556</v>
      </c>
      <c r="H96" s="80">
        <v>1103100</v>
      </c>
    </row>
    <row r="97" spans="1:8" hidden="1">
      <c r="A97" s="10">
        <v>39630</v>
      </c>
      <c r="B97" s="74">
        <v>3216</v>
      </c>
      <c r="C97" s="2">
        <v>132935</v>
      </c>
      <c r="D97" s="2">
        <v>4120985</v>
      </c>
      <c r="E97" s="31">
        <v>31.31</v>
      </c>
      <c r="F97" s="2">
        <v>2140034</v>
      </c>
      <c r="G97" s="2">
        <v>1063126</v>
      </c>
      <c r="H97" s="80">
        <v>1290483</v>
      </c>
    </row>
    <row r="98" spans="1:8" hidden="1">
      <c r="A98" s="10">
        <v>39661</v>
      </c>
      <c r="B98" s="74">
        <v>3228</v>
      </c>
      <c r="C98" s="2">
        <v>133764</v>
      </c>
      <c r="D98" s="2">
        <v>4146684</v>
      </c>
      <c r="E98" s="31">
        <v>30.51</v>
      </c>
      <c r="F98" s="2">
        <v>2028723</v>
      </c>
      <c r="G98" s="2">
        <v>1039632</v>
      </c>
      <c r="H98" s="80">
        <v>1265169</v>
      </c>
    </row>
    <row r="99" spans="1:8" hidden="1">
      <c r="A99" s="10">
        <v>39692</v>
      </c>
      <c r="B99" s="74">
        <v>3258</v>
      </c>
      <c r="C99" s="2">
        <v>135332</v>
      </c>
      <c r="D99" s="2">
        <v>4059960</v>
      </c>
      <c r="E99" s="31">
        <v>32.08</v>
      </c>
      <c r="F99" s="2">
        <v>2146081</v>
      </c>
      <c r="G99" s="2">
        <v>1103852</v>
      </c>
      <c r="H99" s="80">
        <v>1302494</v>
      </c>
    </row>
    <row r="100" spans="1:8" hidden="1">
      <c r="A100" s="10">
        <v>39722</v>
      </c>
      <c r="B100" s="74">
        <v>3306</v>
      </c>
      <c r="C100" s="2">
        <v>139529</v>
      </c>
      <c r="D100" s="2">
        <v>4325399</v>
      </c>
      <c r="E100" s="31">
        <v>34.450000000000003</v>
      </c>
      <c r="F100" s="2">
        <v>2513443</v>
      </c>
      <c r="G100" s="2">
        <v>1336610</v>
      </c>
      <c r="H100" s="80">
        <v>1489983</v>
      </c>
    </row>
    <row r="101" spans="1:8" hidden="1">
      <c r="A101" s="10">
        <v>39753</v>
      </c>
      <c r="B101" s="74">
        <v>3345</v>
      </c>
      <c r="C101" s="2">
        <v>141455</v>
      </c>
      <c r="D101" s="2">
        <v>4243650</v>
      </c>
      <c r="E101" s="31">
        <v>38.21</v>
      </c>
      <c r="F101" s="2">
        <v>2638147</v>
      </c>
      <c r="G101" s="2">
        <v>1451079</v>
      </c>
      <c r="H101" s="80">
        <v>1621497</v>
      </c>
    </row>
    <row r="102" spans="1:8" hidden="1">
      <c r="A102" s="10">
        <v>39783</v>
      </c>
      <c r="B102" s="74">
        <v>3352</v>
      </c>
      <c r="C102" s="2">
        <v>142449</v>
      </c>
      <c r="D102" s="2">
        <v>4415919</v>
      </c>
      <c r="E102" s="31">
        <v>38.380000000000003</v>
      </c>
      <c r="F102" s="2">
        <v>3104681</v>
      </c>
      <c r="G102" s="2">
        <v>1603601</v>
      </c>
      <c r="H102" s="80">
        <v>1694627</v>
      </c>
    </row>
    <row r="103" spans="1:8" hidden="1">
      <c r="A103" s="10">
        <v>39814</v>
      </c>
      <c r="B103" s="74">
        <v>3356</v>
      </c>
      <c r="C103" s="2">
        <v>142594</v>
      </c>
      <c r="D103" s="2">
        <v>4420414</v>
      </c>
      <c r="E103" s="31">
        <v>48.29</v>
      </c>
      <c r="F103" s="2">
        <v>4251159</v>
      </c>
      <c r="G103" s="2">
        <v>1958694</v>
      </c>
      <c r="H103" s="80">
        <v>2134501</v>
      </c>
    </row>
    <row r="104" spans="1:8" hidden="1">
      <c r="A104" s="10">
        <v>39845</v>
      </c>
      <c r="B104" s="74">
        <v>3354</v>
      </c>
      <c r="C104" s="2">
        <v>142960</v>
      </c>
      <c r="D104" s="2">
        <v>4002880</v>
      </c>
      <c r="E104" s="31">
        <v>48.2</v>
      </c>
      <c r="F104" s="2">
        <v>3276681</v>
      </c>
      <c r="G104" s="2">
        <v>1774691</v>
      </c>
      <c r="H104" s="80">
        <v>1929505</v>
      </c>
    </row>
    <row r="105" spans="1:8" hidden="1">
      <c r="A105" s="10">
        <v>39873</v>
      </c>
      <c r="B105" s="74">
        <v>3355</v>
      </c>
      <c r="C105" s="2">
        <v>143268</v>
      </c>
      <c r="D105" s="2">
        <v>4441308</v>
      </c>
      <c r="E105" s="31">
        <v>43.62</v>
      </c>
      <c r="F105" s="2">
        <v>3199658</v>
      </c>
      <c r="G105" s="2">
        <v>1737814</v>
      </c>
      <c r="H105" s="80">
        <v>1937376</v>
      </c>
    </row>
    <row r="106" spans="1:8" hidden="1">
      <c r="A106" s="10">
        <v>39904</v>
      </c>
      <c r="B106" s="74">
        <v>3347</v>
      </c>
      <c r="C106" s="2">
        <v>142413</v>
      </c>
      <c r="D106" s="2">
        <v>4272390</v>
      </c>
      <c r="E106" s="31">
        <v>37.78</v>
      </c>
      <c r="F106" s="2">
        <v>2799424</v>
      </c>
      <c r="G106" s="2">
        <v>1496986</v>
      </c>
      <c r="H106" s="80">
        <v>1614274</v>
      </c>
    </row>
    <row r="107" spans="1:8" hidden="1">
      <c r="A107" s="10">
        <v>39934</v>
      </c>
      <c r="B107" s="74">
        <v>3283</v>
      </c>
      <c r="C107" s="2">
        <v>137274</v>
      </c>
      <c r="D107" s="2">
        <v>4255494</v>
      </c>
      <c r="E107" s="31">
        <v>30.04</v>
      </c>
      <c r="F107" s="2">
        <v>2003442</v>
      </c>
      <c r="G107" s="2">
        <v>1083218</v>
      </c>
      <c r="H107" s="80">
        <v>1278507</v>
      </c>
    </row>
    <row r="108" spans="1:8" hidden="1">
      <c r="A108" s="10">
        <v>39965</v>
      </c>
      <c r="B108" s="74">
        <v>3249</v>
      </c>
      <c r="C108" s="2">
        <v>136440</v>
      </c>
      <c r="D108" s="2">
        <v>4093200</v>
      </c>
      <c r="E108" s="31">
        <v>25.39</v>
      </c>
      <c r="F108" s="2">
        <v>1618029</v>
      </c>
      <c r="G108" s="2">
        <v>857721</v>
      </c>
      <c r="H108" s="80">
        <v>1039342</v>
      </c>
    </row>
    <row r="109" spans="1:8" hidden="1">
      <c r="A109" s="10">
        <v>39995</v>
      </c>
      <c r="B109" s="74">
        <v>3248</v>
      </c>
      <c r="C109" s="2">
        <v>136563</v>
      </c>
      <c r="D109" s="2">
        <v>4233453</v>
      </c>
      <c r="E109" s="31">
        <v>30.45</v>
      </c>
      <c r="F109" s="2">
        <v>2211111</v>
      </c>
      <c r="G109" s="2">
        <v>1104141</v>
      </c>
      <c r="H109" s="80">
        <v>1289072</v>
      </c>
    </row>
    <row r="110" spans="1:8" hidden="1">
      <c r="A110" s="10">
        <v>40026</v>
      </c>
      <c r="B110" s="74">
        <v>3248</v>
      </c>
      <c r="C110" s="2">
        <v>136236</v>
      </c>
      <c r="D110" s="2">
        <v>4223316</v>
      </c>
      <c r="E110" s="31">
        <v>29.14</v>
      </c>
      <c r="F110" s="2">
        <v>2026212</v>
      </c>
      <c r="G110" s="2">
        <v>1020793</v>
      </c>
      <c r="H110" s="80">
        <v>1230633</v>
      </c>
    </row>
    <row r="111" spans="1:8" hidden="1">
      <c r="A111" s="10">
        <v>40057</v>
      </c>
      <c r="B111" s="74">
        <v>3275</v>
      </c>
      <c r="C111" s="2">
        <v>138304</v>
      </c>
      <c r="D111" s="2">
        <v>4149120</v>
      </c>
      <c r="E111" s="31">
        <v>31.61</v>
      </c>
      <c r="F111" s="2">
        <v>2210753</v>
      </c>
      <c r="G111" s="2">
        <v>1159564</v>
      </c>
      <c r="H111" s="80">
        <v>1311653</v>
      </c>
    </row>
    <row r="112" spans="1:8" hidden="1">
      <c r="A112" s="10">
        <v>40087</v>
      </c>
      <c r="B112" s="74">
        <v>3338</v>
      </c>
      <c r="C112" s="2">
        <v>142896</v>
      </c>
      <c r="D112" s="2">
        <v>4429776</v>
      </c>
      <c r="E112" s="31">
        <v>33.39</v>
      </c>
      <c r="F112" s="2">
        <v>2524809</v>
      </c>
      <c r="G112" s="2">
        <v>1355367</v>
      </c>
      <c r="H112" s="80">
        <v>1478922</v>
      </c>
    </row>
    <row r="113" spans="1:8" hidden="1">
      <c r="A113" s="10">
        <v>40118</v>
      </c>
      <c r="B113" s="74">
        <v>3345</v>
      </c>
      <c r="C113" s="2">
        <v>143809</v>
      </c>
      <c r="D113" s="2">
        <v>4314270</v>
      </c>
      <c r="E113" s="31">
        <v>37.770000000000003</v>
      </c>
      <c r="F113" s="2">
        <v>2650414</v>
      </c>
      <c r="G113" s="2">
        <v>1473529</v>
      </c>
      <c r="H113" s="80">
        <v>1629378</v>
      </c>
    </row>
    <row r="114" spans="1:8" hidden="1">
      <c r="A114" s="10">
        <v>40148</v>
      </c>
      <c r="B114" s="74">
        <v>3348</v>
      </c>
      <c r="C114" s="2">
        <v>144629</v>
      </c>
      <c r="D114" s="2">
        <v>4483499</v>
      </c>
      <c r="E114" s="31">
        <v>39.64</v>
      </c>
      <c r="F114" s="2">
        <v>3241970</v>
      </c>
      <c r="G114" s="2">
        <v>1675668</v>
      </c>
      <c r="H114" s="80">
        <v>1777393</v>
      </c>
    </row>
    <row r="115" spans="1:8" hidden="1">
      <c r="A115" s="10">
        <v>40179</v>
      </c>
      <c r="B115" s="74">
        <v>3360</v>
      </c>
      <c r="C115" s="2">
        <v>145590</v>
      </c>
      <c r="D115" s="2">
        <v>4513290</v>
      </c>
      <c r="E115" s="31">
        <v>49.47</v>
      </c>
      <c r="F115" s="2">
        <v>4438860</v>
      </c>
      <c r="G115" s="2">
        <v>2044175</v>
      </c>
      <c r="H115" s="80">
        <v>2232678</v>
      </c>
    </row>
    <row r="116" spans="1:8" hidden="1">
      <c r="A116" s="10">
        <v>40210</v>
      </c>
      <c r="B116" s="74">
        <v>3347</v>
      </c>
      <c r="C116" s="2">
        <v>145302</v>
      </c>
      <c r="D116" s="2">
        <v>4068456</v>
      </c>
      <c r="E116" s="31">
        <v>48.52</v>
      </c>
      <c r="F116" s="2">
        <v>3326033</v>
      </c>
      <c r="G116" s="2">
        <v>1825711</v>
      </c>
      <c r="H116" s="80">
        <v>1974121</v>
      </c>
    </row>
    <row r="117" spans="1:8" hidden="1">
      <c r="A117" s="10">
        <v>40238</v>
      </c>
      <c r="B117" s="74">
        <v>3345</v>
      </c>
      <c r="C117" s="2">
        <v>145135</v>
      </c>
      <c r="D117" s="2">
        <v>4499185</v>
      </c>
      <c r="E117" s="31">
        <v>43.7</v>
      </c>
      <c r="F117" s="2">
        <v>3273647</v>
      </c>
      <c r="G117" s="2">
        <v>1792850</v>
      </c>
      <c r="H117" s="80">
        <v>1966282</v>
      </c>
    </row>
    <row r="118" spans="1:8" hidden="1">
      <c r="A118" s="10">
        <v>40269</v>
      </c>
      <c r="B118" s="74">
        <v>3325</v>
      </c>
      <c r="C118" s="2">
        <v>144571</v>
      </c>
      <c r="D118" s="2">
        <v>4337130</v>
      </c>
      <c r="E118" s="31">
        <v>37.299999999999997</v>
      </c>
      <c r="F118" s="2">
        <v>2821076</v>
      </c>
      <c r="G118" s="2">
        <v>1500286</v>
      </c>
      <c r="H118" s="80">
        <v>1617763</v>
      </c>
    </row>
    <row r="119" spans="1:8" hidden="1">
      <c r="A119" s="10">
        <v>40299</v>
      </c>
      <c r="B119" s="74">
        <v>3264</v>
      </c>
      <c r="C119" s="2">
        <v>140172</v>
      </c>
      <c r="D119" s="2">
        <v>4345332</v>
      </c>
      <c r="E119" s="31">
        <v>28.08</v>
      </c>
      <c r="F119" s="2">
        <v>1881253</v>
      </c>
      <c r="G119" s="2">
        <v>997050</v>
      </c>
      <c r="H119" s="80">
        <v>1220095</v>
      </c>
    </row>
    <row r="120" spans="1:8" hidden="1">
      <c r="A120" s="10">
        <v>40330</v>
      </c>
      <c r="B120" s="74">
        <v>3204</v>
      </c>
      <c r="C120" s="2">
        <v>137790</v>
      </c>
      <c r="D120" s="2">
        <v>4133700</v>
      </c>
      <c r="E120" s="31">
        <v>26.91</v>
      </c>
      <c r="F120" s="2">
        <v>1730887</v>
      </c>
      <c r="G120" s="2">
        <v>898991</v>
      </c>
      <c r="H120" s="80">
        <v>1112469</v>
      </c>
    </row>
    <row r="121" spans="1:8" hidden="1">
      <c r="A121" s="10">
        <v>40360</v>
      </c>
      <c r="B121" s="74">
        <v>3201</v>
      </c>
      <c r="C121" s="2">
        <v>138220</v>
      </c>
      <c r="D121" s="2">
        <v>4284820</v>
      </c>
      <c r="E121" s="31">
        <v>30.47</v>
      </c>
      <c r="F121" s="2">
        <v>2215500</v>
      </c>
      <c r="G121" s="2">
        <v>1111619</v>
      </c>
      <c r="H121" s="80">
        <v>1305705</v>
      </c>
    </row>
    <row r="122" spans="1:8" hidden="1">
      <c r="A122" s="10">
        <v>40391</v>
      </c>
      <c r="B122" s="74">
        <v>3207</v>
      </c>
      <c r="C122" s="2">
        <v>138014</v>
      </c>
      <c r="D122" s="2">
        <v>4278434</v>
      </c>
      <c r="E122" s="31">
        <v>29.06</v>
      </c>
      <c r="F122" s="2">
        <v>2025246</v>
      </c>
      <c r="G122" s="2">
        <v>1001283</v>
      </c>
      <c r="H122" s="80">
        <v>1243129</v>
      </c>
    </row>
    <row r="123" spans="1:8" hidden="1">
      <c r="A123" s="10">
        <v>40422</v>
      </c>
      <c r="B123" s="74">
        <v>3231</v>
      </c>
      <c r="C123" s="2">
        <v>138656</v>
      </c>
      <c r="D123" s="2">
        <v>4159680</v>
      </c>
      <c r="E123" s="31">
        <v>31.61</v>
      </c>
      <c r="F123" s="2">
        <v>2183847</v>
      </c>
      <c r="G123" s="2">
        <v>1138242</v>
      </c>
      <c r="H123" s="80">
        <v>1314997</v>
      </c>
    </row>
    <row r="124" spans="1:8" hidden="1">
      <c r="A124" s="10">
        <v>40452</v>
      </c>
      <c r="B124" s="74">
        <v>3293</v>
      </c>
      <c r="C124" s="2">
        <v>143411</v>
      </c>
      <c r="D124" s="2">
        <v>4445741</v>
      </c>
      <c r="E124" s="31">
        <v>33.4</v>
      </c>
      <c r="F124" s="2">
        <v>2482187</v>
      </c>
      <c r="G124" s="2">
        <v>1307428</v>
      </c>
      <c r="H124" s="80">
        <v>1485087</v>
      </c>
    </row>
    <row r="125" spans="1:8" hidden="1">
      <c r="A125" s="10">
        <v>40483</v>
      </c>
      <c r="B125" s="74">
        <v>3310</v>
      </c>
      <c r="C125" s="2">
        <v>144379</v>
      </c>
      <c r="D125" s="2">
        <v>4331370</v>
      </c>
      <c r="E125" s="31">
        <v>38.85</v>
      </c>
      <c r="F125" s="2">
        <v>2702784</v>
      </c>
      <c r="G125" s="2">
        <v>1494314</v>
      </c>
      <c r="H125" s="80">
        <v>1682862</v>
      </c>
    </row>
    <row r="126" spans="1:8" hidden="1">
      <c r="A126" s="10">
        <v>40513</v>
      </c>
      <c r="B126" s="74">
        <v>3317</v>
      </c>
      <c r="C126" s="2">
        <v>144830</v>
      </c>
      <c r="D126" s="2">
        <v>4489730</v>
      </c>
      <c r="E126" s="31">
        <v>38.96</v>
      </c>
      <c r="F126" s="2">
        <v>3165264</v>
      </c>
      <c r="G126" s="2">
        <v>1634135</v>
      </c>
      <c r="H126" s="80">
        <v>1749129</v>
      </c>
    </row>
    <row r="127" spans="1:8" hidden="1">
      <c r="A127" s="10">
        <v>40544</v>
      </c>
      <c r="B127" s="74">
        <v>3324</v>
      </c>
      <c r="C127" s="2">
        <v>144643</v>
      </c>
      <c r="D127" s="2">
        <v>4483933</v>
      </c>
      <c r="E127" s="31">
        <v>48.94</v>
      </c>
      <c r="F127" s="2">
        <v>4334874</v>
      </c>
      <c r="G127" s="2">
        <v>2019706</v>
      </c>
      <c r="H127" s="80">
        <v>2194660</v>
      </c>
    </row>
    <row r="128" spans="1:8" hidden="1">
      <c r="A128" s="10">
        <v>40575</v>
      </c>
      <c r="B128" s="74">
        <v>3313</v>
      </c>
      <c r="C128" s="2">
        <v>144324</v>
      </c>
      <c r="D128" s="2">
        <v>4041072</v>
      </c>
      <c r="E128" s="31">
        <v>47.8</v>
      </c>
      <c r="F128" s="2">
        <v>3275448</v>
      </c>
      <c r="G128" s="2">
        <v>1770186</v>
      </c>
      <c r="H128" s="80">
        <v>1931541</v>
      </c>
    </row>
    <row r="129" spans="1:8" hidden="1">
      <c r="A129" s="10">
        <v>40603</v>
      </c>
      <c r="B129" s="74">
        <v>3259</v>
      </c>
      <c r="C129" s="2">
        <v>140572</v>
      </c>
      <c r="D129" s="2">
        <v>4357732</v>
      </c>
      <c r="E129" s="31">
        <v>42.63</v>
      </c>
      <c r="F129" s="2">
        <v>3095870</v>
      </c>
      <c r="G129" s="2">
        <v>1661480</v>
      </c>
      <c r="H129" s="80">
        <v>1857680</v>
      </c>
    </row>
    <row r="130" spans="1:8" hidden="1">
      <c r="A130" s="10">
        <v>40634</v>
      </c>
      <c r="B130" s="74">
        <v>3244</v>
      </c>
      <c r="C130" s="2">
        <v>139989</v>
      </c>
      <c r="D130" s="2">
        <v>4199670</v>
      </c>
      <c r="E130" s="31">
        <v>37.74</v>
      </c>
      <c r="F130" s="2">
        <v>2715326</v>
      </c>
      <c r="G130" s="2">
        <v>1420933</v>
      </c>
      <c r="H130" s="80">
        <v>1584883</v>
      </c>
    </row>
    <row r="131" spans="1:8" hidden="1">
      <c r="A131" s="10">
        <v>40664</v>
      </c>
      <c r="B131" s="74">
        <v>3191</v>
      </c>
      <c r="C131" s="2">
        <v>135040</v>
      </c>
      <c r="D131" s="2">
        <v>4186240</v>
      </c>
      <c r="E131" s="31">
        <v>29.55</v>
      </c>
      <c r="F131" s="2">
        <v>1898174</v>
      </c>
      <c r="G131" s="2">
        <v>972710</v>
      </c>
      <c r="H131" s="80">
        <v>1237222</v>
      </c>
    </row>
    <row r="132" spans="1:8" hidden="1">
      <c r="A132" s="10">
        <v>40695</v>
      </c>
      <c r="B132" s="74">
        <v>3133</v>
      </c>
      <c r="C132" s="2">
        <v>133565</v>
      </c>
      <c r="D132" s="2">
        <v>4006950</v>
      </c>
      <c r="E132" s="31">
        <v>27.64</v>
      </c>
      <c r="F132" s="2">
        <v>1736350</v>
      </c>
      <c r="G132" s="2">
        <v>871839</v>
      </c>
      <c r="H132" s="80">
        <v>1107434</v>
      </c>
    </row>
    <row r="133" spans="1:8" hidden="1">
      <c r="A133" s="10">
        <v>40725</v>
      </c>
      <c r="B133" s="74">
        <v>3139</v>
      </c>
      <c r="C133" s="2">
        <v>134577</v>
      </c>
      <c r="D133" s="2">
        <v>4171887</v>
      </c>
      <c r="E133" s="31">
        <v>31.8</v>
      </c>
      <c r="F133" s="2">
        <v>2259130</v>
      </c>
      <c r="G133" s="2">
        <v>1102018</v>
      </c>
      <c r="H133" s="80">
        <v>1326749</v>
      </c>
    </row>
    <row r="134" spans="1:8" hidden="1">
      <c r="A134" s="10">
        <v>40756</v>
      </c>
      <c r="B134" s="74">
        <v>3151</v>
      </c>
      <c r="C134" s="2">
        <v>134906</v>
      </c>
      <c r="D134" s="2">
        <v>4182086</v>
      </c>
      <c r="E134" s="31">
        <v>32.08</v>
      </c>
      <c r="F134" s="2">
        <v>2195358</v>
      </c>
      <c r="G134" s="2">
        <v>1073216</v>
      </c>
      <c r="H134" s="80">
        <v>1341468</v>
      </c>
    </row>
    <row r="135" spans="1:8" hidden="1">
      <c r="A135" s="10">
        <v>40787</v>
      </c>
      <c r="B135" s="74">
        <v>3194</v>
      </c>
      <c r="C135" s="2">
        <v>138212</v>
      </c>
      <c r="D135" s="2">
        <v>4146360</v>
      </c>
      <c r="E135" s="31">
        <v>32.14</v>
      </c>
      <c r="F135" s="2">
        <v>2189342</v>
      </c>
      <c r="G135" s="2">
        <v>1134763</v>
      </c>
      <c r="H135" s="80">
        <v>1332734</v>
      </c>
    </row>
    <row r="136" spans="1:8" hidden="1">
      <c r="A136" s="10">
        <v>40817</v>
      </c>
      <c r="B136" s="74">
        <v>3230</v>
      </c>
      <c r="C136" s="2">
        <v>139666</v>
      </c>
      <c r="D136" s="2">
        <v>4329646</v>
      </c>
      <c r="E136" s="31">
        <v>33.96</v>
      </c>
      <c r="F136" s="2">
        <v>2445416</v>
      </c>
      <c r="G136" s="2">
        <v>1253027</v>
      </c>
      <c r="H136" s="80">
        <v>1470317</v>
      </c>
    </row>
    <row r="137" spans="1:8" hidden="1">
      <c r="A137" s="10">
        <v>40848</v>
      </c>
      <c r="B137" s="74">
        <v>3242</v>
      </c>
      <c r="C137" s="2">
        <v>140403</v>
      </c>
      <c r="D137" s="2">
        <v>4212090</v>
      </c>
      <c r="E137" s="31">
        <v>39.06</v>
      </c>
      <c r="F137" s="2">
        <v>2662602</v>
      </c>
      <c r="G137" s="2">
        <v>1453687</v>
      </c>
      <c r="H137" s="80">
        <v>1645143</v>
      </c>
    </row>
    <row r="138" spans="1:8" hidden="1">
      <c r="A138" s="10">
        <v>40878</v>
      </c>
      <c r="B138" s="74">
        <v>3247</v>
      </c>
      <c r="C138" s="2">
        <v>141051</v>
      </c>
      <c r="D138" s="2">
        <v>4372581</v>
      </c>
      <c r="E138" s="31">
        <v>39.57</v>
      </c>
      <c r="F138" s="2">
        <v>3208121</v>
      </c>
      <c r="G138" s="2">
        <v>1639359</v>
      </c>
      <c r="H138" s="80">
        <v>1730150</v>
      </c>
    </row>
    <row r="139" spans="1:8" hidden="1">
      <c r="A139" s="10">
        <v>40909</v>
      </c>
      <c r="B139" s="74">
        <v>3254</v>
      </c>
      <c r="C139" s="2">
        <v>141472</v>
      </c>
      <c r="D139" s="2">
        <v>4385632</v>
      </c>
      <c r="E139" s="31">
        <v>47.96</v>
      </c>
      <c r="F139" s="2">
        <v>4151711</v>
      </c>
      <c r="G139" s="2">
        <v>1968008</v>
      </c>
      <c r="H139" s="80">
        <v>2103516</v>
      </c>
    </row>
    <row r="140" spans="1:8" hidden="1">
      <c r="A140" s="10">
        <v>40940</v>
      </c>
      <c r="B140" s="74">
        <v>3245</v>
      </c>
      <c r="C140" s="2">
        <v>141201</v>
      </c>
      <c r="D140" s="2">
        <v>4094829</v>
      </c>
      <c r="E140" s="31">
        <v>46.51</v>
      </c>
      <c r="F140" s="2">
        <v>3208886</v>
      </c>
      <c r="G140" s="2">
        <v>1732393</v>
      </c>
      <c r="H140" s="80">
        <v>1904530</v>
      </c>
    </row>
    <row r="141" spans="1:8" hidden="1">
      <c r="A141" s="10">
        <v>40969</v>
      </c>
      <c r="B141" s="74">
        <v>3234</v>
      </c>
      <c r="C141" s="2">
        <v>140931</v>
      </c>
      <c r="D141" s="2">
        <v>4368861</v>
      </c>
      <c r="E141" s="31">
        <v>42.22</v>
      </c>
      <c r="F141" s="2">
        <v>3071265</v>
      </c>
      <c r="G141" s="2">
        <v>1662542</v>
      </c>
      <c r="H141" s="80">
        <v>1844440</v>
      </c>
    </row>
    <row r="142" spans="1:8" hidden="1">
      <c r="A142" s="45">
        <v>41000</v>
      </c>
      <c r="B142" s="76">
        <v>3224</v>
      </c>
      <c r="C142" s="2">
        <v>140765</v>
      </c>
      <c r="D142" s="2">
        <v>4222950</v>
      </c>
      <c r="E142" s="31">
        <v>36.299999999999997</v>
      </c>
      <c r="F142" s="2">
        <v>2658687</v>
      </c>
      <c r="G142" s="2">
        <v>1416237</v>
      </c>
      <c r="H142" s="80">
        <v>1533060</v>
      </c>
    </row>
    <row r="143" spans="1:8" hidden="1">
      <c r="A143" s="10">
        <v>41030</v>
      </c>
      <c r="B143" s="74">
        <v>3164</v>
      </c>
      <c r="C143" s="2">
        <v>135506</v>
      </c>
      <c r="D143" s="2">
        <v>4200686</v>
      </c>
      <c r="E143" s="31">
        <v>29.04</v>
      </c>
      <c r="F143" s="2">
        <v>1892558</v>
      </c>
      <c r="G143" s="2">
        <v>976905</v>
      </c>
      <c r="H143" s="80">
        <v>1220054</v>
      </c>
    </row>
    <row r="144" spans="1:8" hidden="1">
      <c r="A144" s="10">
        <v>41061</v>
      </c>
      <c r="B144" s="74">
        <v>3111</v>
      </c>
      <c r="C144" s="2">
        <v>134675</v>
      </c>
      <c r="D144" s="2">
        <v>4040250</v>
      </c>
      <c r="E144" s="31">
        <v>27.75</v>
      </c>
      <c r="F144" s="2">
        <v>1808557</v>
      </c>
      <c r="G144" s="2">
        <v>903972</v>
      </c>
      <c r="H144" s="80">
        <v>1121078</v>
      </c>
    </row>
    <row r="145" spans="1:13" hidden="1">
      <c r="A145" s="10">
        <v>41091</v>
      </c>
      <c r="B145" s="74">
        <v>3091</v>
      </c>
      <c r="C145" s="2">
        <v>133529</v>
      </c>
      <c r="D145" s="2">
        <v>4139399</v>
      </c>
      <c r="E145" s="31">
        <v>29.89</v>
      </c>
      <c r="F145" s="2">
        <v>2108414</v>
      </c>
      <c r="G145" s="2">
        <v>1032317</v>
      </c>
      <c r="H145" s="80">
        <v>1237136</v>
      </c>
    </row>
    <row r="146" spans="1:13" hidden="1">
      <c r="A146" s="10">
        <v>41122</v>
      </c>
      <c r="B146" s="74">
        <v>3090</v>
      </c>
      <c r="C146" s="2">
        <v>133691</v>
      </c>
      <c r="D146" s="2">
        <v>4144421</v>
      </c>
      <c r="E146" s="31">
        <v>29.28</v>
      </c>
      <c r="F146" s="2">
        <v>1992983</v>
      </c>
      <c r="G146" s="2">
        <v>985767</v>
      </c>
      <c r="H146" s="80">
        <v>1213632</v>
      </c>
    </row>
    <row r="147" spans="1:13" hidden="1">
      <c r="A147" s="10">
        <v>41153</v>
      </c>
      <c r="B147" s="74">
        <v>3155</v>
      </c>
      <c r="C147" s="2">
        <v>135438</v>
      </c>
      <c r="D147" s="2">
        <v>4063140</v>
      </c>
      <c r="E147" s="31">
        <v>31.21</v>
      </c>
      <c r="F147" s="2">
        <v>2111027</v>
      </c>
      <c r="G147" s="2">
        <v>1070300</v>
      </c>
      <c r="H147" s="80">
        <v>1268062</v>
      </c>
    </row>
    <row r="148" spans="1:13" hidden="1">
      <c r="A148" s="10">
        <v>41183</v>
      </c>
      <c r="B148" s="74">
        <v>3202</v>
      </c>
      <c r="C148" s="2">
        <v>139256</v>
      </c>
      <c r="D148" s="2">
        <v>4316936</v>
      </c>
      <c r="E148" s="31">
        <v>34.47</v>
      </c>
      <c r="F148" s="2">
        <v>2527327</v>
      </c>
      <c r="G148" s="2">
        <v>1303831</v>
      </c>
      <c r="H148" s="80">
        <v>1488016</v>
      </c>
    </row>
    <row r="149" spans="1:13" hidden="1">
      <c r="A149" s="10">
        <v>41214</v>
      </c>
      <c r="B149" s="74">
        <v>3213</v>
      </c>
      <c r="C149" s="2">
        <v>139934</v>
      </c>
      <c r="D149" s="2">
        <v>4198020</v>
      </c>
      <c r="E149" s="31">
        <v>38.22</v>
      </c>
      <c r="F149" s="2">
        <v>2629492</v>
      </c>
      <c r="G149" s="2">
        <v>1427448</v>
      </c>
      <c r="H149" s="80">
        <v>1604288</v>
      </c>
    </row>
    <row r="150" spans="1:13" hidden="1">
      <c r="A150" s="10">
        <v>41244</v>
      </c>
      <c r="B150" s="74">
        <v>3214</v>
      </c>
      <c r="C150" s="2">
        <v>140638</v>
      </c>
      <c r="D150" s="2">
        <v>4359778</v>
      </c>
      <c r="E150" s="31">
        <v>40.18</v>
      </c>
      <c r="F150" s="2">
        <v>3277105</v>
      </c>
      <c r="G150" s="2">
        <v>1679630</v>
      </c>
      <c r="H150" s="80">
        <v>1751944</v>
      </c>
    </row>
    <row r="151" spans="1:13" hidden="1">
      <c r="A151" s="10">
        <v>41275</v>
      </c>
      <c r="B151" s="74">
        <v>3229</v>
      </c>
      <c r="C151" s="2">
        <v>140774</v>
      </c>
      <c r="D151" s="2">
        <v>4363994</v>
      </c>
      <c r="E151" s="31">
        <v>48.07</v>
      </c>
      <c r="F151" s="2">
        <v>4143444</v>
      </c>
      <c r="G151" s="2">
        <v>1922197</v>
      </c>
      <c r="H151" s="80">
        <v>2097665</v>
      </c>
    </row>
    <row r="152" spans="1:13" hidden="1">
      <c r="A152" s="10">
        <v>41306</v>
      </c>
      <c r="B152" s="74">
        <v>3225</v>
      </c>
      <c r="C152" s="2">
        <v>140448</v>
      </c>
      <c r="D152" s="2">
        <v>3932544</v>
      </c>
      <c r="E152" s="31">
        <v>48.14</v>
      </c>
      <c r="F152" s="2">
        <v>3257614</v>
      </c>
      <c r="G152" s="2">
        <v>1752051</v>
      </c>
      <c r="H152" s="80">
        <v>1893083</v>
      </c>
    </row>
    <row r="153" spans="1:13" hidden="1">
      <c r="A153" s="11">
        <v>41334</v>
      </c>
      <c r="B153" s="75">
        <v>3223</v>
      </c>
      <c r="C153" s="78">
        <v>140360</v>
      </c>
      <c r="D153" s="78">
        <v>4351160</v>
      </c>
      <c r="E153" s="83">
        <v>45.66</v>
      </c>
      <c r="F153" s="78">
        <v>3398570</v>
      </c>
      <c r="G153" s="78">
        <v>1792576</v>
      </c>
      <c r="H153" s="81">
        <v>1986605</v>
      </c>
    </row>
    <row r="154" spans="1:13" hidden="1"/>
    <row r="155" spans="1:13" ht="15" hidden="1">
      <c r="A155" s="55" t="s">
        <v>44</v>
      </c>
      <c r="B155" s="56"/>
      <c r="C155" s="56"/>
      <c r="D155" s="57" t="str">
        <f>D4</f>
        <v>Total NZ - Total</v>
      </c>
      <c r="E155" s="58"/>
      <c r="F155" s="56"/>
      <c r="G155" s="59"/>
      <c r="H155" s="59"/>
    </row>
    <row r="156" spans="1:13" ht="51" hidden="1" customHeight="1">
      <c r="A156" s="54" t="str">
        <f>A$6</f>
        <v>Month</v>
      </c>
      <c r="B156" s="70" t="str">
        <f>B$6&amp;"at end of month"</f>
        <v>Number of establishmentsat end of month</v>
      </c>
      <c r="C156" s="70" t="str">
        <f>C6</f>
        <v>Daily capacity (stay-units available)</v>
      </c>
      <c r="D156" s="70" t="str">
        <f>D6</f>
        <v xml:space="preserve">Monthly capacity (stay-unit nights available)  </v>
      </c>
      <c r="E156" s="70" t="str">
        <f>E6</f>
        <v xml:space="preserve">Occupancy rate 
(%) </v>
      </c>
      <c r="F156" s="70" t="s">
        <v>0</v>
      </c>
      <c r="G156" s="70" t="s">
        <v>1</v>
      </c>
      <c r="H156" s="70" t="str">
        <f>H6</f>
        <v>Stay-unit nights (occupancy)</v>
      </c>
      <c r="I156" s="71" t="str">
        <f>I6</f>
        <v>Average length
of stay (days)</v>
      </c>
      <c r="J156" s="71" t="str">
        <f>J6</f>
        <v>Guests per stay-unit night</v>
      </c>
      <c r="K156" s="71" t="str">
        <f>K6</f>
        <v>Stay-units per establishment</v>
      </c>
      <c r="L156" s="71" t="str">
        <f>L6</f>
        <v>Guest night % of January guest nights</v>
      </c>
    </row>
    <row r="157" spans="1:13">
      <c r="A157" s="17" t="str">
        <f>TEXT(A7,"mmm-yy")</f>
        <v>Jan-01</v>
      </c>
      <c r="B157" s="2">
        <f>B7</f>
        <v>2903</v>
      </c>
      <c r="C157" s="2">
        <f>C7</f>
        <v>121358</v>
      </c>
      <c r="D157" s="2">
        <f>D7</f>
        <v>3762098</v>
      </c>
      <c r="E157" s="39">
        <f>IF(C157=0,"-",IF(H157="C","C",100*H157/D157))</f>
        <v>47.709735365745388</v>
      </c>
      <c r="F157" s="18">
        <f>F7</f>
        <v>3740220</v>
      </c>
      <c r="G157" s="18">
        <f>G7</f>
        <v>1767423</v>
      </c>
      <c r="H157" s="18">
        <f>H7</f>
        <v>1794887</v>
      </c>
      <c r="I157" s="19">
        <f t="shared" ref="I157:I188" si="0">IF(F157=0,"-",IF(OR(F157="C",G157="C"),"C",F157/G157))</f>
        <v>2.1161996873414006</v>
      </c>
      <c r="J157" s="20">
        <f t="shared" ref="J157:J188" si="1">IF(OR(H157=0,F157=0),"-",IF(OR(F157="C",H157="C"),"C",F157/H157))</f>
        <v>2.0838192042173129</v>
      </c>
      <c r="K157" s="20">
        <f t="shared" ref="K157:K188" si="2">IF(B157=0,"-",C157/B157)</f>
        <v>41.804340337581813</v>
      </c>
      <c r="L157" s="21">
        <f t="shared" ref="L157:L168" si="3">IF(OR(F$157="C",F157="C"),"C",100*F157/F$157)</f>
        <v>100</v>
      </c>
      <c r="M157" s="84"/>
    </row>
    <row r="158" spans="1:13">
      <c r="A158" s="17" t="str">
        <f>TEXT(A8,"mmm-yy")</f>
        <v>Feb-01</v>
      </c>
      <c r="B158" s="2">
        <f>B8</f>
        <v>2898</v>
      </c>
      <c r="C158" s="2">
        <f>C8</f>
        <v>120993</v>
      </c>
      <c r="D158" s="2">
        <f>D8</f>
        <v>3387804</v>
      </c>
      <c r="E158" s="39">
        <f t="shared" ref="E158:E221" si="4">IF(C158=0,"-",IF(H158="C","C",100*H158/D158))</f>
        <v>44.782018086052204</v>
      </c>
      <c r="F158" s="18">
        <f>F8</f>
        <v>2645275</v>
      </c>
      <c r="G158" s="18">
        <f>G8</f>
        <v>1462429</v>
      </c>
      <c r="H158" s="18">
        <f>H8</f>
        <v>1517127</v>
      </c>
      <c r="I158" s="19">
        <f t="shared" si="0"/>
        <v>1.8088228556736772</v>
      </c>
      <c r="J158" s="20">
        <f t="shared" si="1"/>
        <v>1.743608148823401</v>
      </c>
      <c r="K158" s="20">
        <f t="shared" si="2"/>
        <v>41.750517598343684</v>
      </c>
      <c r="L158" s="21">
        <f t="shared" si="3"/>
        <v>70.725117773820784</v>
      </c>
      <c r="M158" s="31"/>
    </row>
    <row r="159" spans="1:13">
      <c r="A159" s="17" t="str">
        <f>TEXT(A9,"mmm-yy")</f>
        <v>Mar-01</v>
      </c>
      <c r="B159" s="2">
        <f>B9</f>
        <v>2908</v>
      </c>
      <c r="C159" s="2">
        <f>C9</f>
        <v>120925</v>
      </c>
      <c r="D159" s="2">
        <f>D9</f>
        <v>3748675</v>
      </c>
      <c r="E159" s="39">
        <f t="shared" si="4"/>
        <v>40.79294684121723</v>
      </c>
      <c r="F159" s="18">
        <f>F9</f>
        <v>2616630</v>
      </c>
      <c r="G159" s="18">
        <f>G9</f>
        <v>1476387</v>
      </c>
      <c r="H159" s="18">
        <f>H9</f>
        <v>1529195</v>
      </c>
      <c r="I159" s="19">
        <f t="shared" si="0"/>
        <v>1.7723198592239027</v>
      </c>
      <c r="J159" s="20">
        <f t="shared" si="1"/>
        <v>1.711115979322454</v>
      </c>
      <c r="K159" s="20">
        <f t="shared" si="2"/>
        <v>41.583562585969737</v>
      </c>
      <c r="L159" s="21">
        <f t="shared" si="3"/>
        <v>69.959253733737583</v>
      </c>
      <c r="M159" s="31"/>
    </row>
    <row r="160" spans="1:13">
      <c r="A160" s="17" t="str">
        <f>TEXT(A10,"mmm-yy")</f>
        <v>Apr-01</v>
      </c>
      <c r="B160" s="2">
        <f>B10</f>
        <v>2916</v>
      </c>
      <c r="C160" s="2">
        <f>C10</f>
        <v>120585</v>
      </c>
      <c r="D160" s="2">
        <f>D10</f>
        <v>3617550</v>
      </c>
      <c r="E160" s="39">
        <f t="shared" si="4"/>
        <v>34.624234633937334</v>
      </c>
      <c r="F160" s="18">
        <f>F10</f>
        <v>2244024</v>
      </c>
      <c r="G160" s="18">
        <f>G10</f>
        <v>1236243</v>
      </c>
      <c r="H160" s="18">
        <f>H10</f>
        <v>1252549</v>
      </c>
      <c r="I160" s="19">
        <f t="shared" si="0"/>
        <v>1.8151965268964112</v>
      </c>
      <c r="J160" s="20">
        <f t="shared" si="1"/>
        <v>1.791565838941231</v>
      </c>
      <c r="K160" s="20">
        <f t="shared" si="2"/>
        <v>41.352880658436213</v>
      </c>
      <c r="L160" s="21">
        <f t="shared" si="3"/>
        <v>59.997112469319987</v>
      </c>
      <c r="M160" s="31"/>
    </row>
    <row r="161" spans="1:13">
      <c r="A161" s="17" t="str">
        <f>TEXT(A11,"mmm-yy")</f>
        <v>May-01</v>
      </c>
      <c r="B161" s="2">
        <f>B11</f>
        <v>2879</v>
      </c>
      <c r="C161" s="2">
        <f>C11</f>
        <v>115778</v>
      </c>
      <c r="D161" s="2">
        <f>D11</f>
        <v>3589118</v>
      </c>
      <c r="E161" s="39">
        <f t="shared" si="4"/>
        <v>27.148619800184893</v>
      </c>
      <c r="F161" s="18">
        <f>F11</f>
        <v>1519711</v>
      </c>
      <c r="G161" s="18">
        <f>G11</f>
        <v>836589</v>
      </c>
      <c r="H161" s="18">
        <f>H11</f>
        <v>974396</v>
      </c>
      <c r="I161" s="19">
        <f t="shared" si="0"/>
        <v>1.8165562779333699</v>
      </c>
      <c r="J161" s="20">
        <f t="shared" si="1"/>
        <v>1.5596441282599682</v>
      </c>
      <c r="K161" s="20">
        <f t="shared" si="2"/>
        <v>40.21465786731504</v>
      </c>
      <c r="L161" s="21">
        <f t="shared" si="3"/>
        <v>40.631593863462577</v>
      </c>
      <c r="M161" s="31"/>
    </row>
    <row r="162" spans="1:13">
      <c r="A162" s="17" t="str">
        <f>TEXT(A12,"mmm-yy")</f>
        <v>Jun-01</v>
      </c>
      <c r="B162" s="2">
        <f>B12</f>
        <v>2855</v>
      </c>
      <c r="C162" s="2">
        <f>C12</f>
        <v>115084</v>
      </c>
      <c r="D162" s="2">
        <f>D12</f>
        <v>3452520</v>
      </c>
      <c r="E162" s="39">
        <f t="shared" si="4"/>
        <v>25.283503064428302</v>
      </c>
      <c r="F162" s="18">
        <f>F12</f>
        <v>1432712</v>
      </c>
      <c r="G162" s="18">
        <f>G12</f>
        <v>781424</v>
      </c>
      <c r="H162" s="18">
        <f>H12</f>
        <v>872918</v>
      </c>
      <c r="I162" s="19">
        <f t="shared" si="0"/>
        <v>1.8334630111181638</v>
      </c>
      <c r="J162" s="20">
        <f t="shared" si="1"/>
        <v>1.6412904763104896</v>
      </c>
      <c r="K162" s="20">
        <f t="shared" si="2"/>
        <v>40.309632224168126</v>
      </c>
      <c r="L162" s="21">
        <f t="shared" si="3"/>
        <v>38.305554218735793</v>
      </c>
      <c r="M162" s="31"/>
    </row>
    <row r="163" spans="1:13">
      <c r="A163" s="17" t="str">
        <f>TEXT(A13,"mmm-yy")</f>
        <v>Jul-01</v>
      </c>
      <c r="B163" s="2">
        <f>B13</f>
        <v>2864</v>
      </c>
      <c r="C163" s="2">
        <f>C13</f>
        <v>115407</v>
      </c>
      <c r="D163" s="2">
        <f>D13</f>
        <v>3577617</v>
      </c>
      <c r="E163" s="39">
        <f t="shared" si="4"/>
        <v>28.865499017921707</v>
      </c>
      <c r="F163" s="18">
        <f>F13</f>
        <v>1802223</v>
      </c>
      <c r="G163" s="18">
        <f>G13</f>
        <v>936114</v>
      </c>
      <c r="H163" s="18">
        <f>H13</f>
        <v>1032697</v>
      </c>
      <c r="I163" s="19">
        <f t="shared" si="0"/>
        <v>1.9252174414654626</v>
      </c>
      <c r="J163" s="20">
        <f t="shared" si="1"/>
        <v>1.7451614558771837</v>
      </c>
      <c r="K163" s="20">
        <f t="shared" si="2"/>
        <v>40.295740223463689</v>
      </c>
      <c r="L163" s="21">
        <f t="shared" si="3"/>
        <v>48.184946340054864</v>
      </c>
      <c r="M163" s="31"/>
    </row>
    <row r="164" spans="1:13">
      <c r="A164" s="17" t="str">
        <f>TEXT(A14,"mmm-yy")</f>
        <v>Aug-01</v>
      </c>
      <c r="B164" s="2">
        <f>B14</f>
        <v>2876</v>
      </c>
      <c r="C164" s="2">
        <f>C14</f>
        <v>115819</v>
      </c>
      <c r="D164" s="2">
        <f>D14</f>
        <v>3590389</v>
      </c>
      <c r="E164" s="39">
        <f t="shared" si="4"/>
        <v>29.226164630072116</v>
      </c>
      <c r="F164" s="18">
        <f>F14</f>
        <v>1757486</v>
      </c>
      <c r="G164" s="18">
        <f>G14</f>
        <v>906221</v>
      </c>
      <c r="H164" s="18">
        <f>H14</f>
        <v>1049333</v>
      </c>
      <c r="I164" s="19">
        <f t="shared" si="0"/>
        <v>1.9393569559743153</v>
      </c>
      <c r="J164" s="20">
        <f t="shared" si="1"/>
        <v>1.6748601254320601</v>
      </c>
      <c r="K164" s="20">
        <f t="shared" si="2"/>
        <v>40.270862308762169</v>
      </c>
      <c r="L164" s="21">
        <f t="shared" si="3"/>
        <v>46.98884022864965</v>
      </c>
      <c r="M164" s="31"/>
    </row>
    <row r="165" spans="1:13">
      <c r="A165" s="17" t="str">
        <f>TEXT(A15,"mmm-yy")</f>
        <v>Sep-01</v>
      </c>
      <c r="B165" s="2">
        <f>B15</f>
        <v>2905</v>
      </c>
      <c r="C165" s="2">
        <f>C15</f>
        <v>117348</v>
      </c>
      <c r="D165" s="2">
        <f>D15</f>
        <v>3520440</v>
      </c>
      <c r="E165" s="39">
        <f t="shared" si="4"/>
        <v>30.477241481178488</v>
      </c>
      <c r="F165" s="18">
        <f>F15</f>
        <v>1863683</v>
      </c>
      <c r="G165" s="18">
        <f>G15</f>
        <v>974156</v>
      </c>
      <c r="H165" s="18">
        <f>H15</f>
        <v>1072933</v>
      </c>
      <c r="I165" s="19">
        <f t="shared" si="0"/>
        <v>1.9131258237900295</v>
      </c>
      <c r="J165" s="20">
        <f t="shared" si="1"/>
        <v>1.7369984891880481</v>
      </c>
      <c r="K165" s="20">
        <f t="shared" si="2"/>
        <v>40.395180722891567</v>
      </c>
      <c r="L165" s="21">
        <f t="shared" si="3"/>
        <v>49.828165188144013</v>
      </c>
      <c r="M165" s="31"/>
    </row>
    <row r="166" spans="1:13">
      <c r="A166" s="17" t="str">
        <f>TEXT(A16,"mmm-yy")</f>
        <v>Oct-01</v>
      </c>
      <c r="B166" s="2">
        <f>B16</f>
        <v>2916</v>
      </c>
      <c r="C166" s="2">
        <f>C16</f>
        <v>118760</v>
      </c>
      <c r="D166" s="2">
        <f>D16</f>
        <v>3681560</v>
      </c>
      <c r="E166" s="39">
        <f t="shared" si="4"/>
        <v>32.819592781320964</v>
      </c>
      <c r="F166" s="18">
        <f>F16</f>
        <v>2076713</v>
      </c>
      <c r="G166" s="18">
        <f>G16</f>
        <v>1123949</v>
      </c>
      <c r="H166" s="18">
        <f>H16</f>
        <v>1208273</v>
      </c>
      <c r="I166" s="19">
        <f t="shared" si="0"/>
        <v>1.8476932672211996</v>
      </c>
      <c r="J166" s="20">
        <f t="shared" si="1"/>
        <v>1.7187448531912903</v>
      </c>
      <c r="K166" s="20">
        <f t="shared" si="2"/>
        <v>40.72702331961591</v>
      </c>
      <c r="L166" s="21">
        <f t="shared" si="3"/>
        <v>55.523819454470591</v>
      </c>
      <c r="M166" s="31"/>
    </row>
    <row r="167" spans="1:13">
      <c r="A167" s="17" t="str">
        <f>TEXT(A17,"mmm-yy")</f>
        <v>Nov-01</v>
      </c>
      <c r="B167" s="2">
        <f>B17</f>
        <v>2933</v>
      </c>
      <c r="C167" s="2">
        <f>C17</f>
        <v>122039</v>
      </c>
      <c r="D167" s="2">
        <f>D17</f>
        <v>3661170</v>
      </c>
      <c r="E167" s="39">
        <f t="shared" si="4"/>
        <v>36.242020993289032</v>
      </c>
      <c r="F167" s="18">
        <f>F17</f>
        <v>2229590</v>
      </c>
      <c r="G167" s="18">
        <f>G17</f>
        <v>1253146</v>
      </c>
      <c r="H167" s="18">
        <f>H17</f>
        <v>1326882</v>
      </c>
      <c r="I167" s="19">
        <f t="shared" si="0"/>
        <v>1.7791941242281426</v>
      </c>
      <c r="J167" s="20">
        <f t="shared" si="1"/>
        <v>1.6803227415851598</v>
      </c>
      <c r="K167" s="20">
        <f t="shared" si="2"/>
        <v>41.608932833276512</v>
      </c>
      <c r="L167" s="21">
        <f t="shared" si="3"/>
        <v>59.611199341215226</v>
      </c>
      <c r="M167" s="31"/>
    </row>
    <row r="168" spans="1:13">
      <c r="A168" s="17" t="str">
        <f>TEXT(A18,"mmm-yy")</f>
        <v>Dec-01</v>
      </c>
      <c r="B168" s="2">
        <f>B18</f>
        <v>2947</v>
      </c>
      <c r="C168" s="2">
        <f>C18</f>
        <v>123286</v>
      </c>
      <c r="D168" s="2">
        <f>D18</f>
        <v>3821866</v>
      </c>
      <c r="E168" s="39">
        <f t="shared" si="4"/>
        <v>37.78693444511137</v>
      </c>
      <c r="F168" s="18">
        <f>F18</f>
        <v>2831237</v>
      </c>
      <c r="G168" s="18">
        <f>G18</f>
        <v>1444626</v>
      </c>
      <c r="H168" s="18">
        <f>H18</f>
        <v>1444166</v>
      </c>
      <c r="I168" s="19">
        <f t="shared" si="0"/>
        <v>1.9598408169311643</v>
      </c>
      <c r="J168" s="20">
        <f t="shared" si="1"/>
        <v>1.960465071189877</v>
      </c>
      <c r="K168" s="20">
        <f t="shared" si="2"/>
        <v>41.834407872412626</v>
      </c>
      <c r="L168" s="21">
        <f t="shared" si="3"/>
        <v>75.6970712952714</v>
      </c>
      <c r="M168" s="31"/>
    </row>
    <row r="169" spans="1:13">
      <c r="A169" s="17" t="str">
        <f>TEXT(A19,"mmm-yy")</f>
        <v>Jan-02</v>
      </c>
      <c r="B169" s="2">
        <f>B19</f>
        <v>2952</v>
      </c>
      <c r="C169" s="2">
        <f>C19</f>
        <v>123461</v>
      </c>
      <c r="D169" s="2">
        <f>D19</f>
        <v>3827291</v>
      </c>
      <c r="E169" s="39">
        <f t="shared" si="4"/>
        <v>48.108623044341286</v>
      </c>
      <c r="F169" s="18">
        <f>F19</f>
        <v>3840258</v>
      </c>
      <c r="G169" s="18">
        <f>G19</f>
        <v>1793954</v>
      </c>
      <c r="H169" s="18">
        <f>H19</f>
        <v>1841257</v>
      </c>
      <c r="I169" s="19">
        <f t="shared" si="0"/>
        <v>2.1406669290293956</v>
      </c>
      <c r="J169" s="20">
        <f t="shared" si="1"/>
        <v>2.0856719078325296</v>
      </c>
      <c r="K169" s="20">
        <f t="shared" si="2"/>
        <v>41.822831978319783</v>
      </c>
      <c r="L169" s="38">
        <f t="shared" ref="L169:L180" si="5">IF(OR(F$169="C",F169="C"),"C",100*F169/F$169)</f>
        <v>100</v>
      </c>
      <c r="M169" s="31"/>
    </row>
    <row r="170" spans="1:13">
      <c r="A170" s="17" t="str">
        <f>TEXT(A20,"mmm-yy")</f>
        <v>Feb-02</v>
      </c>
      <c r="B170" s="2">
        <f>B20</f>
        <v>2956</v>
      </c>
      <c r="C170" s="2">
        <f>C20</f>
        <v>123821</v>
      </c>
      <c r="D170" s="2">
        <f>D20</f>
        <v>3466988</v>
      </c>
      <c r="E170" s="39">
        <f t="shared" si="4"/>
        <v>46.613313919748208</v>
      </c>
      <c r="F170" s="18">
        <f>F20</f>
        <v>2829400</v>
      </c>
      <c r="G170" s="18">
        <f>G20</f>
        <v>1544421</v>
      </c>
      <c r="H170" s="18">
        <f>H20</f>
        <v>1616078</v>
      </c>
      <c r="I170" s="19">
        <f t="shared" si="0"/>
        <v>1.8320134212109263</v>
      </c>
      <c r="J170" s="20">
        <f t="shared" si="1"/>
        <v>1.7507818310749852</v>
      </c>
      <c r="K170" s="20">
        <f t="shared" si="2"/>
        <v>41.888024357239516</v>
      </c>
      <c r="L170" s="38">
        <f t="shared" si="5"/>
        <v>73.677341470286635</v>
      </c>
      <c r="M170" s="31"/>
    </row>
    <row r="171" spans="1:13">
      <c r="A171" s="17" t="str">
        <f>TEXT(A21,"mmm-yy")</f>
        <v>Mar-02</v>
      </c>
      <c r="B171" s="2">
        <f>B21</f>
        <v>2949</v>
      </c>
      <c r="C171" s="2">
        <f>C21</f>
        <v>123556</v>
      </c>
      <c r="D171" s="2">
        <f>D21</f>
        <v>3830236</v>
      </c>
      <c r="E171" s="39">
        <f t="shared" si="4"/>
        <v>45.058998975520048</v>
      </c>
      <c r="F171" s="18">
        <f>F21</f>
        <v>3070082</v>
      </c>
      <c r="G171" s="18">
        <f>G21</f>
        <v>1644953</v>
      </c>
      <c r="H171" s="18">
        <f>H21</f>
        <v>1725866</v>
      </c>
      <c r="I171" s="19">
        <f t="shared" si="0"/>
        <v>1.8663645709026337</v>
      </c>
      <c r="J171" s="20">
        <f t="shared" si="1"/>
        <v>1.7788646395490728</v>
      </c>
      <c r="K171" s="20">
        <f t="shared" si="2"/>
        <v>41.897592404204815</v>
      </c>
      <c r="L171" s="38">
        <f t="shared" si="5"/>
        <v>79.944680800092073</v>
      </c>
      <c r="M171" s="31"/>
    </row>
    <row r="172" spans="1:13">
      <c r="A172" s="17" t="str">
        <f>TEXT(A22,"mmm-yy")</f>
        <v>Apr-02</v>
      </c>
      <c r="B172" s="2">
        <f>B22</f>
        <v>2934</v>
      </c>
      <c r="C172" s="2">
        <f>C22</f>
        <v>120026</v>
      </c>
      <c r="D172" s="2">
        <f>D22</f>
        <v>3600780</v>
      </c>
      <c r="E172" s="39">
        <f t="shared" si="4"/>
        <v>36.472319886246872</v>
      </c>
      <c r="F172" s="18">
        <f>F22</f>
        <v>2269600</v>
      </c>
      <c r="G172" s="18">
        <f>G22</f>
        <v>1259630</v>
      </c>
      <c r="H172" s="18">
        <f>H22</f>
        <v>1313288</v>
      </c>
      <c r="I172" s="19">
        <f t="shared" si="0"/>
        <v>1.8017989409588531</v>
      </c>
      <c r="J172" s="20">
        <f t="shared" si="1"/>
        <v>1.7281814803759723</v>
      </c>
      <c r="K172" s="20">
        <f t="shared" si="2"/>
        <v>40.908657123381047</v>
      </c>
      <c r="L172" s="38">
        <f t="shared" si="5"/>
        <v>59.100195872256499</v>
      </c>
      <c r="M172" s="31"/>
    </row>
    <row r="173" spans="1:13">
      <c r="A173" s="17" t="str">
        <f>TEXT(A23,"mmm-yy")</f>
        <v>May-02</v>
      </c>
      <c r="B173" s="2">
        <f>B23</f>
        <v>2905</v>
      </c>
      <c r="C173" s="2">
        <f>C23</f>
        <v>118136</v>
      </c>
      <c r="D173" s="2">
        <f>D23</f>
        <v>3662216</v>
      </c>
      <c r="E173" s="39">
        <f t="shared" si="4"/>
        <v>28.682879436931081</v>
      </c>
      <c r="F173" s="18">
        <f>F23</f>
        <v>1681505</v>
      </c>
      <c r="G173" s="18">
        <f>G23</f>
        <v>940483</v>
      </c>
      <c r="H173" s="18">
        <f>H23</f>
        <v>1050429</v>
      </c>
      <c r="I173" s="19">
        <f t="shared" si="0"/>
        <v>1.7879164216684407</v>
      </c>
      <c r="J173" s="20">
        <f t="shared" si="1"/>
        <v>1.6007793006476401</v>
      </c>
      <c r="K173" s="20">
        <f t="shared" si="2"/>
        <v>40.66643717728055</v>
      </c>
      <c r="L173" s="38">
        <f t="shared" si="5"/>
        <v>43.786250819606394</v>
      </c>
      <c r="M173" s="31"/>
    </row>
    <row r="174" spans="1:13">
      <c r="A174" s="17" t="str">
        <f>TEXT(A24,"mmm-yy")</f>
        <v>Jun-02</v>
      </c>
      <c r="B174" s="2">
        <f>B24</f>
        <v>2876</v>
      </c>
      <c r="C174" s="2">
        <f>C24</f>
        <v>117000</v>
      </c>
      <c r="D174" s="2">
        <f>D24</f>
        <v>3510000</v>
      </c>
      <c r="E174" s="39">
        <f t="shared" si="4"/>
        <v>26.743931623931623</v>
      </c>
      <c r="F174" s="18">
        <f>F24</f>
        <v>1538521</v>
      </c>
      <c r="G174" s="18">
        <f>G24</f>
        <v>822472</v>
      </c>
      <c r="H174" s="18">
        <f>H24</f>
        <v>938712</v>
      </c>
      <c r="I174" s="19">
        <f t="shared" si="0"/>
        <v>1.870605929441975</v>
      </c>
      <c r="J174" s="20">
        <f t="shared" si="1"/>
        <v>1.63897020598437</v>
      </c>
      <c r="K174" s="20">
        <f t="shared" si="2"/>
        <v>40.681502086230878</v>
      </c>
      <c r="L174" s="38">
        <f t="shared" si="5"/>
        <v>40.062959311587917</v>
      </c>
      <c r="M174" s="31"/>
    </row>
    <row r="175" spans="1:13">
      <c r="A175" s="17" t="str">
        <f>TEXT(A25,"mmm-yy")</f>
        <v>Jul-02</v>
      </c>
      <c r="B175" s="2">
        <f>B25</f>
        <v>2867</v>
      </c>
      <c r="C175" s="2">
        <f>C25</f>
        <v>117004</v>
      </c>
      <c r="D175" s="2">
        <f>D25</f>
        <v>3627124</v>
      </c>
      <c r="E175" s="39">
        <f t="shared" si="4"/>
        <v>30.567910002525416</v>
      </c>
      <c r="F175" s="18">
        <f>F25</f>
        <v>1926479</v>
      </c>
      <c r="G175" s="18">
        <f>G25</f>
        <v>975998</v>
      </c>
      <c r="H175" s="18">
        <f>H25</f>
        <v>1108736</v>
      </c>
      <c r="I175" s="19">
        <f t="shared" si="0"/>
        <v>1.9738554792120475</v>
      </c>
      <c r="J175" s="20">
        <f t="shared" si="1"/>
        <v>1.7375452767836528</v>
      </c>
      <c r="K175" s="20">
        <f t="shared" si="2"/>
        <v>40.810603418207187</v>
      </c>
      <c r="L175" s="38">
        <f t="shared" si="5"/>
        <v>50.165353473646825</v>
      </c>
      <c r="M175" s="31"/>
    </row>
    <row r="176" spans="1:13">
      <c r="A176" s="17" t="str">
        <f>TEXT(A26,"mmm-yy")</f>
        <v>Aug-02</v>
      </c>
      <c r="B176" s="2">
        <f>B26</f>
        <v>2862</v>
      </c>
      <c r="C176" s="2">
        <f>C26</f>
        <v>117257</v>
      </c>
      <c r="D176" s="2">
        <f>D26</f>
        <v>3634967</v>
      </c>
      <c r="E176" s="39">
        <f t="shared" si="4"/>
        <v>29.826570640118604</v>
      </c>
      <c r="F176" s="18">
        <f>F26</f>
        <v>1828564</v>
      </c>
      <c r="G176" s="18">
        <f>G26</f>
        <v>911325</v>
      </c>
      <c r="H176" s="18">
        <f>H26</f>
        <v>1084186</v>
      </c>
      <c r="I176" s="19">
        <f t="shared" si="0"/>
        <v>2.006489452171289</v>
      </c>
      <c r="J176" s="20">
        <f t="shared" si="1"/>
        <v>1.6865777643319504</v>
      </c>
      <c r="K176" s="20">
        <f t="shared" si="2"/>
        <v>40.970300489168416</v>
      </c>
      <c r="L176" s="38">
        <f t="shared" si="5"/>
        <v>47.615654989847037</v>
      </c>
      <c r="M176" s="31"/>
    </row>
    <row r="177" spans="1:13">
      <c r="A177" s="17" t="str">
        <f>TEXT(A27,"mmm-yy")</f>
        <v>Sep-02</v>
      </c>
      <c r="B177" s="2">
        <f>B27</f>
        <v>2895</v>
      </c>
      <c r="C177" s="2">
        <f>C27</f>
        <v>118475</v>
      </c>
      <c r="D177" s="2">
        <f>D27</f>
        <v>3554250</v>
      </c>
      <c r="E177" s="39">
        <f t="shared" si="4"/>
        <v>31.665921080396707</v>
      </c>
      <c r="F177" s="18">
        <f>F27</f>
        <v>1930539</v>
      </c>
      <c r="G177" s="18">
        <f>G27</f>
        <v>1011974</v>
      </c>
      <c r="H177" s="18">
        <f>H27</f>
        <v>1125486</v>
      </c>
      <c r="I177" s="19">
        <f t="shared" si="0"/>
        <v>1.9076962451604489</v>
      </c>
      <c r="J177" s="20">
        <f t="shared" si="1"/>
        <v>1.7152936598056305</v>
      </c>
      <c r="K177" s="20">
        <f t="shared" si="2"/>
        <v>40.924006908462864</v>
      </c>
      <c r="L177" s="38">
        <f t="shared" si="5"/>
        <v>50.271075537112353</v>
      </c>
      <c r="M177" s="31"/>
    </row>
    <row r="178" spans="1:13">
      <c r="A178" s="17" t="str">
        <f>TEXT(A28,"mmm-yy")</f>
        <v>Oct-02</v>
      </c>
      <c r="B178" s="2">
        <f>B28</f>
        <v>2926</v>
      </c>
      <c r="C178" s="2">
        <f>C28</f>
        <v>119579</v>
      </c>
      <c r="D178" s="2">
        <f>D28</f>
        <v>3706949</v>
      </c>
      <c r="E178" s="39">
        <f t="shared" si="4"/>
        <v>35.000319669895646</v>
      </c>
      <c r="F178" s="18">
        <f>F28</f>
        <v>2205203</v>
      </c>
      <c r="G178" s="18">
        <f>G28</f>
        <v>1177507</v>
      </c>
      <c r="H178" s="18">
        <f>H28</f>
        <v>1297444</v>
      </c>
      <c r="I178" s="19">
        <f t="shared" si="0"/>
        <v>1.8727727308627464</v>
      </c>
      <c r="J178" s="20">
        <f t="shared" si="1"/>
        <v>1.6996517768782313</v>
      </c>
      <c r="K178" s="20">
        <f t="shared" si="2"/>
        <v>40.867737525632265</v>
      </c>
      <c r="L178" s="38">
        <f t="shared" si="5"/>
        <v>57.42330333014084</v>
      </c>
      <c r="M178" s="31"/>
    </row>
    <row r="179" spans="1:13">
      <c r="A179" s="17" t="str">
        <f>TEXT(A29,"mmm-yy")</f>
        <v>Nov-02</v>
      </c>
      <c r="B179" s="2">
        <f>B29</f>
        <v>2937</v>
      </c>
      <c r="C179" s="2">
        <f>C29</f>
        <v>122616</v>
      </c>
      <c r="D179" s="2">
        <f>D29</f>
        <v>3678480</v>
      </c>
      <c r="E179" s="39">
        <f t="shared" si="4"/>
        <v>39.886692329440422</v>
      </c>
      <c r="F179" s="18">
        <f>F29</f>
        <v>2458811</v>
      </c>
      <c r="G179" s="18">
        <f>G29</f>
        <v>1363628</v>
      </c>
      <c r="H179" s="18">
        <f>H29</f>
        <v>1467224</v>
      </c>
      <c r="I179" s="19">
        <f t="shared" si="0"/>
        <v>1.8031391259199723</v>
      </c>
      <c r="J179" s="20">
        <f t="shared" si="1"/>
        <v>1.6758252318664362</v>
      </c>
      <c r="K179" s="20">
        <f t="shared" si="2"/>
        <v>41.748723186925432</v>
      </c>
      <c r="L179" s="38">
        <f t="shared" si="5"/>
        <v>64.027234628506733</v>
      </c>
      <c r="M179" s="31"/>
    </row>
    <row r="180" spans="1:13">
      <c r="A180" s="17" t="str">
        <f>TEXT(A30,"mmm-yy")</f>
        <v>Dec-02</v>
      </c>
      <c r="B180" s="2">
        <f>B30</f>
        <v>2952</v>
      </c>
      <c r="C180" s="2">
        <f>C30</f>
        <v>124166</v>
      </c>
      <c r="D180" s="2">
        <f>D30</f>
        <v>3849146</v>
      </c>
      <c r="E180" s="39">
        <f t="shared" si="4"/>
        <v>40.2603070914951</v>
      </c>
      <c r="F180" s="18">
        <f>F30</f>
        <v>2925272</v>
      </c>
      <c r="G180" s="18">
        <f>G30</f>
        <v>1501752</v>
      </c>
      <c r="H180" s="18">
        <f>H30</f>
        <v>1549678</v>
      </c>
      <c r="I180" s="19">
        <f t="shared" si="0"/>
        <v>1.947906178916359</v>
      </c>
      <c r="J180" s="20">
        <f t="shared" si="1"/>
        <v>1.8876644051215801</v>
      </c>
      <c r="K180" s="20">
        <f t="shared" si="2"/>
        <v>42.061653116531168</v>
      </c>
      <c r="L180" s="38">
        <f t="shared" si="5"/>
        <v>76.173840403431228</v>
      </c>
      <c r="M180" s="31"/>
    </row>
    <row r="181" spans="1:13">
      <c r="A181" s="17" t="str">
        <f>TEXT(A31,"mmm-yy")</f>
        <v>Jan-03</v>
      </c>
      <c r="B181" s="2">
        <f>B31</f>
        <v>2966</v>
      </c>
      <c r="C181" s="2">
        <f>C31</f>
        <v>124436</v>
      </c>
      <c r="D181" s="2">
        <f>D31</f>
        <v>3857516</v>
      </c>
      <c r="E181" s="39">
        <f t="shared" si="4"/>
        <v>48.846433819069055</v>
      </c>
      <c r="F181" s="18">
        <f>F31</f>
        <v>3884101</v>
      </c>
      <c r="G181" s="18">
        <f>G31</f>
        <v>1828808</v>
      </c>
      <c r="H181" s="18">
        <f>H31</f>
        <v>1884259</v>
      </c>
      <c r="I181" s="19">
        <f t="shared" si="0"/>
        <v>2.1238429621917665</v>
      </c>
      <c r="J181" s="20">
        <f t="shared" si="1"/>
        <v>2.0613413548774346</v>
      </c>
      <c r="K181" s="20">
        <f t="shared" si="2"/>
        <v>41.954146999325694</v>
      </c>
      <c r="L181" s="38">
        <f t="shared" ref="L181:L192" si="6">IF(OR(F$181="C",F181="C"),"C",100*F181/F$181)</f>
        <v>100</v>
      </c>
      <c r="M181" s="31"/>
    </row>
    <row r="182" spans="1:13">
      <c r="A182" s="17" t="str">
        <f>TEXT(A32,"mmm-yy")</f>
        <v>Feb-03</v>
      </c>
      <c r="B182" s="2">
        <f>B32</f>
        <v>2968</v>
      </c>
      <c r="C182" s="2">
        <f>C32</f>
        <v>124628</v>
      </c>
      <c r="D182" s="2">
        <f>D32</f>
        <v>3489584</v>
      </c>
      <c r="E182" s="39">
        <f t="shared" si="4"/>
        <v>48.784582918766247</v>
      </c>
      <c r="F182" s="18">
        <f>F32</f>
        <v>3013612</v>
      </c>
      <c r="G182" s="18">
        <f>G32</f>
        <v>1632061</v>
      </c>
      <c r="H182" s="18">
        <f>H32</f>
        <v>1702379</v>
      </c>
      <c r="I182" s="19">
        <f t="shared" si="0"/>
        <v>1.8465069626686748</v>
      </c>
      <c r="J182" s="20">
        <f t="shared" si="1"/>
        <v>1.7702356525779512</v>
      </c>
      <c r="K182" s="20">
        <f t="shared" si="2"/>
        <v>41.990566037735846</v>
      </c>
      <c r="L182" s="38">
        <f t="shared" si="6"/>
        <v>77.588404626965158</v>
      </c>
      <c r="M182" s="31"/>
    </row>
    <row r="183" spans="1:13">
      <c r="A183" s="17" t="str">
        <f>TEXT(A33,"mmm-yy")</f>
        <v>Mar-03</v>
      </c>
      <c r="B183" s="2">
        <f>B33</f>
        <v>2967</v>
      </c>
      <c r="C183" s="2">
        <f>C33</f>
        <v>124324</v>
      </c>
      <c r="D183" s="2">
        <f>D33</f>
        <v>3854044</v>
      </c>
      <c r="E183" s="39">
        <f t="shared" si="4"/>
        <v>43.955984934266446</v>
      </c>
      <c r="F183" s="18">
        <f>F33</f>
        <v>2898116</v>
      </c>
      <c r="G183" s="18">
        <f>G33</f>
        <v>1589468</v>
      </c>
      <c r="H183" s="18">
        <f>H33</f>
        <v>1694083</v>
      </c>
      <c r="I183" s="19">
        <f t="shared" si="0"/>
        <v>1.8233245337433657</v>
      </c>
      <c r="J183" s="20">
        <f t="shared" si="1"/>
        <v>1.7107284589952205</v>
      </c>
      <c r="K183" s="20">
        <f t="shared" si="2"/>
        <v>41.902258173238963</v>
      </c>
      <c r="L183" s="38">
        <f t="shared" si="6"/>
        <v>74.614846524330858</v>
      </c>
      <c r="M183" s="31"/>
    </row>
    <row r="184" spans="1:13">
      <c r="A184" s="17" t="str">
        <f>TEXT(A34,"mmm-yy")</f>
        <v>Apr-03</v>
      </c>
      <c r="B184" s="2">
        <f>B34</f>
        <v>2923</v>
      </c>
      <c r="C184" s="2">
        <f>C34</f>
        <v>120012</v>
      </c>
      <c r="D184" s="2">
        <f>D34</f>
        <v>3600360</v>
      </c>
      <c r="E184" s="39">
        <f t="shared" si="4"/>
        <v>39.56248819562488</v>
      </c>
      <c r="F184" s="18">
        <f>F34</f>
        <v>2550460</v>
      </c>
      <c r="G184" s="18">
        <f>G34</f>
        <v>1370814</v>
      </c>
      <c r="H184" s="18">
        <f>H34</f>
        <v>1424392</v>
      </c>
      <c r="I184" s="19">
        <f t="shared" si="0"/>
        <v>1.8605441730242032</v>
      </c>
      <c r="J184" s="20">
        <f t="shared" si="1"/>
        <v>1.7905604636925789</v>
      </c>
      <c r="K184" s="20">
        <f t="shared" si="2"/>
        <v>41.057817310981868</v>
      </c>
      <c r="L184" s="38">
        <f t="shared" si="6"/>
        <v>65.664100907777623</v>
      </c>
      <c r="M184" s="31"/>
    </row>
    <row r="185" spans="1:13">
      <c r="A185" s="17" t="str">
        <f>TEXT(A35,"mmm-yy")</f>
        <v>May-03</v>
      </c>
      <c r="B185" s="2">
        <f>B35</f>
        <v>2862</v>
      </c>
      <c r="C185" s="2">
        <f>C35</f>
        <v>117659</v>
      </c>
      <c r="D185" s="2">
        <f>D35</f>
        <v>3647429</v>
      </c>
      <c r="E185" s="39">
        <f t="shared" si="4"/>
        <v>29.433828595429823</v>
      </c>
      <c r="F185" s="18">
        <f>F35</f>
        <v>1721910</v>
      </c>
      <c r="G185" s="18">
        <f>G35</f>
        <v>946547</v>
      </c>
      <c r="H185" s="18">
        <f>H35</f>
        <v>1073578</v>
      </c>
      <c r="I185" s="19">
        <f t="shared" si="0"/>
        <v>1.8191489698873906</v>
      </c>
      <c r="J185" s="20">
        <f t="shared" si="1"/>
        <v>1.6038983660246391</v>
      </c>
      <c r="K185" s="20">
        <f t="shared" si="2"/>
        <v>41.110761705101325</v>
      </c>
      <c r="L185" s="38">
        <f t="shared" si="6"/>
        <v>44.332266333959907</v>
      </c>
      <c r="M185" s="31"/>
    </row>
    <row r="186" spans="1:13">
      <c r="A186" s="17" t="str">
        <f>TEXT(A36,"mmm-yy")</f>
        <v>Jun-03</v>
      </c>
      <c r="B186" s="2">
        <f>B36</f>
        <v>2839</v>
      </c>
      <c r="C186" s="2">
        <f>C36</f>
        <v>116487</v>
      </c>
      <c r="D186" s="2">
        <f>D36</f>
        <v>3494610</v>
      </c>
      <c r="E186" s="39">
        <f t="shared" si="4"/>
        <v>26.591035909586477</v>
      </c>
      <c r="F186" s="18">
        <f>F36</f>
        <v>1474648</v>
      </c>
      <c r="G186" s="18">
        <f>G36</f>
        <v>788415</v>
      </c>
      <c r="H186" s="18">
        <f>H36</f>
        <v>929253</v>
      </c>
      <c r="I186" s="19">
        <f t="shared" si="0"/>
        <v>1.8703956672564577</v>
      </c>
      <c r="J186" s="20">
        <f t="shared" si="1"/>
        <v>1.5869176639731053</v>
      </c>
      <c r="K186" s="20">
        <f t="shared" si="2"/>
        <v>41.030996829869672</v>
      </c>
      <c r="L186" s="38">
        <f t="shared" si="6"/>
        <v>37.966262978228421</v>
      </c>
      <c r="M186" s="31"/>
    </row>
    <row r="187" spans="1:13">
      <c r="A187" s="17" t="str">
        <f>TEXT(A37,"mmm-yy")</f>
        <v>Jul-03</v>
      </c>
      <c r="B187" s="2">
        <f>B37</f>
        <v>2854</v>
      </c>
      <c r="C187" s="2">
        <f>C37</f>
        <v>117251</v>
      </c>
      <c r="D187" s="2">
        <f>D37</f>
        <v>3634781</v>
      </c>
      <c r="E187" s="39">
        <f t="shared" si="4"/>
        <v>31.339852387255242</v>
      </c>
      <c r="F187" s="18">
        <f>F37</f>
        <v>1976968</v>
      </c>
      <c r="G187" s="18">
        <f>G37</f>
        <v>1026630</v>
      </c>
      <c r="H187" s="18">
        <f>H37</f>
        <v>1139135</v>
      </c>
      <c r="I187" s="19">
        <f t="shared" si="0"/>
        <v>1.9256869563523373</v>
      </c>
      <c r="J187" s="20">
        <f t="shared" si="1"/>
        <v>1.7354993042966813</v>
      </c>
      <c r="K187" s="20">
        <f t="shared" si="2"/>
        <v>41.083041345480027</v>
      </c>
      <c r="L187" s="38">
        <f t="shared" si="6"/>
        <v>50.898985376538867</v>
      </c>
      <c r="M187" s="31"/>
    </row>
    <row r="188" spans="1:13">
      <c r="A188" s="17" t="str">
        <f>TEXT(A38,"mmm-yy")</f>
        <v>Aug-03</v>
      </c>
      <c r="B188" s="2">
        <f>B38</f>
        <v>2866</v>
      </c>
      <c r="C188" s="2">
        <f>C38</f>
        <v>117575</v>
      </c>
      <c r="D188" s="2">
        <f>D38</f>
        <v>3644825</v>
      </c>
      <c r="E188" s="39">
        <f t="shared" si="4"/>
        <v>29.892409100574103</v>
      </c>
      <c r="F188" s="18">
        <f>F38</f>
        <v>1831178</v>
      </c>
      <c r="G188" s="18">
        <f>G38</f>
        <v>936479</v>
      </c>
      <c r="H188" s="18">
        <f>H38</f>
        <v>1089526</v>
      </c>
      <c r="I188" s="19">
        <f t="shared" si="0"/>
        <v>1.9553860791325806</v>
      </c>
      <c r="J188" s="20">
        <f t="shared" si="1"/>
        <v>1.6807106943753523</v>
      </c>
      <c r="K188" s="20">
        <f t="shared" si="2"/>
        <v>41.024075366364272</v>
      </c>
      <c r="L188" s="38">
        <f t="shared" si="6"/>
        <v>47.145478451770437</v>
      </c>
      <c r="M188" s="31"/>
    </row>
    <row r="189" spans="1:13">
      <c r="A189" s="17" t="str">
        <f>TEXT(A39,"mmm-yy")</f>
        <v>Sep-03</v>
      </c>
      <c r="B189" s="2">
        <f>B39</f>
        <v>2893</v>
      </c>
      <c r="C189" s="2">
        <f>C39</f>
        <v>118988</v>
      </c>
      <c r="D189" s="2">
        <f>D39</f>
        <v>3569640</v>
      </c>
      <c r="E189" s="39">
        <f t="shared" si="4"/>
        <v>32.752798601539652</v>
      </c>
      <c r="F189" s="18">
        <f>F39</f>
        <v>2025337</v>
      </c>
      <c r="G189" s="18">
        <f>G39</f>
        <v>1072770</v>
      </c>
      <c r="H189" s="18">
        <f>H39</f>
        <v>1169157</v>
      </c>
      <c r="I189" s="19">
        <f t="shared" ref="I189:I220" si="7">IF(F189=0,"-",IF(OR(F189="C",G189="C"),"C",F189/G189))</f>
        <v>1.8879508189080605</v>
      </c>
      <c r="J189" s="20">
        <f t="shared" ref="J189:J220" si="8">IF(OR(H189=0,F189=0),"-",IF(OR(F189="C",H189="C"),"C",F189/H189))</f>
        <v>1.7323054132165312</v>
      </c>
      <c r="K189" s="20">
        <f t="shared" ref="K189:K220" si="9">IF(B189=0,"-",C189/B189)</f>
        <v>41.129623228482544</v>
      </c>
      <c r="L189" s="38">
        <f t="shared" si="6"/>
        <v>52.144292849233324</v>
      </c>
      <c r="M189" s="31"/>
    </row>
    <row r="190" spans="1:13">
      <c r="A190" s="17" t="str">
        <f>TEXT(A40,"mmm-yy")</f>
        <v>Oct-03</v>
      </c>
      <c r="B190" s="2">
        <f>B40</f>
        <v>2934</v>
      </c>
      <c r="C190" s="2">
        <f>C40</f>
        <v>119949</v>
      </c>
      <c r="D190" s="2">
        <f>D40</f>
        <v>3718419</v>
      </c>
      <c r="E190" s="39">
        <f t="shared" si="4"/>
        <v>35.1680647070704</v>
      </c>
      <c r="F190" s="18">
        <f>F40</f>
        <v>2224164</v>
      </c>
      <c r="G190" s="18">
        <f>G40</f>
        <v>1214342</v>
      </c>
      <c r="H190" s="18">
        <f>H40</f>
        <v>1307696</v>
      </c>
      <c r="I190" s="19">
        <f t="shared" si="7"/>
        <v>1.831579571488098</v>
      </c>
      <c r="J190" s="20">
        <f t="shared" si="8"/>
        <v>1.7008264917840232</v>
      </c>
      <c r="K190" s="20">
        <f t="shared" si="9"/>
        <v>40.882413087934559</v>
      </c>
      <c r="L190" s="38">
        <f t="shared" si="6"/>
        <v>57.263289497363743</v>
      </c>
      <c r="M190" s="31"/>
    </row>
    <row r="191" spans="1:13">
      <c r="A191" s="17" t="str">
        <f>TEXT(A41,"mmm-yy")</f>
        <v>Nov-03</v>
      </c>
      <c r="B191" s="2">
        <f>B41</f>
        <v>2935</v>
      </c>
      <c r="C191" s="2">
        <f>C41</f>
        <v>123677</v>
      </c>
      <c r="D191" s="2">
        <f>D41</f>
        <v>3710310</v>
      </c>
      <c r="E191" s="39">
        <f t="shared" si="4"/>
        <v>40.016494578620119</v>
      </c>
      <c r="F191" s="18">
        <f>F41</f>
        <v>2476688</v>
      </c>
      <c r="G191" s="18">
        <f>G41</f>
        <v>1400634</v>
      </c>
      <c r="H191" s="18">
        <f>H41</f>
        <v>1484736</v>
      </c>
      <c r="I191" s="19">
        <f t="shared" si="7"/>
        <v>1.7682620870263037</v>
      </c>
      <c r="J191" s="20">
        <f t="shared" si="8"/>
        <v>1.6680999180999181</v>
      </c>
      <c r="K191" s="20">
        <f t="shared" si="9"/>
        <v>42.138671209540036</v>
      </c>
      <c r="L191" s="38">
        <f t="shared" si="6"/>
        <v>63.764768217922246</v>
      </c>
      <c r="M191" s="31"/>
    </row>
    <row r="192" spans="1:13">
      <c r="A192" s="17" t="str">
        <f>TEXT(A42,"mmm-yy")</f>
        <v>Dec-03</v>
      </c>
      <c r="B192" s="2">
        <f>B42</f>
        <v>2957</v>
      </c>
      <c r="C192" s="2">
        <f>C42</f>
        <v>125050</v>
      </c>
      <c r="D192" s="2">
        <f>D42</f>
        <v>3876550</v>
      </c>
      <c r="E192" s="39">
        <f t="shared" si="4"/>
        <v>42.141362809714821</v>
      </c>
      <c r="F192" s="18">
        <f>F42</f>
        <v>3085276</v>
      </c>
      <c r="G192" s="18">
        <f>G42</f>
        <v>1633434</v>
      </c>
      <c r="H192" s="18">
        <f>H42</f>
        <v>1633631</v>
      </c>
      <c r="I192" s="19">
        <f t="shared" si="7"/>
        <v>1.8888280763103988</v>
      </c>
      <c r="J192" s="20">
        <f t="shared" si="8"/>
        <v>1.8886003020265898</v>
      </c>
      <c r="K192" s="20">
        <f t="shared" si="9"/>
        <v>42.289482583699694</v>
      </c>
      <c r="L192" s="38">
        <f t="shared" si="6"/>
        <v>79.43346478374275</v>
      </c>
      <c r="M192" s="31"/>
    </row>
    <row r="193" spans="1:13">
      <c r="A193" s="17" t="str">
        <f>TEXT(A43,"mmm-yy")</f>
        <v>Jan-04</v>
      </c>
      <c r="B193" s="2">
        <f>B43</f>
        <v>2945</v>
      </c>
      <c r="C193" s="2">
        <f>C43</f>
        <v>126265</v>
      </c>
      <c r="D193" s="2">
        <f>D43</f>
        <v>3914215</v>
      </c>
      <c r="E193" s="39">
        <f t="shared" si="4"/>
        <v>50.443728819188522</v>
      </c>
      <c r="F193" s="18">
        <f>F43</f>
        <v>4098508</v>
      </c>
      <c r="G193" s="18">
        <f>G43</f>
        <v>1887848</v>
      </c>
      <c r="H193" s="18">
        <f>H43</f>
        <v>1974476</v>
      </c>
      <c r="I193" s="19">
        <f t="shared" si="7"/>
        <v>2.1709946987257447</v>
      </c>
      <c r="J193" s="20">
        <f t="shared" si="8"/>
        <v>2.0757446532649677</v>
      </c>
      <c r="K193" s="20">
        <f t="shared" si="9"/>
        <v>42.874363327674025</v>
      </c>
      <c r="L193" s="21">
        <f t="shared" ref="L193:L204" si="10">IF(OR(F$193="C",F193="C"),"C",100*F193/F$193)</f>
        <v>100</v>
      </c>
      <c r="M193" s="31"/>
    </row>
    <row r="194" spans="1:13">
      <c r="A194" s="17" t="str">
        <f>TEXT(A44,"mmm-yy")</f>
        <v>Feb-04</v>
      </c>
      <c r="B194" s="2">
        <f>B44</f>
        <v>2947</v>
      </c>
      <c r="C194" s="2">
        <f>C44</f>
        <v>125467</v>
      </c>
      <c r="D194" s="2">
        <f>D44</f>
        <v>3638543</v>
      </c>
      <c r="E194" s="39">
        <f t="shared" si="4"/>
        <v>48.859777114081105</v>
      </c>
      <c r="F194" s="18">
        <f>F44</f>
        <v>3108697</v>
      </c>
      <c r="G194" s="18">
        <f>G44</f>
        <v>1723518</v>
      </c>
      <c r="H194" s="18">
        <f>H44</f>
        <v>1777784</v>
      </c>
      <c r="I194" s="19">
        <f t="shared" si="7"/>
        <v>1.8036927957816513</v>
      </c>
      <c r="J194" s="20">
        <f t="shared" si="8"/>
        <v>1.7486359422742019</v>
      </c>
      <c r="K194" s="20">
        <f t="shared" si="9"/>
        <v>42.574482524601287</v>
      </c>
      <c r="L194" s="21">
        <f t="shared" si="10"/>
        <v>75.849479859500093</v>
      </c>
      <c r="M194" s="31"/>
    </row>
    <row r="195" spans="1:13">
      <c r="A195" s="17" t="str">
        <f>TEXT(A45,"mmm-yy")</f>
        <v>Mar-04</v>
      </c>
      <c r="B195" s="2">
        <f>B45</f>
        <v>2951</v>
      </c>
      <c r="C195" s="2">
        <f>C45</f>
        <v>125873</v>
      </c>
      <c r="D195" s="2">
        <f>D45</f>
        <v>3902063</v>
      </c>
      <c r="E195" s="39">
        <f t="shared" si="4"/>
        <v>45.292426083330795</v>
      </c>
      <c r="F195" s="18">
        <f>F45</f>
        <v>3002042</v>
      </c>
      <c r="G195" s="18">
        <f>G45</f>
        <v>1686967</v>
      </c>
      <c r="H195" s="18">
        <f>H45</f>
        <v>1767339</v>
      </c>
      <c r="I195" s="19">
        <f t="shared" si="7"/>
        <v>1.7795499259914391</v>
      </c>
      <c r="J195" s="20">
        <f t="shared" si="8"/>
        <v>1.6986226185242332</v>
      </c>
      <c r="K195" s="20">
        <f t="shared" si="9"/>
        <v>42.654354456116572</v>
      </c>
      <c r="L195" s="21">
        <f t="shared" si="10"/>
        <v>73.247191416974175</v>
      </c>
      <c r="M195" s="31"/>
    </row>
    <row r="196" spans="1:13">
      <c r="A196" s="17" t="str">
        <f>TEXT(A46,"mmm-yy")</f>
        <v>Apr-04</v>
      </c>
      <c r="B196" s="2">
        <f>B46</f>
        <v>2949</v>
      </c>
      <c r="C196" s="2">
        <f>C46</f>
        <v>125836</v>
      </c>
      <c r="D196" s="2">
        <f>D46</f>
        <v>3775080</v>
      </c>
      <c r="E196" s="39">
        <f t="shared" si="4"/>
        <v>39.511507040910388</v>
      </c>
      <c r="F196" s="18">
        <f>F46</f>
        <v>2657045</v>
      </c>
      <c r="G196" s="18">
        <f>G46</f>
        <v>1463907</v>
      </c>
      <c r="H196" s="18">
        <f>H46</f>
        <v>1491591</v>
      </c>
      <c r="I196" s="19">
        <f t="shared" si="7"/>
        <v>1.8150367475529525</v>
      </c>
      <c r="J196" s="20">
        <f t="shared" si="8"/>
        <v>1.78134957907362</v>
      </c>
      <c r="K196" s="20">
        <f t="shared" si="9"/>
        <v>42.67073584265853</v>
      </c>
      <c r="L196" s="21">
        <f t="shared" si="10"/>
        <v>64.829567247398316</v>
      </c>
      <c r="M196" s="31"/>
    </row>
    <row r="197" spans="1:13">
      <c r="A197" s="17" t="str">
        <f>TEXT(A47,"mmm-yy")</f>
        <v>May-04</v>
      </c>
      <c r="B197" s="2">
        <f>B47</f>
        <v>2928</v>
      </c>
      <c r="C197" s="2">
        <f>C47</f>
        <v>122078</v>
      </c>
      <c r="D197" s="2">
        <f>D47</f>
        <v>3784418</v>
      </c>
      <c r="E197" s="39">
        <f t="shared" si="4"/>
        <v>30.078997616013876</v>
      </c>
      <c r="F197" s="18">
        <f>F47</f>
        <v>1791577</v>
      </c>
      <c r="G197" s="18">
        <f>G47</f>
        <v>980631</v>
      </c>
      <c r="H197" s="18">
        <f>H47</f>
        <v>1138315</v>
      </c>
      <c r="I197" s="19">
        <f t="shared" si="7"/>
        <v>1.8269634551630531</v>
      </c>
      <c r="J197" s="20">
        <f t="shared" si="8"/>
        <v>1.5738850845328403</v>
      </c>
      <c r="K197" s="20">
        <f t="shared" si="9"/>
        <v>41.693306010928964</v>
      </c>
      <c r="L197" s="21">
        <f t="shared" si="10"/>
        <v>43.712907233559136</v>
      </c>
      <c r="M197" s="31"/>
    </row>
    <row r="198" spans="1:13">
      <c r="A198" s="17" t="str">
        <f>TEXT(A48,"mmm-yy")</f>
        <v>Jun-04</v>
      </c>
      <c r="B198" s="2">
        <f>B48</f>
        <v>2903</v>
      </c>
      <c r="C198" s="2">
        <f>C48</f>
        <v>121231</v>
      </c>
      <c r="D198" s="2">
        <f>D48</f>
        <v>3636930</v>
      </c>
      <c r="E198" s="39">
        <f t="shared" si="4"/>
        <v>29.039244637647688</v>
      </c>
      <c r="F198" s="18">
        <f>F48</f>
        <v>1693013</v>
      </c>
      <c r="G198" s="18">
        <f>G48</f>
        <v>913975</v>
      </c>
      <c r="H198" s="18">
        <f>H48</f>
        <v>1056137</v>
      </c>
      <c r="I198" s="19">
        <f t="shared" si="7"/>
        <v>1.8523624825624334</v>
      </c>
      <c r="J198" s="20">
        <f t="shared" si="8"/>
        <v>1.603024039494876</v>
      </c>
      <c r="K198" s="20">
        <f t="shared" si="9"/>
        <v>41.760592490527038</v>
      </c>
      <c r="L198" s="21">
        <f t="shared" si="10"/>
        <v>41.308032093630167</v>
      </c>
      <c r="M198" s="31"/>
    </row>
    <row r="199" spans="1:13">
      <c r="A199" s="17" t="str">
        <f>TEXT(A49,"mmm-yy")</f>
        <v>Jul-04</v>
      </c>
      <c r="B199" s="2">
        <f>B49</f>
        <v>2889</v>
      </c>
      <c r="C199" s="2">
        <f>C49</f>
        <v>121115</v>
      </c>
      <c r="D199" s="2">
        <f>D49</f>
        <v>3754565</v>
      </c>
      <c r="E199" s="39">
        <f t="shared" si="4"/>
        <v>32.530080049220082</v>
      </c>
      <c r="F199" s="18">
        <f>F49</f>
        <v>2091169</v>
      </c>
      <c r="G199" s="18">
        <f>G49</f>
        <v>1097739</v>
      </c>
      <c r="H199" s="18">
        <f>H49</f>
        <v>1221363</v>
      </c>
      <c r="I199" s="19">
        <f t="shared" si="7"/>
        <v>1.9049783236270188</v>
      </c>
      <c r="J199" s="20">
        <f t="shared" si="8"/>
        <v>1.7121601030979323</v>
      </c>
      <c r="K199" s="20">
        <f t="shared" si="9"/>
        <v>41.922810661128416</v>
      </c>
      <c r="L199" s="21">
        <f t="shared" si="10"/>
        <v>51.022689232276718</v>
      </c>
      <c r="M199" s="31"/>
    </row>
    <row r="200" spans="1:13">
      <c r="A200" s="17" t="str">
        <f>TEXT(A50,"mmm-yy")</f>
        <v>Aug-04</v>
      </c>
      <c r="B200" s="2">
        <f>B50</f>
        <v>2917</v>
      </c>
      <c r="C200" s="2">
        <f>C50</f>
        <v>121847</v>
      </c>
      <c r="D200" s="2">
        <f>D50</f>
        <v>3777257</v>
      </c>
      <c r="E200" s="39">
        <f t="shared" si="4"/>
        <v>30.812756452632161</v>
      </c>
      <c r="F200" s="18">
        <f>F50</f>
        <v>1914040</v>
      </c>
      <c r="G200" s="18">
        <f>G50</f>
        <v>984317</v>
      </c>
      <c r="H200" s="18">
        <f>H50</f>
        <v>1163877</v>
      </c>
      <c r="I200" s="19">
        <f t="shared" si="7"/>
        <v>1.9445361606067963</v>
      </c>
      <c r="J200" s="20">
        <f t="shared" si="8"/>
        <v>1.6445380396725771</v>
      </c>
      <c r="K200" s="20">
        <f t="shared" si="9"/>
        <v>41.771340418237912</v>
      </c>
      <c r="L200" s="21">
        <f t="shared" si="10"/>
        <v>46.700897009350719</v>
      </c>
      <c r="M200" s="31"/>
    </row>
    <row r="201" spans="1:13">
      <c r="A201" s="17" t="str">
        <f>TEXT(A51,"mmm-yy")</f>
        <v>Sep-04</v>
      </c>
      <c r="B201" s="2">
        <f>B51</f>
        <v>2956</v>
      </c>
      <c r="C201" s="2">
        <f>C51</f>
        <v>126055</v>
      </c>
      <c r="D201" s="2">
        <f>D51</f>
        <v>3781650</v>
      </c>
      <c r="E201" s="39">
        <f t="shared" si="4"/>
        <v>32.911956421138918</v>
      </c>
      <c r="F201" s="18">
        <f>F51</f>
        <v>2164638</v>
      </c>
      <c r="G201" s="18">
        <f>G51</f>
        <v>1159929</v>
      </c>
      <c r="H201" s="18">
        <f>H51</f>
        <v>1244615</v>
      </c>
      <c r="I201" s="19">
        <f t="shared" si="7"/>
        <v>1.8661814645551582</v>
      </c>
      <c r="J201" s="20">
        <f t="shared" si="8"/>
        <v>1.7392028860330302</v>
      </c>
      <c r="K201" s="20">
        <f t="shared" si="9"/>
        <v>42.643775372124495</v>
      </c>
      <c r="L201" s="21">
        <f t="shared" si="10"/>
        <v>52.815268385471008</v>
      </c>
      <c r="M201" s="31"/>
    </row>
    <row r="202" spans="1:13">
      <c r="A202" s="17" t="str">
        <f>TEXT(A52,"mmm-yy")</f>
        <v>Oct-04</v>
      </c>
      <c r="B202" s="2">
        <f>B52</f>
        <v>3015</v>
      </c>
      <c r="C202" s="2">
        <f>C52</f>
        <v>128048</v>
      </c>
      <c r="D202" s="2">
        <f>D52</f>
        <v>3969488</v>
      </c>
      <c r="E202" s="39">
        <f t="shared" si="4"/>
        <v>34.249530418028726</v>
      </c>
      <c r="F202" s="18">
        <f>F52</f>
        <v>2286267</v>
      </c>
      <c r="G202" s="18">
        <f>G52</f>
        <v>1267564</v>
      </c>
      <c r="H202" s="18">
        <f>H52</f>
        <v>1359531</v>
      </c>
      <c r="I202" s="19">
        <f t="shared" si="7"/>
        <v>1.8036698738683017</v>
      </c>
      <c r="J202" s="20">
        <f t="shared" si="8"/>
        <v>1.6816586013853307</v>
      </c>
      <c r="K202" s="20">
        <f t="shared" si="9"/>
        <v>42.470315091210615</v>
      </c>
      <c r="L202" s="21">
        <f t="shared" si="10"/>
        <v>55.782909292845105</v>
      </c>
      <c r="M202" s="31"/>
    </row>
    <row r="203" spans="1:13">
      <c r="A203" s="17" t="str">
        <f>TEXT(A53,"mmm-yy")</f>
        <v>Nov-04</v>
      </c>
      <c r="B203" s="2">
        <f>B53</f>
        <v>3059</v>
      </c>
      <c r="C203" s="2">
        <f>C53</f>
        <v>129199</v>
      </c>
      <c r="D203" s="2">
        <f>D53</f>
        <v>3875970</v>
      </c>
      <c r="E203" s="39">
        <f t="shared" si="4"/>
        <v>41.035173130854986</v>
      </c>
      <c r="F203" s="18">
        <f>F53</f>
        <v>2612613</v>
      </c>
      <c r="G203" s="18">
        <f>G53</f>
        <v>1514034</v>
      </c>
      <c r="H203" s="18">
        <f>H53</f>
        <v>1590511</v>
      </c>
      <c r="I203" s="19">
        <f t="shared" si="7"/>
        <v>1.7255973115531091</v>
      </c>
      <c r="J203" s="20">
        <f t="shared" si="8"/>
        <v>1.6426249174007599</v>
      </c>
      <c r="K203" s="20">
        <f t="shared" si="9"/>
        <v>42.235697940503435</v>
      </c>
      <c r="L203" s="21">
        <f t="shared" si="10"/>
        <v>63.745465423027113</v>
      </c>
      <c r="M203" s="31"/>
    </row>
    <row r="204" spans="1:13">
      <c r="A204" s="17" t="str">
        <f>TEXT(A54,"mmm-yy")</f>
        <v>Dec-04</v>
      </c>
      <c r="B204" s="2">
        <f>B54</f>
        <v>3083</v>
      </c>
      <c r="C204" s="2">
        <f>C54</f>
        <v>130796</v>
      </c>
      <c r="D204" s="2">
        <f>D54</f>
        <v>4054676</v>
      </c>
      <c r="E204" s="39">
        <f t="shared" si="4"/>
        <v>40.843880004222285</v>
      </c>
      <c r="F204" s="18">
        <f>F54</f>
        <v>3126482</v>
      </c>
      <c r="G204" s="18">
        <f>G54</f>
        <v>1680321</v>
      </c>
      <c r="H204" s="18">
        <f>H54</f>
        <v>1656087</v>
      </c>
      <c r="I204" s="19">
        <f t="shared" si="7"/>
        <v>1.8606456742491464</v>
      </c>
      <c r="J204" s="20">
        <f t="shared" si="8"/>
        <v>1.8878730404863995</v>
      </c>
      <c r="K204" s="20">
        <f t="shared" si="9"/>
        <v>42.424910801167691</v>
      </c>
      <c r="L204" s="21">
        <f t="shared" si="10"/>
        <v>76.283418258546774</v>
      </c>
      <c r="M204" s="31"/>
    </row>
    <row r="205" spans="1:13">
      <c r="A205" s="17" t="str">
        <f>TEXT(A55,"mmm-yy")</f>
        <v>Jan-05</v>
      </c>
      <c r="B205" s="2">
        <f>B55</f>
        <v>3081</v>
      </c>
      <c r="C205" s="2">
        <f>C55</f>
        <v>131027</v>
      </c>
      <c r="D205" s="2">
        <f>D55</f>
        <v>4061837</v>
      </c>
      <c r="E205" s="39">
        <f t="shared" si="4"/>
        <v>50.9115949261381</v>
      </c>
      <c r="F205" s="18">
        <f>F55</f>
        <v>4280001</v>
      </c>
      <c r="G205" s="18">
        <f>G55</f>
        <v>1995371</v>
      </c>
      <c r="H205" s="18">
        <f>H55</f>
        <v>2067946</v>
      </c>
      <c r="I205" s="19">
        <f t="shared" si="7"/>
        <v>2.1449650215423599</v>
      </c>
      <c r="J205" s="20">
        <f t="shared" si="8"/>
        <v>2.0696870227752564</v>
      </c>
      <c r="K205" s="20">
        <f t="shared" si="9"/>
        <v>42.527426160337555</v>
      </c>
      <c r="L205" s="21">
        <f t="shared" ref="L205:L216" si="11">IF(OR(F$205="C",F205="C"),"C",100*F205/F$205)</f>
        <v>100</v>
      </c>
      <c r="M205" s="31"/>
    </row>
    <row r="206" spans="1:13">
      <c r="A206" s="17" t="str">
        <f>TEXT(A56,"mmm-yy")</f>
        <v>Feb-05</v>
      </c>
      <c r="B206" s="2">
        <f>B56</f>
        <v>3096</v>
      </c>
      <c r="C206" s="2">
        <f>C56</f>
        <v>131238</v>
      </c>
      <c r="D206" s="2">
        <f>D56</f>
        <v>3674664</v>
      </c>
      <c r="E206" s="39">
        <f t="shared" si="4"/>
        <v>49.735486019946315</v>
      </c>
      <c r="F206" s="18">
        <f>F56</f>
        <v>3150628</v>
      </c>
      <c r="G206" s="18">
        <f>G56</f>
        <v>1787659</v>
      </c>
      <c r="H206" s="18">
        <f>H56</f>
        <v>1827612</v>
      </c>
      <c r="I206" s="19">
        <f t="shared" si="7"/>
        <v>1.7624323207054589</v>
      </c>
      <c r="J206" s="20">
        <f t="shared" si="8"/>
        <v>1.7239041984841421</v>
      </c>
      <c r="K206" s="20">
        <f t="shared" si="9"/>
        <v>42.389534883720927</v>
      </c>
      <c r="L206" s="21">
        <f t="shared" si="11"/>
        <v>73.612786539068566</v>
      </c>
      <c r="M206" s="31"/>
    </row>
    <row r="207" spans="1:13">
      <c r="A207" s="17" t="str">
        <f>TEXT(A57,"mmm-yy")</f>
        <v>Mar-05</v>
      </c>
      <c r="B207" s="2">
        <f>B57</f>
        <v>3108</v>
      </c>
      <c r="C207" s="2">
        <f>C57</f>
        <v>131548</v>
      </c>
      <c r="D207" s="2">
        <f>D57</f>
        <v>4077988</v>
      </c>
      <c r="E207" s="39">
        <f t="shared" si="4"/>
        <v>46.418944832598818</v>
      </c>
      <c r="F207" s="18">
        <f>F57</f>
        <v>3333049</v>
      </c>
      <c r="G207" s="18">
        <f>G57</f>
        <v>1847150</v>
      </c>
      <c r="H207" s="18">
        <f>H57</f>
        <v>1892959</v>
      </c>
      <c r="I207" s="19">
        <f t="shared" si="7"/>
        <v>1.8044279024443062</v>
      </c>
      <c r="J207" s="20">
        <f t="shared" si="8"/>
        <v>1.7607613265791811</v>
      </c>
      <c r="K207" s="20">
        <f t="shared" si="9"/>
        <v>42.325611325611327</v>
      </c>
      <c r="L207" s="21">
        <f t="shared" si="11"/>
        <v>77.874958440430277</v>
      </c>
      <c r="M207" s="31"/>
    </row>
    <row r="208" spans="1:13">
      <c r="A208" s="17" t="str">
        <f>TEXT(A58,"mmm-yy")</f>
        <v>Apr-05</v>
      </c>
      <c r="B208" s="2">
        <f>B58</f>
        <v>3100</v>
      </c>
      <c r="C208" s="2">
        <f>C58</f>
        <v>131195</v>
      </c>
      <c r="D208" s="2">
        <f>D58</f>
        <v>3935850</v>
      </c>
      <c r="E208" s="39">
        <f t="shared" si="4"/>
        <v>38.12866343991768</v>
      </c>
      <c r="F208" s="18">
        <f>F58</f>
        <v>2610879</v>
      </c>
      <c r="G208" s="18">
        <f>G58</f>
        <v>1468110</v>
      </c>
      <c r="H208" s="18">
        <f>H58</f>
        <v>1500687</v>
      </c>
      <c r="I208" s="19">
        <f t="shared" si="7"/>
        <v>1.7783946706990621</v>
      </c>
      <c r="J208" s="20">
        <f t="shared" si="8"/>
        <v>1.7397891765571369</v>
      </c>
      <c r="K208" s="20">
        <f t="shared" si="9"/>
        <v>42.320967741935483</v>
      </c>
      <c r="L208" s="21">
        <f t="shared" si="11"/>
        <v>61.001831541628142</v>
      </c>
      <c r="M208" s="31"/>
    </row>
    <row r="209" spans="1:13">
      <c r="A209" s="17" t="str">
        <f>TEXT(A59,"mmm-yy")</f>
        <v>May-05</v>
      </c>
      <c r="B209" s="2">
        <f>B59</f>
        <v>3081</v>
      </c>
      <c r="C209" s="2">
        <f>C59</f>
        <v>127967</v>
      </c>
      <c r="D209" s="2">
        <f>D59</f>
        <v>3966977</v>
      </c>
      <c r="E209" s="39">
        <f t="shared" si="4"/>
        <v>29.018645684106563</v>
      </c>
      <c r="F209" s="18">
        <f>F59</f>
        <v>1791539</v>
      </c>
      <c r="G209" s="18">
        <f>G59</f>
        <v>1001135</v>
      </c>
      <c r="H209" s="18">
        <f>H59</f>
        <v>1151163</v>
      </c>
      <c r="I209" s="19">
        <f t="shared" si="7"/>
        <v>1.7895079085238255</v>
      </c>
      <c r="J209" s="20">
        <f t="shared" si="8"/>
        <v>1.5562861210792911</v>
      </c>
      <c r="K209" s="20">
        <f t="shared" si="9"/>
        <v>41.534242129178836</v>
      </c>
      <c r="L209" s="21">
        <f t="shared" si="11"/>
        <v>41.858378070472412</v>
      </c>
      <c r="M209" s="31"/>
    </row>
    <row r="210" spans="1:13">
      <c r="A210" s="17" t="str">
        <f>TEXT(A60,"mmm-yy")</f>
        <v>Jun-05</v>
      </c>
      <c r="B210" s="2">
        <f>B60</f>
        <v>3058</v>
      </c>
      <c r="C210" s="2">
        <f>C60</f>
        <v>127562</v>
      </c>
      <c r="D210" s="2">
        <f>D60</f>
        <v>3826860</v>
      </c>
      <c r="E210" s="39">
        <f t="shared" si="4"/>
        <v>29.557051995630882</v>
      </c>
      <c r="F210" s="18">
        <f>F60</f>
        <v>1810133</v>
      </c>
      <c r="G210" s="18">
        <f>G60</f>
        <v>975919</v>
      </c>
      <c r="H210" s="18">
        <f>H60</f>
        <v>1131107</v>
      </c>
      <c r="I210" s="19">
        <f t="shared" si="7"/>
        <v>1.8547984002770721</v>
      </c>
      <c r="J210" s="20">
        <f t="shared" si="8"/>
        <v>1.6003198636380112</v>
      </c>
      <c r="K210" s="20">
        <f t="shared" si="9"/>
        <v>41.714192282537603</v>
      </c>
      <c r="L210" s="21">
        <f t="shared" si="11"/>
        <v>42.292817221304389</v>
      </c>
      <c r="M210" s="31"/>
    </row>
    <row r="211" spans="1:13">
      <c r="A211" s="17" t="str">
        <f>TEXT(A61,"mmm-yy")</f>
        <v>Jul-05</v>
      </c>
      <c r="B211" s="2">
        <f>B61</f>
        <v>3052</v>
      </c>
      <c r="C211" s="2">
        <f>C61</f>
        <v>127639</v>
      </c>
      <c r="D211" s="2">
        <f>D61</f>
        <v>3956809</v>
      </c>
      <c r="E211" s="39">
        <f t="shared" si="4"/>
        <v>31.635871228558162</v>
      </c>
      <c r="F211" s="18">
        <f>F61</f>
        <v>2146289</v>
      </c>
      <c r="G211" s="18">
        <f>G61</f>
        <v>1107221</v>
      </c>
      <c r="H211" s="18">
        <f>H61</f>
        <v>1251771</v>
      </c>
      <c r="I211" s="19">
        <f t="shared" si="7"/>
        <v>1.9384467960777478</v>
      </c>
      <c r="J211" s="20">
        <f t="shared" si="8"/>
        <v>1.7146019519544708</v>
      </c>
      <c r="K211" s="20">
        <f t="shared" si="9"/>
        <v>41.821428571428569</v>
      </c>
      <c r="L211" s="21">
        <f t="shared" si="11"/>
        <v>50.146927535764597</v>
      </c>
      <c r="M211" s="31"/>
    </row>
    <row r="212" spans="1:13">
      <c r="A212" s="17" t="str">
        <f>TEXT(A62,"mmm-yy")</f>
        <v>Aug-05</v>
      </c>
      <c r="B212" s="2">
        <f>B62</f>
        <v>3059</v>
      </c>
      <c r="C212" s="2">
        <f>C62</f>
        <v>127610</v>
      </c>
      <c r="D212" s="2">
        <f>D62</f>
        <v>3955910</v>
      </c>
      <c r="E212" s="39">
        <f t="shared" si="4"/>
        <v>29.693698794967531</v>
      </c>
      <c r="F212" s="18">
        <f>F62</f>
        <v>1920391</v>
      </c>
      <c r="G212" s="18">
        <f>G62</f>
        <v>998153</v>
      </c>
      <c r="H212" s="18">
        <f>H62</f>
        <v>1174656</v>
      </c>
      <c r="I212" s="19">
        <f t="shared" si="7"/>
        <v>1.92394452553867</v>
      </c>
      <c r="J212" s="20">
        <f t="shared" si="8"/>
        <v>1.634853948730522</v>
      </c>
      <c r="K212" s="20">
        <f t="shared" si="9"/>
        <v>41.716247139588098</v>
      </c>
      <c r="L212" s="21">
        <f t="shared" si="11"/>
        <v>44.868938114734085</v>
      </c>
      <c r="M212" s="31"/>
    </row>
    <row r="213" spans="1:13">
      <c r="A213" s="17" t="str">
        <f>TEXT(A63,"mmm-yy")</f>
        <v>Sep-05</v>
      </c>
      <c r="B213" s="2">
        <f>B63</f>
        <v>3104</v>
      </c>
      <c r="C213" s="2">
        <f>C63</f>
        <v>129081</v>
      </c>
      <c r="D213" s="2">
        <f>D63</f>
        <v>3872430</v>
      </c>
      <c r="E213" s="39">
        <f t="shared" si="4"/>
        <v>32.121691031212961</v>
      </c>
      <c r="F213" s="18">
        <f>F63</f>
        <v>2108206</v>
      </c>
      <c r="G213" s="18">
        <f>G63</f>
        <v>1120608</v>
      </c>
      <c r="H213" s="18">
        <f>H63</f>
        <v>1243890</v>
      </c>
      <c r="I213" s="19">
        <f t="shared" si="7"/>
        <v>1.8813055055826837</v>
      </c>
      <c r="J213" s="20">
        <f t="shared" si="8"/>
        <v>1.694849223002034</v>
      </c>
      <c r="K213" s="20">
        <f t="shared" si="9"/>
        <v>41.585373711340203</v>
      </c>
      <c r="L213" s="21">
        <f t="shared" si="11"/>
        <v>49.257138024033175</v>
      </c>
      <c r="M213" s="31"/>
    </row>
    <row r="214" spans="1:13">
      <c r="A214" s="17" t="str">
        <f>TEXT(A64,"mmm-yy")</f>
        <v>Oct-05</v>
      </c>
      <c r="B214" s="2">
        <f>B64</f>
        <v>3147</v>
      </c>
      <c r="C214" s="2">
        <f>C64</f>
        <v>133886</v>
      </c>
      <c r="D214" s="2">
        <f>D64</f>
        <v>4150466</v>
      </c>
      <c r="E214" s="39">
        <f t="shared" si="4"/>
        <v>33.273058976991983</v>
      </c>
      <c r="F214" s="18">
        <f>F64</f>
        <v>2333921</v>
      </c>
      <c r="G214" s="18">
        <f>G64</f>
        <v>1305294</v>
      </c>
      <c r="H214" s="18">
        <f>H64</f>
        <v>1380987</v>
      </c>
      <c r="I214" s="19">
        <f t="shared" si="7"/>
        <v>1.7880423873855238</v>
      </c>
      <c r="J214" s="20">
        <f t="shared" si="8"/>
        <v>1.690038356624646</v>
      </c>
      <c r="K214" s="20">
        <f t="shared" si="9"/>
        <v>42.54401016841436</v>
      </c>
      <c r="L214" s="21">
        <f t="shared" si="11"/>
        <v>54.530851745128096</v>
      </c>
      <c r="M214" s="31"/>
    </row>
    <row r="215" spans="1:13">
      <c r="A215" s="17" t="str">
        <f>TEXT(A65,"mmm-yy")</f>
        <v>Nov-05</v>
      </c>
      <c r="B215" s="2">
        <f>B65</f>
        <v>3168</v>
      </c>
      <c r="C215" s="2">
        <f>C65</f>
        <v>134604</v>
      </c>
      <c r="D215" s="2">
        <f>D65</f>
        <v>4038120</v>
      </c>
      <c r="E215" s="39">
        <f t="shared" si="4"/>
        <v>39.091260289441621</v>
      </c>
      <c r="F215" s="18">
        <f>F65</f>
        <v>2579173</v>
      </c>
      <c r="G215" s="18">
        <f>G65</f>
        <v>1479000</v>
      </c>
      <c r="H215" s="18">
        <f>H65</f>
        <v>1578552</v>
      </c>
      <c r="I215" s="19">
        <f t="shared" si="7"/>
        <v>1.7438627450980393</v>
      </c>
      <c r="J215" s="20">
        <f t="shared" si="8"/>
        <v>1.6338853582270334</v>
      </c>
      <c r="K215" s="20">
        <f t="shared" si="9"/>
        <v>42.488636363636367</v>
      </c>
      <c r="L215" s="21">
        <f t="shared" si="11"/>
        <v>60.261037322187541</v>
      </c>
      <c r="M215" s="31"/>
    </row>
    <row r="216" spans="1:13">
      <c r="A216" s="17" t="str">
        <f>TEXT(A66,"mmm-yy")</f>
        <v>Dec-05</v>
      </c>
      <c r="B216" s="2">
        <f>B66</f>
        <v>3194</v>
      </c>
      <c r="C216" s="2">
        <f>C66</f>
        <v>135795</v>
      </c>
      <c r="D216" s="2">
        <f>D66</f>
        <v>4209645</v>
      </c>
      <c r="E216" s="39">
        <f t="shared" si="4"/>
        <v>38.761890848278178</v>
      </c>
      <c r="F216" s="18">
        <f>F66</f>
        <v>3023292</v>
      </c>
      <c r="G216" s="18">
        <f>G66</f>
        <v>1621670</v>
      </c>
      <c r="H216" s="18">
        <f>H66</f>
        <v>1631738</v>
      </c>
      <c r="I216" s="19">
        <f t="shared" si="7"/>
        <v>1.864307781484519</v>
      </c>
      <c r="J216" s="20">
        <f t="shared" si="8"/>
        <v>1.8528048007707119</v>
      </c>
      <c r="K216" s="20">
        <f t="shared" si="9"/>
        <v>42.515654351909831</v>
      </c>
      <c r="L216" s="21">
        <f t="shared" si="11"/>
        <v>70.637647047278733</v>
      </c>
      <c r="M216" s="31"/>
    </row>
    <row r="217" spans="1:13">
      <c r="A217" s="17" t="str">
        <f>TEXT(A67,"mmm-yy")</f>
        <v>Jan-06</v>
      </c>
      <c r="B217" s="2">
        <f>B67</f>
        <v>3195</v>
      </c>
      <c r="C217" s="2">
        <f>C67</f>
        <v>136132</v>
      </c>
      <c r="D217" s="2">
        <f>D67</f>
        <v>4220092</v>
      </c>
      <c r="E217" s="39">
        <f t="shared" si="4"/>
        <v>48.753036663655671</v>
      </c>
      <c r="F217" s="18">
        <f>F67</f>
        <v>4200158</v>
      </c>
      <c r="G217" s="18">
        <f>G67</f>
        <v>1984175</v>
      </c>
      <c r="H217" s="18">
        <f>H67</f>
        <v>2057423</v>
      </c>
      <c r="I217" s="19">
        <f t="shared" si="7"/>
        <v>2.1168284047526051</v>
      </c>
      <c r="J217" s="20">
        <f t="shared" si="8"/>
        <v>2.0414654643211434</v>
      </c>
      <c r="K217" s="20">
        <f t="shared" si="9"/>
        <v>42.607824726134588</v>
      </c>
      <c r="L217" s="21">
        <f t="shared" ref="L217:L228" si="12">IF(OR(F$217="C",F217="C"),"C",100*F217/F$217)</f>
        <v>100</v>
      </c>
      <c r="M217" s="31"/>
    </row>
    <row r="218" spans="1:13">
      <c r="A218" s="17" t="str">
        <f>TEXT(A68,"mmm-yy")</f>
        <v>Feb-06</v>
      </c>
      <c r="B218" s="2">
        <f>B68</f>
        <v>3199</v>
      </c>
      <c r="C218" s="2">
        <f>C68</f>
        <v>136377</v>
      </c>
      <c r="D218" s="2">
        <f>D68</f>
        <v>3818556</v>
      </c>
      <c r="E218" s="39">
        <f t="shared" si="4"/>
        <v>48.714645012407829</v>
      </c>
      <c r="F218" s="18">
        <f>F68</f>
        <v>3225892</v>
      </c>
      <c r="G218" s="18">
        <f>G68</f>
        <v>1810609</v>
      </c>
      <c r="H218" s="18">
        <f>H68</f>
        <v>1860196</v>
      </c>
      <c r="I218" s="19">
        <f t="shared" si="7"/>
        <v>1.7816613084326876</v>
      </c>
      <c r="J218" s="20">
        <f t="shared" si="8"/>
        <v>1.7341677973718899</v>
      </c>
      <c r="K218" s="20">
        <f t="shared" si="9"/>
        <v>42.631134729602998</v>
      </c>
      <c r="L218" s="21">
        <f t="shared" si="12"/>
        <v>76.804063085245843</v>
      </c>
      <c r="M218" s="31"/>
    </row>
    <row r="219" spans="1:13">
      <c r="A219" s="17" t="str">
        <f>TEXT(A69,"mmm-yy")</f>
        <v>Mar-06</v>
      </c>
      <c r="B219" s="2">
        <f>B69</f>
        <v>3198</v>
      </c>
      <c r="C219" s="2">
        <f>C69</f>
        <v>136037</v>
      </c>
      <c r="D219" s="2">
        <f>D69</f>
        <v>4217147</v>
      </c>
      <c r="E219" s="39">
        <f t="shared" si="4"/>
        <v>44.091254110895349</v>
      </c>
      <c r="F219" s="18">
        <f>F69</f>
        <v>3109626</v>
      </c>
      <c r="G219" s="18">
        <f>G69</f>
        <v>1769974</v>
      </c>
      <c r="H219" s="18">
        <f>H69</f>
        <v>1859393</v>
      </c>
      <c r="I219" s="19">
        <f t="shared" si="7"/>
        <v>1.7568766546853232</v>
      </c>
      <c r="J219" s="20">
        <f t="shared" si="8"/>
        <v>1.6723877093223434</v>
      </c>
      <c r="K219" s="20">
        <f t="shared" si="9"/>
        <v>42.538148843026889</v>
      </c>
      <c r="L219" s="21">
        <f t="shared" si="12"/>
        <v>74.035929124571027</v>
      </c>
      <c r="M219" s="31"/>
    </row>
    <row r="220" spans="1:13">
      <c r="A220" s="17" t="str">
        <f>TEXT(A70,"mmm-yy")</f>
        <v>Apr-06</v>
      </c>
      <c r="B220" s="2">
        <f>B70</f>
        <v>3189</v>
      </c>
      <c r="C220" s="2">
        <f>C70</f>
        <v>135847</v>
      </c>
      <c r="D220" s="2">
        <f>D70</f>
        <v>4075410</v>
      </c>
      <c r="E220" s="39">
        <f t="shared" si="4"/>
        <v>37.725210469621459</v>
      </c>
      <c r="F220" s="18">
        <f>F70</f>
        <v>2710206</v>
      </c>
      <c r="G220" s="18">
        <f>G70</f>
        <v>1502005</v>
      </c>
      <c r="H220" s="18">
        <f>H70</f>
        <v>1537457</v>
      </c>
      <c r="I220" s="19">
        <f t="shared" si="7"/>
        <v>1.8043921291873197</v>
      </c>
      <c r="J220" s="20">
        <f t="shared" si="8"/>
        <v>1.7627849104072504</v>
      </c>
      <c r="K220" s="20">
        <f t="shared" si="9"/>
        <v>42.598620257133895</v>
      </c>
      <c r="L220" s="21">
        <f t="shared" si="12"/>
        <v>64.526286868255909</v>
      </c>
      <c r="M220" s="31"/>
    </row>
    <row r="221" spans="1:13">
      <c r="A221" s="17" t="str">
        <f>TEXT(A71,"mmm-yy")</f>
        <v>May-06</v>
      </c>
      <c r="B221" s="2">
        <f>B71</f>
        <v>3157</v>
      </c>
      <c r="C221" s="2">
        <f>C71</f>
        <v>130891</v>
      </c>
      <c r="D221" s="2">
        <f>D71</f>
        <v>4057621</v>
      </c>
      <c r="E221" s="39">
        <f t="shared" si="4"/>
        <v>29.152081971184593</v>
      </c>
      <c r="F221" s="18">
        <f>F71</f>
        <v>1820042</v>
      </c>
      <c r="G221" s="18">
        <f>G71</f>
        <v>1004411</v>
      </c>
      <c r="H221" s="18">
        <f>H71</f>
        <v>1182881</v>
      </c>
      <c r="I221" s="19">
        <f t="shared" ref="I221:I252" si="13">IF(F221=0,"-",IF(OR(F221="C",G221="C"),"C",F221/G221))</f>
        <v>1.8120490516332457</v>
      </c>
      <c r="J221" s="20">
        <f t="shared" ref="J221:J252" si="14">IF(OR(H221=0,F221=0),"-",IF(OR(F221="C",H221="C"),"C",F221/H221))</f>
        <v>1.5386518170466852</v>
      </c>
      <c r="K221" s="20">
        <f t="shared" ref="K221:K252" si="15">IF(B221=0,"-",C221/B221)</f>
        <v>41.460563826417484</v>
      </c>
      <c r="L221" s="21">
        <f t="shared" si="12"/>
        <v>43.332703198308252</v>
      </c>
      <c r="M221" s="31"/>
    </row>
    <row r="222" spans="1:13">
      <c r="A222" s="17" t="str">
        <f>TEXT(A72,"mmm-yy")</f>
        <v>Jun-06</v>
      </c>
      <c r="B222" s="2">
        <f>B72</f>
        <v>3124</v>
      </c>
      <c r="C222" s="2">
        <f>C72</f>
        <v>129038</v>
      </c>
      <c r="D222" s="2">
        <f>D72</f>
        <v>3871140</v>
      </c>
      <c r="E222" s="39">
        <f t="shared" ref="E222:E261" si="16">IF(C222=0,"-",IF(H222="C","C",100*H222/D222))</f>
        <v>27.631576228191179</v>
      </c>
      <c r="F222" s="18">
        <f>F72</f>
        <v>1687038</v>
      </c>
      <c r="G222" s="18">
        <f>G72</f>
        <v>901115</v>
      </c>
      <c r="H222" s="18">
        <f>H72</f>
        <v>1069657</v>
      </c>
      <c r="I222" s="19">
        <f t="shared" si="13"/>
        <v>1.8721672594507914</v>
      </c>
      <c r="J222" s="20">
        <f t="shared" si="14"/>
        <v>1.5771766089503458</v>
      </c>
      <c r="K222" s="20">
        <f t="shared" si="15"/>
        <v>41.30537772087068</v>
      </c>
      <c r="L222" s="21">
        <f t="shared" si="12"/>
        <v>40.166060419631833</v>
      </c>
      <c r="M222" s="31"/>
    </row>
    <row r="223" spans="1:13">
      <c r="A223" s="17" t="str">
        <f>TEXT(A73,"mmm-yy")</f>
        <v>Jul-06</v>
      </c>
      <c r="B223" s="2">
        <f>B73</f>
        <v>3105</v>
      </c>
      <c r="C223" s="2">
        <f>C73</f>
        <v>128518</v>
      </c>
      <c r="D223" s="2">
        <f>D73</f>
        <v>3984058</v>
      </c>
      <c r="E223" s="39">
        <f t="shared" si="16"/>
        <v>30.67154142836274</v>
      </c>
      <c r="F223" s="18">
        <f>F73</f>
        <v>2059914</v>
      </c>
      <c r="G223" s="18">
        <f>G73</f>
        <v>1064174</v>
      </c>
      <c r="H223" s="18">
        <f>H73</f>
        <v>1221972</v>
      </c>
      <c r="I223" s="19">
        <f t="shared" si="13"/>
        <v>1.9356928472223527</v>
      </c>
      <c r="J223" s="20">
        <f t="shared" si="14"/>
        <v>1.6857292965796271</v>
      </c>
      <c r="K223" s="20">
        <f t="shared" si="15"/>
        <v>41.390660225442836</v>
      </c>
      <c r="L223" s="21">
        <f t="shared" si="12"/>
        <v>49.043726450290677</v>
      </c>
      <c r="M223" s="31"/>
    </row>
    <row r="224" spans="1:13">
      <c r="A224" s="17" t="str">
        <f>TEXT(A74,"mmm-yy")</f>
        <v>Aug-06</v>
      </c>
      <c r="B224" s="2">
        <f>B74</f>
        <v>3123</v>
      </c>
      <c r="C224" s="2">
        <f>C74</f>
        <v>128803</v>
      </c>
      <c r="D224" s="2">
        <f>D74</f>
        <v>3992893</v>
      </c>
      <c r="E224" s="39">
        <f t="shared" si="16"/>
        <v>30.679484774573222</v>
      </c>
      <c r="F224" s="18">
        <f>F74</f>
        <v>1981418</v>
      </c>
      <c r="G224" s="18">
        <f>G74</f>
        <v>1016091</v>
      </c>
      <c r="H224" s="18">
        <f>H74</f>
        <v>1224999</v>
      </c>
      <c r="I224" s="19">
        <f t="shared" si="13"/>
        <v>1.9500399078428998</v>
      </c>
      <c r="J224" s="20">
        <f t="shared" si="14"/>
        <v>1.6174854020288996</v>
      </c>
      <c r="K224" s="20">
        <f t="shared" si="15"/>
        <v>41.243355747678514</v>
      </c>
      <c r="L224" s="21">
        <f t="shared" si="12"/>
        <v>47.174844374902086</v>
      </c>
      <c r="M224" s="31"/>
    </row>
    <row r="225" spans="1:13">
      <c r="A225" s="17" t="str">
        <f>TEXT(A75,"mmm-yy")</f>
        <v>Sep-06</v>
      </c>
      <c r="B225" s="2">
        <f>B75</f>
        <v>3157</v>
      </c>
      <c r="C225" s="2">
        <f>C75</f>
        <v>129952</v>
      </c>
      <c r="D225" s="2">
        <f>D75</f>
        <v>3898560</v>
      </c>
      <c r="E225" s="39">
        <f t="shared" si="16"/>
        <v>32.927491176229175</v>
      </c>
      <c r="F225" s="18">
        <f>F75</f>
        <v>2173608</v>
      </c>
      <c r="G225" s="18">
        <f>G75</f>
        <v>1159368</v>
      </c>
      <c r="H225" s="18">
        <f>H75</f>
        <v>1283698</v>
      </c>
      <c r="I225" s="19">
        <f t="shared" si="13"/>
        <v>1.8748214544475956</v>
      </c>
      <c r="J225" s="20">
        <f t="shared" si="14"/>
        <v>1.6932393756163833</v>
      </c>
      <c r="K225" s="20">
        <f t="shared" si="15"/>
        <v>41.163129553373459</v>
      </c>
      <c r="L225" s="21">
        <f t="shared" si="12"/>
        <v>51.750624619359556</v>
      </c>
      <c r="M225" s="31"/>
    </row>
    <row r="226" spans="1:13">
      <c r="A226" s="17" t="str">
        <f>TEXT(A76,"mmm-yy")</f>
        <v>Oct-06</v>
      </c>
      <c r="B226" s="2">
        <f>B76</f>
        <v>3200</v>
      </c>
      <c r="C226" s="2">
        <f>C76</f>
        <v>134507</v>
      </c>
      <c r="D226" s="2">
        <f>D76</f>
        <v>4169717</v>
      </c>
      <c r="E226" s="39">
        <f t="shared" si="16"/>
        <v>34.76710769579806</v>
      </c>
      <c r="F226" s="18">
        <f>F76</f>
        <v>2442298</v>
      </c>
      <c r="G226" s="18">
        <f>G76</f>
        <v>1345694</v>
      </c>
      <c r="H226" s="18">
        <f>H76</f>
        <v>1449690</v>
      </c>
      <c r="I226" s="19">
        <f t="shared" si="13"/>
        <v>1.8148984836077147</v>
      </c>
      <c r="J226" s="20">
        <f t="shared" si="14"/>
        <v>1.6847036262925177</v>
      </c>
      <c r="K226" s="20">
        <f t="shared" si="15"/>
        <v>42.033437499999998</v>
      </c>
      <c r="L226" s="21">
        <f t="shared" si="12"/>
        <v>58.14776491741501</v>
      </c>
      <c r="M226" s="31"/>
    </row>
    <row r="227" spans="1:13">
      <c r="A227" s="17" t="str">
        <f>TEXT(A77,"mmm-yy")</f>
        <v>Nov-06</v>
      </c>
      <c r="B227" s="2">
        <f>B77</f>
        <v>3209</v>
      </c>
      <c r="C227" s="2">
        <f>C77</f>
        <v>134553</v>
      </c>
      <c r="D227" s="2">
        <f>D77</f>
        <v>4036590</v>
      </c>
      <c r="E227" s="39">
        <f t="shared" si="16"/>
        <v>40.990539044094149</v>
      </c>
      <c r="F227" s="18">
        <f>F77</f>
        <v>2696769</v>
      </c>
      <c r="G227" s="18">
        <f>G77</f>
        <v>1530056</v>
      </c>
      <c r="H227" s="18">
        <f>H77</f>
        <v>1654620</v>
      </c>
      <c r="I227" s="19">
        <f t="shared" si="13"/>
        <v>1.7625296067594911</v>
      </c>
      <c r="J227" s="20">
        <f t="shared" si="14"/>
        <v>1.6298418972332016</v>
      </c>
      <c r="K227" s="20">
        <f t="shared" si="15"/>
        <v>41.929884699283264</v>
      </c>
      <c r="L227" s="21">
        <f t="shared" si="12"/>
        <v>64.20637033178275</v>
      </c>
      <c r="M227" s="31"/>
    </row>
    <row r="228" spans="1:13">
      <c r="A228" s="17" t="str">
        <f>TEXT(A78,"mmm-yy")</f>
        <v>Dec-06</v>
      </c>
      <c r="B228" s="2">
        <f>B78</f>
        <v>3233</v>
      </c>
      <c r="C228" s="2">
        <f>C78</f>
        <v>135638</v>
      </c>
      <c r="D228" s="2">
        <f>D78</f>
        <v>4204778</v>
      </c>
      <c r="E228" s="39">
        <f t="shared" si="16"/>
        <v>40.363153536286575</v>
      </c>
      <c r="F228" s="18">
        <f>F78</f>
        <v>3161143</v>
      </c>
      <c r="G228" s="18">
        <f>G78</f>
        <v>1672996</v>
      </c>
      <c r="H228" s="18">
        <f>H78</f>
        <v>1697181</v>
      </c>
      <c r="I228" s="19">
        <f t="shared" si="13"/>
        <v>1.889510196079369</v>
      </c>
      <c r="J228" s="20">
        <f t="shared" si="14"/>
        <v>1.8625844856853806</v>
      </c>
      <c r="K228" s="20">
        <f t="shared" si="15"/>
        <v>41.954222084751002</v>
      </c>
      <c r="L228" s="21">
        <f t="shared" si="12"/>
        <v>75.262478221057393</v>
      </c>
      <c r="M228" s="31"/>
    </row>
    <row r="229" spans="1:13">
      <c r="A229" s="17" t="str">
        <f>TEXT(A79,"mmm-yy")</f>
        <v>Jan-07</v>
      </c>
      <c r="B229" s="2">
        <f>B79</f>
        <v>3232</v>
      </c>
      <c r="C229" s="2">
        <f>C79</f>
        <v>135823</v>
      </c>
      <c r="D229" s="2">
        <f>D79</f>
        <v>4210513</v>
      </c>
      <c r="E229" s="39">
        <f t="shared" si="16"/>
        <v>51.147924255310457</v>
      </c>
      <c r="F229" s="18">
        <f>F79</f>
        <v>4299046</v>
      </c>
      <c r="G229" s="18">
        <f>G79</f>
        <v>2004209</v>
      </c>
      <c r="H229" s="18">
        <f>H79</f>
        <v>2153590</v>
      </c>
      <c r="I229" s="19">
        <f t="shared" si="13"/>
        <v>2.145008828919539</v>
      </c>
      <c r="J229" s="20">
        <f t="shared" si="14"/>
        <v>1.9962230508128289</v>
      </c>
      <c r="K229" s="20">
        <f t="shared" si="15"/>
        <v>42.024443069306933</v>
      </c>
      <c r="L229" s="21">
        <f t="shared" ref="L229:L240" si="17">IF(OR(F$229="C",F229="C"),"C",100*F229/F$229)</f>
        <v>100</v>
      </c>
      <c r="M229" s="31"/>
    </row>
    <row r="230" spans="1:13">
      <c r="A230" s="17" t="str">
        <f>TEXT(A80,"mmm-yy")</f>
        <v>Feb-07</v>
      </c>
      <c r="B230" s="2">
        <f>B80</f>
        <v>3239</v>
      </c>
      <c r="C230" s="2">
        <f>C80</f>
        <v>135934</v>
      </c>
      <c r="D230" s="2">
        <f>D80</f>
        <v>3806152</v>
      </c>
      <c r="E230" s="39">
        <f t="shared" si="16"/>
        <v>51.564729942472084</v>
      </c>
      <c r="F230" s="18">
        <f>F80</f>
        <v>3421441</v>
      </c>
      <c r="G230" s="18">
        <f>G80</f>
        <v>1882705</v>
      </c>
      <c r="H230" s="18">
        <f>H80</f>
        <v>1962632</v>
      </c>
      <c r="I230" s="19">
        <f t="shared" si="13"/>
        <v>1.8173006392398172</v>
      </c>
      <c r="J230" s="20">
        <f t="shared" si="14"/>
        <v>1.7432921709214972</v>
      </c>
      <c r="K230" s="20">
        <f t="shared" si="15"/>
        <v>41.967891324482864</v>
      </c>
      <c r="L230" s="21">
        <f t="shared" si="17"/>
        <v>79.586052347427781</v>
      </c>
      <c r="M230" s="31"/>
    </row>
    <row r="231" spans="1:13">
      <c r="A231" s="17" t="str">
        <f>TEXT(A81,"mmm-yy")</f>
        <v>Mar-07</v>
      </c>
      <c r="B231" s="2">
        <f>B81</f>
        <v>3241</v>
      </c>
      <c r="C231" s="2">
        <f>C81</f>
        <v>136331</v>
      </c>
      <c r="D231" s="2">
        <f>D81</f>
        <v>4226261</v>
      </c>
      <c r="E231" s="39">
        <f t="shared" si="16"/>
        <v>46.888419811270531</v>
      </c>
      <c r="F231" s="18">
        <f>F81</f>
        <v>3341487</v>
      </c>
      <c r="G231" s="18">
        <f>G81</f>
        <v>1846025</v>
      </c>
      <c r="H231" s="18">
        <f>H81</f>
        <v>1981627</v>
      </c>
      <c r="I231" s="19">
        <f t="shared" si="13"/>
        <v>1.8100984547879904</v>
      </c>
      <c r="J231" s="20">
        <f t="shared" si="14"/>
        <v>1.6862340894628505</v>
      </c>
      <c r="K231" s="20">
        <f t="shared" si="15"/>
        <v>42.064486269669857</v>
      </c>
      <c r="L231" s="21">
        <f t="shared" si="17"/>
        <v>77.726244380730051</v>
      </c>
      <c r="M231" s="31"/>
    </row>
    <row r="232" spans="1:13">
      <c r="A232" s="17" t="str">
        <f>TEXT(A82,"mmm-yy")</f>
        <v>Apr-07</v>
      </c>
      <c r="B232" s="2">
        <f>B82</f>
        <v>3235</v>
      </c>
      <c r="C232" s="2">
        <f>C82</f>
        <v>136201</v>
      </c>
      <c r="D232" s="2">
        <f>D82</f>
        <v>4086030</v>
      </c>
      <c r="E232" s="39">
        <f t="shared" si="16"/>
        <v>38.535571202365134</v>
      </c>
      <c r="F232" s="18">
        <f>F82</f>
        <v>2779018</v>
      </c>
      <c r="G232" s="18">
        <f>G82</f>
        <v>1522054</v>
      </c>
      <c r="H232" s="18">
        <f>H82</f>
        <v>1574575</v>
      </c>
      <c r="I232" s="19">
        <f t="shared" si="13"/>
        <v>1.8258340374257418</v>
      </c>
      <c r="J232" s="20">
        <f t="shared" si="14"/>
        <v>1.764932124541543</v>
      </c>
      <c r="K232" s="20">
        <f t="shared" si="15"/>
        <v>42.102318392581147</v>
      </c>
      <c r="L232" s="21">
        <f t="shared" si="17"/>
        <v>64.642667233614162</v>
      </c>
      <c r="M232" s="31"/>
    </row>
    <row r="233" spans="1:13">
      <c r="A233" s="17" t="str">
        <f>TEXT(A83,"mmm-yy")</f>
        <v>May-07</v>
      </c>
      <c r="B233" s="2">
        <f>B83</f>
        <v>3207</v>
      </c>
      <c r="C233" s="2">
        <f>C83</f>
        <v>130895</v>
      </c>
      <c r="D233" s="2">
        <f>D83</f>
        <v>4057745</v>
      </c>
      <c r="E233" s="39">
        <f t="shared" si="16"/>
        <v>30.788898760272023</v>
      </c>
      <c r="F233" s="18">
        <f>F83</f>
        <v>1924430</v>
      </c>
      <c r="G233" s="18">
        <f>G83</f>
        <v>1049114</v>
      </c>
      <c r="H233" s="18">
        <f>H83</f>
        <v>1249335</v>
      </c>
      <c r="I233" s="19">
        <f t="shared" si="13"/>
        <v>1.8343383083249294</v>
      </c>
      <c r="J233" s="20">
        <f t="shared" si="14"/>
        <v>1.5403634733678317</v>
      </c>
      <c r="K233" s="20">
        <f t="shared" si="15"/>
        <v>40.815403804178359</v>
      </c>
      <c r="L233" s="21">
        <f t="shared" si="17"/>
        <v>44.764117434426147</v>
      </c>
      <c r="M233" s="31"/>
    </row>
    <row r="234" spans="1:13">
      <c r="A234" s="17" t="str">
        <f>TEXT(A84,"mmm-yy")</f>
        <v>Jun-07</v>
      </c>
      <c r="B234" s="2">
        <f>B84</f>
        <v>3168</v>
      </c>
      <c r="C234" s="2">
        <f>C84</f>
        <v>130147</v>
      </c>
      <c r="D234" s="2">
        <f>D84</f>
        <v>3904410</v>
      </c>
      <c r="E234" s="39">
        <f t="shared" si="16"/>
        <v>28.782837867949318</v>
      </c>
      <c r="F234" s="18">
        <f>F84</f>
        <v>1793885</v>
      </c>
      <c r="G234" s="18">
        <f>G84</f>
        <v>964011</v>
      </c>
      <c r="H234" s="18">
        <f>H84</f>
        <v>1123800</v>
      </c>
      <c r="I234" s="19">
        <f t="shared" si="13"/>
        <v>1.860855322190307</v>
      </c>
      <c r="J234" s="20">
        <f t="shared" si="14"/>
        <v>1.5962671293824524</v>
      </c>
      <c r="K234" s="20">
        <f t="shared" si="15"/>
        <v>41.081755050505052</v>
      </c>
      <c r="L234" s="21">
        <f t="shared" si="17"/>
        <v>41.727513499506635</v>
      </c>
      <c r="M234" s="31"/>
    </row>
    <row r="235" spans="1:13">
      <c r="A235" s="17" t="str">
        <f>TEXT(A85,"mmm-yy")</f>
        <v>Jul-07</v>
      </c>
      <c r="B235" s="2">
        <f>B85</f>
        <v>3162</v>
      </c>
      <c r="C235" s="2">
        <f>C85</f>
        <v>130368</v>
      </c>
      <c r="D235" s="2">
        <f>D85</f>
        <v>4041408</v>
      </c>
      <c r="E235" s="39">
        <f t="shared" si="16"/>
        <v>31.724463355345463</v>
      </c>
      <c r="F235" s="18">
        <f>F85</f>
        <v>2187006</v>
      </c>
      <c r="G235" s="18">
        <f>G85</f>
        <v>1094927</v>
      </c>
      <c r="H235" s="18">
        <f>H85</f>
        <v>1282115</v>
      </c>
      <c r="I235" s="19">
        <f t="shared" si="13"/>
        <v>1.9973989133522143</v>
      </c>
      <c r="J235" s="20">
        <f t="shared" si="14"/>
        <v>1.7057799027388338</v>
      </c>
      <c r="K235" s="20">
        <f t="shared" si="15"/>
        <v>41.229601518026563</v>
      </c>
      <c r="L235" s="21">
        <f t="shared" si="17"/>
        <v>50.871891112586376</v>
      </c>
      <c r="M235" s="31"/>
    </row>
    <row r="236" spans="1:13">
      <c r="A236" s="17" t="str">
        <f>TEXT(A86,"mmm-yy")</f>
        <v>Aug-07</v>
      </c>
      <c r="B236" s="2">
        <f>B86</f>
        <v>3185</v>
      </c>
      <c r="C236" s="2">
        <f>C86</f>
        <v>131320</v>
      </c>
      <c r="D236" s="2">
        <f>D86</f>
        <v>4070920</v>
      </c>
      <c r="E236" s="39">
        <f t="shared" si="16"/>
        <v>31.437414638460101</v>
      </c>
      <c r="F236" s="18">
        <f>F86</f>
        <v>2111197</v>
      </c>
      <c r="G236" s="18">
        <f>G86</f>
        <v>1074365</v>
      </c>
      <c r="H236" s="18">
        <f>H86</f>
        <v>1279792</v>
      </c>
      <c r="I236" s="19">
        <f t="shared" si="13"/>
        <v>1.9650649453398055</v>
      </c>
      <c r="J236" s="20">
        <f t="shared" si="14"/>
        <v>1.6496407228674659</v>
      </c>
      <c r="K236" s="20">
        <f t="shared" si="15"/>
        <v>41.230769230769234</v>
      </c>
      <c r="L236" s="21">
        <f t="shared" si="17"/>
        <v>49.108499885788618</v>
      </c>
      <c r="M236" s="31"/>
    </row>
    <row r="237" spans="1:13">
      <c r="A237" s="17" t="str">
        <f>TEXT(A87,"mmm-yy")</f>
        <v>Sep-07</v>
      </c>
      <c r="B237" s="2">
        <f>B87</f>
        <v>3214</v>
      </c>
      <c r="C237" s="2">
        <f>C87</f>
        <v>132355</v>
      </c>
      <c r="D237" s="2">
        <f>D87</f>
        <v>3970650</v>
      </c>
      <c r="E237" s="39">
        <f t="shared" si="16"/>
        <v>33.362774356843339</v>
      </c>
      <c r="F237" s="18">
        <f>F87</f>
        <v>2265177</v>
      </c>
      <c r="G237" s="18">
        <f>G87</f>
        <v>1199239</v>
      </c>
      <c r="H237" s="18">
        <f>H87</f>
        <v>1324719</v>
      </c>
      <c r="I237" s="19">
        <f t="shared" si="13"/>
        <v>1.8888453427548637</v>
      </c>
      <c r="J237" s="20">
        <f t="shared" si="14"/>
        <v>1.7099301814196066</v>
      </c>
      <c r="K237" s="20">
        <f t="shared" si="15"/>
        <v>41.18077162414437</v>
      </c>
      <c r="L237" s="21">
        <f t="shared" si="17"/>
        <v>52.690224761493596</v>
      </c>
      <c r="M237" s="31"/>
    </row>
    <row r="238" spans="1:13">
      <c r="A238" s="17" t="str">
        <f>TEXT(A88,"mmm-yy")</f>
        <v>Oct-07</v>
      </c>
      <c r="B238" s="2">
        <f>B88</f>
        <v>3259</v>
      </c>
      <c r="C238" s="2">
        <f>C88</f>
        <v>136861</v>
      </c>
      <c r="D238" s="2">
        <f>D88</f>
        <v>4242691</v>
      </c>
      <c r="E238" s="39">
        <f t="shared" si="16"/>
        <v>33.687086804106166</v>
      </c>
      <c r="F238" s="18">
        <f>F88</f>
        <v>2410869</v>
      </c>
      <c r="G238" s="18">
        <f>G88</f>
        <v>1310381</v>
      </c>
      <c r="H238" s="18">
        <f>H88</f>
        <v>1429239</v>
      </c>
      <c r="I238" s="19">
        <f t="shared" si="13"/>
        <v>1.8398229217303974</v>
      </c>
      <c r="J238" s="20">
        <f t="shared" si="14"/>
        <v>1.6868200489911065</v>
      </c>
      <c r="K238" s="20">
        <f t="shared" si="15"/>
        <v>41.994783675974226</v>
      </c>
      <c r="L238" s="21">
        <f t="shared" si="17"/>
        <v>56.079162679347931</v>
      </c>
      <c r="M238" s="31"/>
    </row>
    <row r="239" spans="1:13">
      <c r="A239" s="17" t="str">
        <f>TEXT(A89,"mmm-yy")</f>
        <v>Nov-07</v>
      </c>
      <c r="B239" s="2">
        <f>B89</f>
        <v>3286</v>
      </c>
      <c r="C239" s="2">
        <f>C89</f>
        <v>137775</v>
      </c>
      <c r="D239" s="2">
        <f>D89</f>
        <v>4133250</v>
      </c>
      <c r="E239" s="39">
        <f t="shared" si="16"/>
        <v>40.523558942720619</v>
      </c>
      <c r="F239" s="18">
        <f>F89</f>
        <v>2751525</v>
      </c>
      <c r="G239" s="18">
        <f>G89</f>
        <v>1524796</v>
      </c>
      <c r="H239" s="18">
        <f>H89</f>
        <v>1674940</v>
      </c>
      <c r="I239" s="19">
        <f t="shared" si="13"/>
        <v>1.8045200800631691</v>
      </c>
      <c r="J239" s="20">
        <f t="shared" si="14"/>
        <v>1.6427603376837379</v>
      </c>
      <c r="K239" s="20">
        <f t="shared" si="15"/>
        <v>41.92787583688375</v>
      </c>
      <c r="L239" s="21">
        <f t="shared" si="17"/>
        <v>64.003153257722758</v>
      </c>
      <c r="M239" s="31"/>
    </row>
    <row r="240" spans="1:13">
      <c r="A240" s="17" t="str">
        <f>TEXT(A90,"mmm-yy")</f>
        <v>Dec-07</v>
      </c>
      <c r="B240" s="2">
        <f>B90</f>
        <v>3302</v>
      </c>
      <c r="C240" s="2">
        <f>C90</f>
        <v>138706</v>
      </c>
      <c r="D240" s="2">
        <f>D90</f>
        <v>4299886</v>
      </c>
      <c r="E240" s="39">
        <f t="shared" si="16"/>
        <v>40.13759899681061</v>
      </c>
      <c r="F240" s="18">
        <f>F90</f>
        <v>3187449</v>
      </c>
      <c r="G240" s="18">
        <f>G90</f>
        <v>1667456</v>
      </c>
      <c r="H240" s="18">
        <f>H90</f>
        <v>1725871</v>
      </c>
      <c r="I240" s="19">
        <f t="shared" si="13"/>
        <v>1.9115640832501728</v>
      </c>
      <c r="J240" s="20">
        <f t="shared" si="14"/>
        <v>1.8468639892552803</v>
      </c>
      <c r="K240" s="20">
        <f t="shared" si="15"/>
        <v>42.006662628709876</v>
      </c>
      <c r="L240" s="21">
        <f t="shared" si="17"/>
        <v>74.143170368495703</v>
      </c>
      <c r="M240" s="31"/>
    </row>
    <row r="241" spans="1:13">
      <c r="A241" s="17" t="str">
        <f>TEXT(A91,"mmm-yy")</f>
        <v>Jan-08</v>
      </c>
      <c r="B241" s="2">
        <f>B91</f>
        <v>3294</v>
      </c>
      <c r="C241" s="2">
        <f>C91</f>
        <v>139015</v>
      </c>
      <c r="D241" s="2">
        <f>D91</f>
        <v>4309465</v>
      </c>
      <c r="E241" s="39">
        <f t="shared" si="16"/>
        <v>50.801735250199272</v>
      </c>
      <c r="F241" s="18">
        <f>F91</f>
        <v>4398880</v>
      </c>
      <c r="G241" s="18">
        <f>G91</f>
        <v>2103310</v>
      </c>
      <c r="H241" s="18">
        <f>H91</f>
        <v>2189283</v>
      </c>
      <c r="I241" s="19">
        <f t="shared" si="13"/>
        <v>2.0914083040540863</v>
      </c>
      <c r="J241" s="20">
        <f t="shared" si="14"/>
        <v>2.0092788369525549</v>
      </c>
      <c r="K241" s="20">
        <f t="shared" si="15"/>
        <v>42.202489374620519</v>
      </c>
      <c r="L241" s="21">
        <f t="shared" ref="L241:L252" si="18">IF(OR(F$241="C",F241="C"),"C",100*F241/F$241)</f>
        <v>100</v>
      </c>
      <c r="M241" s="31"/>
    </row>
    <row r="242" spans="1:13">
      <c r="A242" s="17" t="str">
        <f>TEXT(A92,"mmm-yy")</f>
        <v>Feb-08</v>
      </c>
      <c r="B242" s="2">
        <f>B92</f>
        <v>3303</v>
      </c>
      <c r="C242" s="2">
        <f>C92</f>
        <v>138821</v>
      </c>
      <c r="D242" s="2">
        <f>D92</f>
        <v>4025809</v>
      </c>
      <c r="E242" s="39">
        <f t="shared" si="16"/>
        <v>50.782737084645596</v>
      </c>
      <c r="F242" s="18">
        <f>F92</f>
        <v>3539384</v>
      </c>
      <c r="G242" s="18">
        <f>G92</f>
        <v>1959064</v>
      </c>
      <c r="H242" s="18">
        <f>H92</f>
        <v>2044416</v>
      </c>
      <c r="I242" s="19">
        <f t="shared" si="13"/>
        <v>1.8066709408166348</v>
      </c>
      <c r="J242" s="20">
        <f t="shared" si="14"/>
        <v>1.73124452166291</v>
      </c>
      <c r="K242" s="20">
        <f t="shared" si="15"/>
        <v>42.028761731759005</v>
      </c>
      <c r="L242" s="21">
        <f t="shared" si="18"/>
        <v>80.46102644309461</v>
      </c>
      <c r="M242" s="31"/>
    </row>
    <row r="243" spans="1:13">
      <c r="A243" s="17" t="str">
        <f>TEXT(A93,"mmm-yy")</f>
        <v>Mar-08</v>
      </c>
      <c r="B243" s="2">
        <f>B93</f>
        <v>3309</v>
      </c>
      <c r="C243" s="2">
        <f>C93</f>
        <v>139072</v>
      </c>
      <c r="D243" s="2">
        <f>D93</f>
        <v>4311232</v>
      </c>
      <c r="E243" s="39">
        <f t="shared" si="16"/>
        <v>47.628102593411811</v>
      </c>
      <c r="F243" s="18">
        <f>F93</f>
        <v>3572365</v>
      </c>
      <c r="G243" s="18">
        <f>G93</f>
        <v>1935195</v>
      </c>
      <c r="H243" s="18">
        <f>H93</f>
        <v>2053358</v>
      </c>
      <c r="I243" s="19">
        <f t="shared" si="13"/>
        <v>1.8459974317833603</v>
      </c>
      <c r="J243" s="20">
        <f t="shared" si="14"/>
        <v>1.7397672495492749</v>
      </c>
      <c r="K243" s="20">
        <f t="shared" si="15"/>
        <v>42.028407373828948</v>
      </c>
      <c r="L243" s="21">
        <f t="shared" si="18"/>
        <v>81.210785472665776</v>
      </c>
      <c r="M243" s="31"/>
    </row>
    <row r="244" spans="1:13">
      <c r="A244" s="17" t="str">
        <f>TEXT(A94,"mmm-yy")</f>
        <v>Apr-08</v>
      </c>
      <c r="B244" s="2">
        <f>B94</f>
        <v>3308</v>
      </c>
      <c r="C244" s="2">
        <f>C94</f>
        <v>139310</v>
      </c>
      <c r="D244" s="2">
        <f>D94</f>
        <v>4179300</v>
      </c>
      <c r="E244" s="39">
        <f t="shared" si="16"/>
        <v>38.264637618739982</v>
      </c>
      <c r="F244" s="18">
        <f>F94</f>
        <v>2682485</v>
      </c>
      <c r="G244" s="18">
        <f>G94</f>
        <v>1489630</v>
      </c>
      <c r="H244" s="18">
        <f>H94</f>
        <v>1599194</v>
      </c>
      <c r="I244" s="19">
        <f t="shared" si="13"/>
        <v>1.8007726750938153</v>
      </c>
      <c r="J244" s="20">
        <f t="shared" si="14"/>
        <v>1.6773981143000787</v>
      </c>
      <c r="K244" s="20">
        <f t="shared" si="15"/>
        <v>42.1130592503023</v>
      </c>
      <c r="L244" s="21">
        <f t="shared" si="18"/>
        <v>60.981090641254134</v>
      </c>
      <c r="M244" s="31"/>
    </row>
    <row r="245" spans="1:13">
      <c r="A245" s="17" t="str">
        <f>TEXT(A95,"mmm-yy")</f>
        <v>May-08</v>
      </c>
      <c r="B245" s="2">
        <f>B95</f>
        <v>3246</v>
      </c>
      <c r="C245" s="2">
        <f>C95</f>
        <v>134196</v>
      </c>
      <c r="D245" s="2">
        <f>D95</f>
        <v>4160076</v>
      </c>
      <c r="E245" s="39">
        <f t="shared" si="16"/>
        <v>30.848546997699081</v>
      </c>
      <c r="F245" s="18">
        <f>F95</f>
        <v>2016041</v>
      </c>
      <c r="G245" s="18">
        <f>G95</f>
        <v>1098441</v>
      </c>
      <c r="H245" s="18">
        <f>H95</f>
        <v>1283323</v>
      </c>
      <c r="I245" s="19">
        <f t="shared" si="13"/>
        <v>1.835365759289757</v>
      </c>
      <c r="J245" s="20">
        <f t="shared" si="14"/>
        <v>1.5709536881985284</v>
      </c>
      <c r="K245" s="20">
        <f t="shared" si="15"/>
        <v>41.341959334565622</v>
      </c>
      <c r="L245" s="21">
        <f t="shared" si="18"/>
        <v>45.83077965300258</v>
      </c>
      <c r="M245" s="31"/>
    </row>
    <row r="246" spans="1:13">
      <c r="A246" s="17" t="str">
        <f>TEXT(A96,"mmm-yy")</f>
        <v>Jun-08</v>
      </c>
      <c r="B246" s="2">
        <f>B96</f>
        <v>3226</v>
      </c>
      <c r="C246" s="2">
        <f>C96</f>
        <v>133554</v>
      </c>
      <c r="D246" s="2">
        <f>D96</f>
        <v>4006620</v>
      </c>
      <c r="E246" s="39">
        <f t="shared" si="16"/>
        <v>27.5319346481573</v>
      </c>
      <c r="F246" s="18">
        <f>F96</f>
        <v>1700129</v>
      </c>
      <c r="G246" s="18">
        <f>G96</f>
        <v>899556</v>
      </c>
      <c r="H246" s="18">
        <f>H96</f>
        <v>1103100</v>
      </c>
      <c r="I246" s="19">
        <f t="shared" si="13"/>
        <v>1.8899646047605707</v>
      </c>
      <c r="J246" s="20">
        <f t="shared" si="14"/>
        <v>1.5412283564500044</v>
      </c>
      <c r="K246" s="20">
        <f t="shared" si="15"/>
        <v>41.399256044637319</v>
      </c>
      <c r="L246" s="21">
        <f t="shared" si="18"/>
        <v>38.649133415778564</v>
      </c>
      <c r="M246" s="31"/>
    </row>
    <row r="247" spans="1:13">
      <c r="A247" s="17" t="str">
        <f>TEXT(A97,"mmm-yy")</f>
        <v>Jul-08</v>
      </c>
      <c r="B247" s="2">
        <f>B97</f>
        <v>3216</v>
      </c>
      <c r="C247" s="2">
        <f>C97</f>
        <v>132935</v>
      </c>
      <c r="D247" s="2">
        <f>D97</f>
        <v>4120985</v>
      </c>
      <c r="E247" s="39">
        <f t="shared" si="16"/>
        <v>31.314916215419373</v>
      </c>
      <c r="F247" s="18">
        <f>F97</f>
        <v>2140034</v>
      </c>
      <c r="G247" s="18">
        <f>G97</f>
        <v>1063126</v>
      </c>
      <c r="H247" s="18">
        <f>H97</f>
        <v>1290483</v>
      </c>
      <c r="I247" s="19">
        <f t="shared" si="13"/>
        <v>2.0129636562364199</v>
      </c>
      <c r="J247" s="20">
        <f t="shared" si="14"/>
        <v>1.658320179343703</v>
      </c>
      <c r="K247" s="20">
        <f t="shared" si="15"/>
        <v>41.335509950248756</v>
      </c>
      <c r="L247" s="21">
        <f t="shared" si="18"/>
        <v>48.649519877787071</v>
      </c>
      <c r="M247" s="31"/>
    </row>
    <row r="248" spans="1:13">
      <c r="A248" s="17" t="str">
        <f>TEXT(A98,"mmm-yy")</f>
        <v>Aug-08</v>
      </c>
      <c r="B248" s="2">
        <f>B98</f>
        <v>3228</v>
      </c>
      <c r="C248" s="2">
        <f>C98</f>
        <v>133764</v>
      </c>
      <c r="D248" s="2">
        <f>D98</f>
        <v>4146684</v>
      </c>
      <c r="E248" s="39">
        <f t="shared" si="16"/>
        <v>30.510378895522301</v>
      </c>
      <c r="F248" s="18">
        <f>F98</f>
        <v>2028723</v>
      </c>
      <c r="G248" s="18">
        <f>G98</f>
        <v>1039632</v>
      </c>
      <c r="H248" s="18">
        <f>H98</f>
        <v>1265169</v>
      </c>
      <c r="I248" s="19">
        <f t="shared" si="13"/>
        <v>1.95138568262616</v>
      </c>
      <c r="J248" s="20">
        <f t="shared" si="14"/>
        <v>1.6035193717202998</v>
      </c>
      <c r="K248" s="20">
        <f t="shared" si="15"/>
        <v>41.438661710037174</v>
      </c>
      <c r="L248" s="21">
        <f t="shared" si="18"/>
        <v>46.119080311351979</v>
      </c>
      <c r="M248" s="31"/>
    </row>
    <row r="249" spans="1:13">
      <c r="A249" s="17" t="str">
        <f>TEXT(A99,"mmm-yy")</f>
        <v>Sep-08</v>
      </c>
      <c r="B249" s="2">
        <f>B99</f>
        <v>3258</v>
      </c>
      <c r="C249" s="2">
        <f>C99</f>
        <v>135332</v>
      </c>
      <c r="D249" s="2">
        <f>D99</f>
        <v>4059960</v>
      </c>
      <c r="E249" s="39">
        <f t="shared" si="16"/>
        <v>32.081449078316041</v>
      </c>
      <c r="F249" s="18">
        <f>F99</f>
        <v>2146081</v>
      </c>
      <c r="G249" s="18">
        <f>G99</f>
        <v>1103852</v>
      </c>
      <c r="H249" s="18">
        <f>H99</f>
        <v>1302494</v>
      </c>
      <c r="I249" s="19">
        <f t="shared" si="13"/>
        <v>1.9441745813750395</v>
      </c>
      <c r="J249" s="20">
        <f t="shared" si="14"/>
        <v>1.6476705458911902</v>
      </c>
      <c r="K249" s="20">
        <f t="shared" si="15"/>
        <v>41.538367096378146</v>
      </c>
      <c r="L249" s="21">
        <f t="shared" si="18"/>
        <v>48.786986687520461</v>
      </c>
      <c r="M249" s="31"/>
    </row>
    <row r="250" spans="1:13">
      <c r="A250" s="17" t="str">
        <f>TEXT(A100,"mmm-yy")</f>
        <v>Oct-08</v>
      </c>
      <c r="B250" s="2">
        <f>B100</f>
        <v>3306</v>
      </c>
      <c r="C250" s="2">
        <f>C100</f>
        <v>139529</v>
      </c>
      <c r="D250" s="2">
        <f>D100</f>
        <v>4325399</v>
      </c>
      <c r="E250" s="39">
        <f t="shared" si="16"/>
        <v>34.447296076038306</v>
      </c>
      <c r="F250" s="18">
        <f>F100</f>
        <v>2513443</v>
      </c>
      <c r="G250" s="18">
        <f>G100</f>
        <v>1336610</v>
      </c>
      <c r="H250" s="18">
        <f>H100</f>
        <v>1489983</v>
      </c>
      <c r="I250" s="19">
        <f t="shared" si="13"/>
        <v>1.8804610170505982</v>
      </c>
      <c r="J250" s="20">
        <f t="shared" si="14"/>
        <v>1.6868937430829747</v>
      </c>
      <c r="K250" s="20">
        <f t="shared" si="15"/>
        <v>42.204779189352692</v>
      </c>
      <c r="L250" s="21">
        <f t="shared" si="18"/>
        <v>57.138248826974142</v>
      </c>
      <c r="M250" s="31"/>
    </row>
    <row r="251" spans="1:13">
      <c r="A251" s="17" t="str">
        <f>TEXT(A101,"mmm-yy")</f>
        <v>Nov-08</v>
      </c>
      <c r="B251" s="2">
        <f>B101</f>
        <v>3345</v>
      </c>
      <c r="C251" s="2">
        <f>C101</f>
        <v>141455</v>
      </c>
      <c r="D251" s="2">
        <f>D101</f>
        <v>4243650</v>
      </c>
      <c r="E251" s="39">
        <f t="shared" si="16"/>
        <v>38.209960764907571</v>
      </c>
      <c r="F251" s="18">
        <f>F101</f>
        <v>2638147</v>
      </c>
      <c r="G251" s="18">
        <f>G101</f>
        <v>1451079</v>
      </c>
      <c r="H251" s="18">
        <f>H101</f>
        <v>1621497</v>
      </c>
      <c r="I251" s="19">
        <f t="shared" si="13"/>
        <v>1.8180588375960234</v>
      </c>
      <c r="J251" s="20">
        <f t="shared" si="14"/>
        <v>1.6269823502602843</v>
      </c>
      <c r="K251" s="20">
        <f t="shared" si="15"/>
        <v>42.288490284005981</v>
      </c>
      <c r="L251" s="21">
        <f t="shared" si="18"/>
        <v>59.973152256938128</v>
      </c>
      <c r="M251" s="31"/>
    </row>
    <row r="252" spans="1:13">
      <c r="A252" s="17" t="str">
        <f>TEXT(A102,"mmm-yy")</f>
        <v>Dec-08</v>
      </c>
      <c r="B252" s="2">
        <f>B102</f>
        <v>3352</v>
      </c>
      <c r="C252" s="2">
        <f>C102</f>
        <v>142449</v>
      </c>
      <c r="D252" s="2">
        <f>D102</f>
        <v>4415919</v>
      </c>
      <c r="E252" s="39">
        <f t="shared" si="16"/>
        <v>38.375409512719777</v>
      </c>
      <c r="F252" s="18">
        <f>F102</f>
        <v>3104681</v>
      </c>
      <c r="G252" s="18">
        <f>G102</f>
        <v>1603601</v>
      </c>
      <c r="H252" s="18">
        <f>H102</f>
        <v>1694627</v>
      </c>
      <c r="I252" s="19">
        <f t="shared" si="13"/>
        <v>1.9360682613692559</v>
      </c>
      <c r="J252" s="20">
        <f t="shared" si="14"/>
        <v>1.832073370718158</v>
      </c>
      <c r="K252" s="20">
        <f t="shared" si="15"/>
        <v>42.496718377088307</v>
      </c>
      <c r="L252" s="21">
        <f t="shared" si="18"/>
        <v>70.578897355690543</v>
      </c>
      <c r="M252" s="31"/>
    </row>
    <row r="253" spans="1:13">
      <c r="A253" s="17" t="str">
        <f>TEXT(A103,"mmm-yy")</f>
        <v>Jan-09</v>
      </c>
      <c r="B253" s="2">
        <f>B103</f>
        <v>3356</v>
      </c>
      <c r="C253" s="2">
        <f>C103</f>
        <v>142594</v>
      </c>
      <c r="D253" s="2">
        <f>D103</f>
        <v>4420414</v>
      </c>
      <c r="E253" s="39">
        <f t="shared" si="16"/>
        <v>48.287354985302279</v>
      </c>
      <c r="F253" s="18">
        <f>F103</f>
        <v>4251159</v>
      </c>
      <c r="G253" s="18">
        <f>G103</f>
        <v>1958694</v>
      </c>
      <c r="H253" s="18">
        <f>H103</f>
        <v>2134501</v>
      </c>
      <c r="I253" s="19">
        <f t="shared" ref="I253:I284" si="19">IF(F253=0,"-",IF(OR(F253="C",G253="C"),"C",F253/G253))</f>
        <v>2.1704048718176501</v>
      </c>
      <c r="J253" s="20">
        <f t="shared" ref="J253:J284" si="20">IF(OR(H253=0,F253=0),"-",IF(OR(F253="C",H253="C"),"C",F253/H253))</f>
        <v>1.9916406691774799</v>
      </c>
      <c r="K253" s="20">
        <f t="shared" ref="K253:K284" si="21">IF(B253=0,"-",C253/B253)</f>
        <v>42.489272943980929</v>
      </c>
      <c r="L253" s="21">
        <f t="shared" ref="L253:L264" si="22">IF(OR(F$253="C",F253="C"),"C",100*F253/F$253)</f>
        <v>100</v>
      </c>
      <c r="M253" s="31"/>
    </row>
    <row r="254" spans="1:13">
      <c r="A254" s="17" t="str">
        <f>TEXT(A104,"mmm-yy")</f>
        <v>Feb-09</v>
      </c>
      <c r="B254" s="2">
        <f>B104</f>
        <v>3354</v>
      </c>
      <c r="C254" s="2">
        <f>C104</f>
        <v>142960</v>
      </c>
      <c r="D254" s="2">
        <f>D104</f>
        <v>4002880</v>
      </c>
      <c r="E254" s="39">
        <f t="shared" si="16"/>
        <v>48.202918898393158</v>
      </c>
      <c r="F254" s="18">
        <f>F104</f>
        <v>3276681</v>
      </c>
      <c r="G254" s="18">
        <f>G104</f>
        <v>1774691</v>
      </c>
      <c r="H254" s="18">
        <f>H104</f>
        <v>1929505</v>
      </c>
      <c r="I254" s="19">
        <f t="shared" si="19"/>
        <v>1.8463388837831487</v>
      </c>
      <c r="J254" s="20">
        <f t="shared" si="20"/>
        <v>1.6981977242867989</v>
      </c>
      <c r="K254" s="20">
        <f t="shared" si="21"/>
        <v>42.623732856290992</v>
      </c>
      <c r="L254" s="21">
        <f t="shared" si="22"/>
        <v>77.07735702193213</v>
      </c>
      <c r="M254" s="31"/>
    </row>
    <row r="255" spans="1:13">
      <c r="A255" s="17" t="str">
        <f>TEXT(A105,"mmm-yy")</f>
        <v>Mar-09</v>
      </c>
      <c r="B255" s="2">
        <f>B105</f>
        <v>3355</v>
      </c>
      <c r="C255" s="2">
        <f>C105</f>
        <v>143268</v>
      </c>
      <c r="D255" s="2">
        <f>D105</f>
        <v>4441308</v>
      </c>
      <c r="E255" s="39">
        <f t="shared" si="16"/>
        <v>43.621743864645282</v>
      </c>
      <c r="F255" s="18">
        <f>F105</f>
        <v>3199658</v>
      </c>
      <c r="G255" s="18">
        <f>G105</f>
        <v>1737814</v>
      </c>
      <c r="H255" s="18">
        <f>H105</f>
        <v>1937376</v>
      </c>
      <c r="I255" s="19">
        <f t="shared" si="19"/>
        <v>1.8411970441025334</v>
      </c>
      <c r="J255" s="20">
        <f t="shared" si="20"/>
        <v>1.6515420857902647</v>
      </c>
      <c r="K255" s="20">
        <f t="shared" si="21"/>
        <v>42.702831594634873</v>
      </c>
      <c r="L255" s="21">
        <f t="shared" si="22"/>
        <v>75.265545231312217</v>
      </c>
      <c r="M255" s="31"/>
    </row>
    <row r="256" spans="1:13">
      <c r="A256" s="17" t="str">
        <f>TEXT(A106,"mmm-yy")</f>
        <v>Apr-09</v>
      </c>
      <c r="B256" s="2">
        <f>B106</f>
        <v>3347</v>
      </c>
      <c r="C256" s="2">
        <f>C106</f>
        <v>142413</v>
      </c>
      <c r="D256" s="2">
        <f>D106</f>
        <v>4272390</v>
      </c>
      <c r="E256" s="39">
        <f t="shared" si="16"/>
        <v>37.783863364533666</v>
      </c>
      <c r="F256" s="18">
        <f>F106</f>
        <v>2799424</v>
      </c>
      <c r="G256" s="18">
        <f>G106</f>
        <v>1496986</v>
      </c>
      <c r="H256" s="18">
        <f>H106</f>
        <v>1614274</v>
      </c>
      <c r="I256" s="19">
        <f t="shared" si="19"/>
        <v>1.8700402007767607</v>
      </c>
      <c r="J256" s="20">
        <f t="shared" si="20"/>
        <v>1.7341690444125346</v>
      </c>
      <c r="K256" s="20">
        <f t="shared" si="21"/>
        <v>42.549447266208546</v>
      </c>
      <c r="L256" s="21">
        <f t="shared" si="22"/>
        <v>65.850842088004711</v>
      </c>
      <c r="M256" s="31"/>
    </row>
    <row r="257" spans="1:13">
      <c r="A257" s="17" t="str">
        <f>TEXT(A107,"mmm-yy")</f>
        <v>May-09</v>
      </c>
      <c r="B257" s="2">
        <f>B107</f>
        <v>3283</v>
      </c>
      <c r="C257" s="2">
        <f>C107</f>
        <v>137274</v>
      </c>
      <c r="D257" s="2">
        <f>D107</f>
        <v>4255494</v>
      </c>
      <c r="E257" s="39">
        <f t="shared" si="16"/>
        <v>30.043680005188588</v>
      </c>
      <c r="F257" s="18">
        <f>F107</f>
        <v>2003442</v>
      </c>
      <c r="G257" s="18">
        <f>G107</f>
        <v>1083218</v>
      </c>
      <c r="H257" s="18">
        <f>H107</f>
        <v>1278507</v>
      </c>
      <c r="I257" s="19">
        <f t="shared" si="19"/>
        <v>1.8495279805173104</v>
      </c>
      <c r="J257" s="20">
        <f t="shared" si="20"/>
        <v>1.5670168407368907</v>
      </c>
      <c r="K257" s="20">
        <f t="shared" si="21"/>
        <v>41.813585135546759</v>
      </c>
      <c r="L257" s="21">
        <f t="shared" si="22"/>
        <v>47.126959965505876</v>
      </c>
      <c r="M257" s="31"/>
    </row>
    <row r="258" spans="1:13">
      <c r="A258" s="17" t="str">
        <f>TEXT(A108,"mmm-yy")</f>
        <v>Jun-09</v>
      </c>
      <c r="B258" s="2">
        <f>B108</f>
        <v>3249</v>
      </c>
      <c r="C258" s="2">
        <f>C108</f>
        <v>136440</v>
      </c>
      <c r="D258" s="2">
        <f>D108</f>
        <v>4093200</v>
      </c>
      <c r="E258" s="39">
        <f t="shared" si="16"/>
        <v>25.391918303527802</v>
      </c>
      <c r="F258" s="18">
        <f>F108</f>
        <v>1618029</v>
      </c>
      <c r="G258" s="18">
        <f>G108</f>
        <v>857721</v>
      </c>
      <c r="H258" s="18">
        <f>H108</f>
        <v>1039342</v>
      </c>
      <c r="I258" s="19">
        <f t="shared" si="19"/>
        <v>1.8864281042436877</v>
      </c>
      <c r="J258" s="20">
        <f t="shared" si="20"/>
        <v>1.5567820794310245</v>
      </c>
      <c r="K258" s="20">
        <f t="shared" si="21"/>
        <v>41.994459833795013</v>
      </c>
      <c r="L258" s="21">
        <f t="shared" si="22"/>
        <v>38.060891159328548</v>
      </c>
      <c r="M258" s="31"/>
    </row>
    <row r="259" spans="1:13">
      <c r="A259" s="17" t="str">
        <f>TEXT(A109,"mmm-yy")</f>
        <v>Jul-09</v>
      </c>
      <c r="B259" s="2">
        <f>B109</f>
        <v>3248</v>
      </c>
      <c r="C259" s="2">
        <f>C109</f>
        <v>136563</v>
      </c>
      <c r="D259" s="2">
        <f>D109</f>
        <v>4233453</v>
      </c>
      <c r="E259" s="39">
        <f t="shared" si="16"/>
        <v>30.449658942711778</v>
      </c>
      <c r="F259" s="18">
        <f>F109</f>
        <v>2211111</v>
      </c>
      <c r="G259" s="18">
        <f>G109</f>
        <v>1104141</v>
      </c>
      <c r="H259" s="18">
        <f>H109</f>
        <v>1289072</v>
      </c>
      <c r="I259" s="19">
        <f t="shared" si="19"/>
        <v>2.0025621727659781</v>
      </c>
      <c r="J259" s="20">
        <f t="shared" si="20"/>
        <v>1.7152734680452295</v>
      </c>
      <c r="K259" s="20">
        <f t="shared" si="21"/>
        <v>42.045258620689658</v>
      </c>
      <c r="L259" s="21">
        <f t="shared" si="22"/>
        <v>52.011957209786793</v>
      </c>
      <c r="M259" s="31"/>
    </row>
    <row r="260" spans="1:13">
      <c r="A260" s="17" t="str">
        <f>TEXT(A110,"mmm-yy")</f>
        <v>Aug-09</v>
      </c>
      <c r="B260" s="2">
        <f>B110</f>
        <v>3248</v>
      </c>
      <c r="C260" s="2">
        <f>C110</f>
        <v>136236</v>
      </c>
      <c r="D260" s="2">
        <f>D110</f>
        <v>4223316</v>
      </c>
      <c r="E260" s="39">
        <f t="shared" si="16"/>
        <v>29.139022512168165</v>
      </c>
      <c r="F260" s="18">
        <f>F110</f>
        <v>2026212</v>
      </c>
      <c r="G260" s="18">
        <f>G110</f>
        <v>1020793</v>
      </c>
      <c r="H260" s="18">
        <f>H110</f>
        <v>1230633</v>
      </c>
      <c r="I260" s="19">
        <f t="shared" si="19"/>
        <v>1.9849391600451805</v>
      </c>
      <c r="J260" s="20">
        <f t="shared" si="20"/>
        <v>1.6464794946990695</v>
      </c>
      <c r="K260" s="20">
        <f t="shared" si="21"/>
        <v>41.944581280788178</v>
      </c>
      <c r="L260" s="21">
        <f t="shared" si="22"/>
        <v>47.662578605034533</v>
      </c>
      <c r="M260" s="31"/>
    </row>
    <row r="261" spans="1:13">
      <c r="A261" s="17" t="str">
        <f>TEXT(A111,"mmm-yy")</f>
        <v>Sep-09</v>
      </c>
      <c r="B261" s="2">
        <f>B111</f>
        <v>3275</v>
      </c>
      <c r="C261" s="2">
        <f>C111</f>
        <v>138304</v>
      </c>
      <c r="D261" s="2">
        <f>D111</f>
        <v>4149120</v>
      </c>
      <c r="E261" s="39">
        <f t="shared" si="16"/>
        <v>31.612799822612988</v>
      </c>
      <c r="F261" s="18">
        <f>F111</f>
        <v>2210753</v>
      </c>
      <c r="G261" s="18">
        <f>G111</f>
        <v>1159564</v>
      </c>
      <c r="H261" s="18">
        <f>H111</f>
        <v>1311653</v>
      </c>
      <c r="I261" s="19">
        <f t="shared" si="19"/>
        <v>1.9065381470966674</v>
      </c>
      <c r="J261" s="20">
        <f t="shared" si="20"/>
        <v>1.6854709286678717</v>
      </c>
      <c r="K261" s="20">
        <f t="shared" si="21"/>
        <v>42.230229007633589</v>
      </c>
      <c r="L261" s="21">
        <f t="shared" si="22"/>
        <v>52.003535976894774</v>
      </c>
      <c r="M261" s="31"/>
    </row>
    <row r="262" spans="1:13">
      <c r="A262" s="17" t="str">
        <f>TEXT(A112,"mmm-yy")</f>
        <v>Oct-09</v>
      </c>
      <c r="B262" s="2">
        <f>B112</f>
        <v>3338</v>
      </c>
      <c r="C262" s="2">
        <f>C112</f>
        <v>142896</v>
      </c>
      <c r="D262" s="2">
        <f>D112</f>
        <v>4429776</v>
      </c>
      <c r="E262" s="39">
        <f t="shared" ref="E262:E271" si="23">IF(C262=0,"-",IF(H262="C","C",100*H262/D262))</f>
        <v>33.38593192974092</v>
      </c>
      <c r="F262" s="18">
        <f>F112</f>
        <v>2524809</v>
      </c>
      <c r="G262" s="18">
        <f>G112</f>
        <v>1355367</v>
      </c>
      <c r="H262" s="18">
        <f>H112</f>
        <v>1478922</v>
      </c>
      <c r="I262" s="19">
        <f t="shared" si="19"/>
        <v>1.8628231320373005</v>
      </c>
      <c r="J262" s="20">
        <f t="shared" si="20"/>
        <v>1.7071955113251409</v>
      </c>
      <c r="K262" s="20">
        <f t="shared" si="21"/>
        <v>42.808867585380469</v>
      </c>
      <c r="L262" s="21">
        <f t="shared" si="22"/>
        <v>59.391074292916358</v>
      </c>
      <c r="M262" s="31"/>
    </row>
    <row r="263" spans="1:13">
      <c r="A263" s="17" t="str">
        <f>TEXT(A113,"mmm-yy")</f>
        <v>Nov-09</v>
      </c>
      <c r="B263" s="2">
        <f>B113</f>
        <v>3345</v>
      </c>
      <c r="C263" s="2">
        <f>C113</f>
        <v>143809</v>
      </c>
      <c r="D263" s="2">
        <f>D113</f>
        <v>4314270</v>
      </c>
      <c r="E263" s="39">
        <f t="shared" si="23"/>
        <v>37.767177297665654</v>
      </c>
      <c r="F263" s="18">
        <f>F113</f>
        <v>2650414</v>
      </c>
      <c r="G263" s="18">
        <f>G113</f>
        <v>1473529</v>
      </c>
      <c r="H263" s="18">
        <f>H113</f>
        <v>1629378</v>
      </c>
      <c r="I263" s="19">
        <f t="shared" si="19"/>
        <v>1.798684654323057</v>
      </c>
      <c r="J263" s="20">
        <f t="shared" si="20"/>
        <v>1.6266415773381009</v>
      </c>
      <c r="K263" s="20">
        <f t="shared" si="21"/>
        <v>42.992227204783262</v>
      </c>
      <c r="L263" s="21">
        <f t="shared" si="22"/>
        <v>62.34568031917884</v>
      </c>
      <c r="M263" s="31"/>
    </row>
    <row r="264" spans="1:13">
      <c r="A264" s="17" t="str">
        <f>TEXT(A114,"mmm-yy")</f>
        <v>Dec-09</v>
      </c>
      <c r="B264" s="2">
        <f>B114</f>
        <v>3348</v>
      </c>
      <c r="C264" s="2">
        <f>C114</f>
        <v>144629</v>
      </c>
      <c r="D264" s="2">
        <f>D114</f>
        <v>4483499</v>
      </c>
      <c r="E264" s="39">
        <f t="shared" si="23"/>
        <v>39.642988656850378</v>
      </c>
      <c r="F264" s="18">
        <f>F114</f>
        <v>3241970</v>
      </c>
      <c r="G264" s="18">
        <f>G114</f>
        <v>1675668</v>
      </c>
      <c r="H264" s="18">
        <f>H114</f>
        <v>1777393</v>
      </c>
      <c r="I264" s="19">
        <f t="shared" si="19"/>
        <v>1.9347328945829365</v>
      </c>
      <c r="J264" s="20">
        <f t="shared" si="20"/>
        <v>1.82400290762932</v>
      </c>
      <c r="K264" s="20">
        <f t="shared" si="21"/>
        <v>43.198626045400239</v>
      </c>
      <c r="L264" s="21">
        <f t="shared" si="22"/>
        <v>76.260850276359932</v>
      </c>
      <c r="M264" s="31"/>
    </row>
    <row r="265" spans="1:13">
      <c r="A265" s="17" t="str">
        <f>TEXT(A115,"mmm-yy")</f>
        <v>Jan-10</v>
      </c>
      <c r="B265" s="2">
        <f>B115</f>
        <v>3360</v>
      </c>
      <c r="C265" s="2">
        <f>C115</f>
        <v>145590</v>
      </c>
      <c r="D265" s="2">
        <f>D115</f>
        <v>4513290</v>
      </c>
      <c r="E265" s="39">
        <f t="shared" si="23"/>
        <v>49.468968313580561</v>
      </c>
      <c r="F265" s="18">
        <f>F115</f>
        <v>4438860</v>
      </c>
      <c r="G265" s="18">
        <f>G115</f>
        <v>2044175</v>
      </c>
      <c r="H265" s="18">
        <f>H115</f>
        <v>2232678</v>
      </c>
      <c r="I265" s="19">
        <f t="shared" si="19"/>
        <v>2.1714677070211699</v>
      </c>
      <c r="J265" s="20">
        <f t="shared" si="20"/>
        <v>1.9881326371290442</v>
      </c>
      <c r="K265" s="20">
        <f t="shared" si="21"/>
        <v>43.330357142857146</v>
      </c>
      <c r="L265" s="21">
        <f t="shared" ref="L265:L276" si="24">IF(OR(F$265="C",F265="C"),"C",100*F265/F$265)</f>
        <v>100</v>
      </c>
      <c r="M265" s="31"/>
    </row>
    <row r="266" spans="1:13">
      <c r="A266" s="17" t="str">
        <f>TEXT(A116,"mmm-yy")</f>
        <v>Feb-10</v>
      </c>
      <c r="B266" s="2">
        <f>B116</f>
        <v>3347</v>
      </c>
      <c r="C266" s="2">
        <f>C116</f>
        <v>145302</v>
      </c>
      <c r="D266" s="2">
        <f>D116</f>
        <v>4068456</v>
      </c>
      <c r="E266" s="39">
        <f t="shared" si="23"/>
        <v>48.522609068403348</v>
      </c>
      <c r="F266" s="18">
        <f>F116</f>
        <v>3326033</v>
      </c>
      <c r="G266" s="18">
        <f>G116</f>
        <v>1825711</v>
      </c>
      <c r="H266" s="18">
        <f>H116</f>
        <v>1974121</v>
      </c>
      <c r="I266" s="19">
        <f t="shared" si="19"/>
        <v>1.821774092394689</v>
      </c>
      <c r="J266" s="20">
        <f t="shared" si="20"/>
        <v>1.6848171920566166</v>
      </c>
      <c r="K266" s="20">
        <f t="shared" si="21"/>
        <v>43.412608305945625</v>
      </c>
      <c r="L266" s="21">
        <f t="shared" si="24"/>
        <v>74.929891909183894</v>
      </c>
      <c r="M266" s="31"/>
    </row>
    <row r="267" spans="1:13">
      <c r="A267" s="17" t="str">
        <f>TEXT(A117,"mmm-yy")</f>
        <v>Mar-10</v>
      </c>
      <c r="B267" s="2">
        <f>B117</f>
        <v>3345</v>
      </c>
      <c r="C267" s="2">
        <f>C117</f>
        <v>145135</v>
      </c>
      <c r="D267" s="2">
        <f>D117</f>
        <v>4499185</v>
      </c>
      <c r="E267" s="39">
        <f t="shared" si="23"/>
        <v>43.703070667243068</v>
      </c>
      <c r="F267" s="18">
        <f>F117</f>
        <v>3273647</v>
      </c>
      <c r="G267" s="18">
        <f>G117</f>
        <v>1792850</v>
      </c>
      <c r="H267" s="18">
        <f>H117</f>
        <v>1966282</v>
      </c>
      <c r="I267" s="19">
        <f t="shared" si="19"/>
        <v>1.8259458404216751</v>
      </c>
      <c r="J267" s="20">
        <f t="shared" si="20"/>
        <v>1.6648919127571731</v>
      </c>
      <c r="K267" s="20">
        <f t="shared" si="21"/>
        <v>43.388639760837073</v>
      </c>
      <c r="L267" s="21">
        <f t="shared" si="24"/>
        <v>73.749724028241488</v>
      </c>
      <c r="M267" s="31"/>
    </row>
    <row r="268" spans="1:13">
      <c r="A268" s="17" t="str">
        <f>TEXT(A118,"mmm-yy")</f>
        <v>Apr-10</v>
      </c>
      <c r="B268" s="2">
        <f>B118</f>
        <v>3325</v>
      </c>
      <c r="C268" s="2">
        <f>C118</f>
        <v>144571</v>
      </c>
      <c r="D268" s="2">
        <f>D118</f>
        <v>4337130</v>
      </c>
      <c r="E268" s="39">
        <f t="shared" si="23"/>
        <v>37.300311496312077</v>
      </c>
      <c r="F268" s="18">
        <f>F118</f>
        <v>2821076</v>
      </c>
      <c r="G268" s="18">
        <f>G118</f>
        <v>1500286</v>
      </c>
      <c r="H268" s="18">
        <f>H118</f>
        <v>1617763</v>
      </c>
      <c r="I268" s="19">
        <f t="shared" si="19"/>
        <v>1.8803588115865908</v>
      </c>
      <c r="J268" s="20">
        <f t="shared" si="20"/>
        <v>1.7438129070821868</v>
      </c>
      <c r="K268" s="20">
        <f t="shared" si="21"/>
        <v>43.48</v>
      </c>
      <c r="L268" s="21">
        <f t="shared" si="24"/>
        <v>63.554065683531356</v>
      </c>
      <c r="M268" s="31"/>
    </row>
    <row r="269" spans="1:13">
      <c r="A269" s="17" t="str">
        <f>TEXT(A119,"mmm-yy")</f>
        <v>May-10</v>
      </c>
      <c r="B269" s="2">
        <f>B119</f>
        <v>3264</v>
      </c>
      <c r="C269" s="2">
        <f>C119</f>
        <v>140172</v>
      </c>
      <c r="D269" s="2">
        <f>D119</f>
        <v>4345332</v>
      </c>
      <c r="E269" s="39">
        <f t="shared" si="23"/>
        <v>28.078291831326123</v>
      </c>
      <c r="F269" s="18">
        <f>F119</f>
        <v>1881253</v>
      </c>
      <c r="G269" s="18">
        <f>G119</f>
        <v>997050</v>
      </c>
      <c r="H269" s="18">
        <f>H119</f>
        <v>1220095</v>
      </c>
      <c r="I269" s="19">
        <f t="shared" si="19"/>
        <v>1.8868191163933603</v>
      </c>
      <c r="J269" s="20">
        <f t="shared" si="20"/>
        <v>1.5418905904868063</v>
      </c>
      <c r="K269" s="20">
        <f t="shared" si="21"/>
        <v>42.944852941176471</v>
      </c>
      <c r="L269" s="21">
        <f t="shared" si="24"/>
        <v>42.381444785372821</v>
      </c>
      <c r="M269" s="31"/>
    </row>
    <row r="270" spans="1:13">
      <c r="A270" s="17" t="str">
        <f>TEXT(A120,"mmm-yy")</f>
        <v>Jun-10</v>
      </c>
      <c r="B270" s="2">
        <f>B120</f>
        <v>3204</v>
      </c>
      <c r="C270" s="2">
        <f>C120</f>
        <v>137790</v>
      </c>
      <c r="D270" s="2">
        <f>D120</f>
        <v>4133700</v>
      </c>
      <c r="E270" s="39">
        <f t="shared" si="23"/>
        <v>26.912185209376588</v>
      </c>
      <c r="F270" s="18">
        <f>F120</f>
        <v>1730887</v>
      </c>
      <c r="G270" s="18">
        <f>G120</f>
        <v>898991</v>
      </c>
      <c r="H270" s="18">
        <f>H120</f>
        <v>1112469</v>
      </c>
      <c r="I270" s="19">
        <f t="shared" si="19"/>
        <v>1.9253663273603407</v>
      </c>
      <c r="J270" s="20">
        <f t="shared" si="20"/>
        <v>1.5558968384737013</v>
      </c>
      <c r="K270" s="20">
        <f t="shared" si="21"/>
        <v>43.00561797752809</v>
      </c>
      <c r="L270" s="21">
        <f t="shared" si="24"/>
        <v>38.993953402450181</v>
      </c>
      <c r="M270" s="31"/>
    </row>
    <row r="271" spans="1:13">
      <c r="A271" s="17" t="str">
        <f>TEXT(A121,"mmm-yy")</f>
        <v>Jul-10</v>
      </c>
      <c r="B271" s="2">
        <f>B121</f>
        <v>3201</v>
      </c>
      <c r="C271" s="2">
        <f>C121</f>
        <v>138220</v>
      </c>
      <c r="D271" s="2">
        <f>D121</f>
        <v>4284820</v>
      </c>
      <c r="E271" s="39">
        <f t="shared" si="23"/>
        <v>30.47280865940693</v>
      </c>
      <c r="F271" s="18">
        <f>F121</f>
        <v>2215500</v>
      </c>
      <c r="G271" s="18">
        <f>G121</f>
        <v>1111619</v>
      </c>
      <c r="H271" s="18">
        <f>H121</f>
        <v>1305705</v>
      </c>
      <c r="I271" s="19">
        <f t="shared" si="19"/>
        <v>1.9930389818813821</v>
      </c>
      <c r="J271" s="20">
        <f t="shared" si="20"/>
        <v>1.6967844957321907</v>
      </c>
      <c r="K271" s="20">
        <f t="shared" si="21"/>
        <v>43.180256169946894</v>
      </c>
      <c r="L271" s="21">
        <f t="shared" si="24"/>
        <v>49.911463754207162</v>
      </c>
      <c r="M271" s="31"/>
    </row>
    <row r="272" spans="1:13">
      <c r="A272" s="17" t="str">
        <f>TEXT(A122,"mmm-yy")</f>
        <v>Aug-10</v>
      </c>
      <c r="B272" s="2">
        <f>B122</f>
        <v>3207</v>
      </c>
      <c r="C272" s="2">
        <f>C122</f>
        <v>138014</v>
      </c>
      <c r="D272" s="2">
        <f>D122</f>
        <v>4278434</v>
      </c>
      <c r="E272" s="39">
        <f t="shared" ref="E272:E277" si="25">IF(C272=0,"-",IF(H272="C","C",100*H272/D272))</f>
        <v>29.055701221521705</v>
      </c>
      <c r="F272" s="18">
        <f>F122</f>
        <v>2025246</v>
      </c>
      <c r="G272" s="18">
        <f>G122</f>
        <v>1001283</v>
      </c>
      <c r="H272" s="18">
        <f>H122</f>
        <v>1243129</v>
      </c>
      <c r="I272" s="19">
        <f t="shared" si="19"/>
        <v>2.0226509388454614</v>
      </c>
      <c r="J272" s="20">
        <f t="shared" si="20"/>
        <v>1.6291519222864239</v>
      </c>
      <c r="K272" s="20">
        <f t="shared" si="21"/>
        <v>43.035235422513253</v>
      </c>
      <c r="L272" s="21">
        <f t="shared" si="24"/>
        <v>45.625363268947432</v>
      </c>
      <c r="M272" s="31"/>
    </row>
    <row r="273" spans="1:13">
      <c r="A273" s="17" t="str">
        <f>TEXT(A123,"mmm-yy")</f>
        <v>Sep-10</v>
      </c>
      <c r="B273" s="2">
        <f>B123</f>
        <v>3231</v>
      </c>
      <c r="C273" s="2">
        <f>C123</f>
        <v>138656</v>
      </c>
      <c r="D273" s="2">
        <f>D123</f>
        <v>4159680</v>
      </c>
      <c r="E273" s="39">
        <f t="shared" si="25"/>
        <v>31.612936572044003</v>
      </c>
      <c r="F273" s="18">
        <f>F123</f>
        <v>2183847</v>
      </c>
      <c r="G273" s="18">
        <f>G123</f>
        <v>1138242</v>
      </c>
      <c r="H273" s="18">
        <f>H123</f>
        <v>1314997</v>
      </c>
      <c r="I273" s="19">
        <f t="shared" si="19"/>
        <v>1.9186139678556933</v>
      </c>
      <c r="J273" s="20">
        <f t="shared" si="20"/>
        <v>1.660723940815074</v>
      </c>
      <c r="K273" s="20">
        <f t="shared" si="21"/>
        <v>42.914268028474154</v>
      </c>
      <c r="L273" s="21">
        <f t="shared" si="24"/>
        <v>49.198375258512321</v>
      </c>
      <c r="M273" s="31"/>
    </row>
    <row r="274" spans="1:13">
      <c r="A274" s="17" t="str">
        <f>TEXT(A124,"mmm-yy")</f>
        <v>Oct-10</v>
      </c>
      <c r="B274" s="2">
        <f>B124</f>
        <v>3293</v>
      </c>
      <c r="C274" s="2">
        <f>C124</f>
        <v>143411</v>
      </c>
      <c r="D274" s="2">
        <f>D124</f>
        <v>4445741</v>
      </c>
      <c r="E274" s="39">
        <f t="shared" si="25"/>
        <v>33.404712510242952</v>
      </c>
      <c r="F274" s="18">
        <f>F124</f>
        <v>2482187</v>
      </c>
      <c r="G274" s="18">
        <f>G124</f>
        <v>1307428</v>
      </c>
      <c r="H274" s="18">
        <f>H124</f>
        <v>1485087</v>
      </c>
      <c r="I274" s="19">
        <f t="shared" si="19"/>
        <v>1.8985267257546878</v>
      </c>
      <c r="J274" s="20">
        <f t="shared" si="20"/>
        <v>1.6714084764057593</v>
      </c>
      <c r="K274" s="20">
        <f t="shared" si="21"/>
        <v>43.550258123291833</v>
      </c>
      <c r="L274" s="21">
        <f t="shared" si="24"/>
        <v>55.919470314450109</v>
      </c>
      <c r="M274" s="31"/>
    </row>
    <row r="275" spans="1:13">
      <c r="A275" s="17" t="str">
        <f>TEXT(A125,"mmm-yy")</f>
        <v>Nov-10</v>
      </c>
      <c r="B275" s="2">
        <f>B125</f>
        <v>3310</v>
      </c>
      <c r="C275" s="2">
        <f>C125</f>
        <v>144379</v>
      </c>
      <c r="D275" s="2">
        <f>D125</f>
        <v>4331370</v>
      </c>
      <c r="E275" s="39">
        <f t="shared" si="25"/>
        <v>38.852880266520756</v>
      </c>
      <c r="F275" s="18">
        <f>F125</f>
        <v>2702784</v>
      </c>
      <c r="G275" s="18">
        <f>G125</f>
        <v>1494314</v>
      </c>
      <c r="H275" s="18">
        <f>H125</f>
        <v>1682862</v>
      </c>
      <c r="I275" s="19">
        <f t="shared" si="19"/>
        <v>1.808712225141436</v>
      </c>
      <c r="J275" s="20">
        <f t="shared" si="20"/>
        <v>1.6060639553332359</v>
      </c>
      <c r="K275" s="20">
        <f t="shared" si="21"/>
        <v>43.619033232628396</v>
      </c>
      <c r="L275" s="21">
        <f t="shared" si="24"/>
        <v>60.889147213473727</v>
      </c>
      <c r="M275" s="31"/>
    </row>
    <row r="276" spans="1:13">
      <c r="A276" s="17" t="str">
        <f>TEXT(A126,"mmm-yy")</f>
        <v>Dec-10</v>
      </c>
      <c r="B276" s="2">
        <f>B126</f>
        <v>3317</v>
      </c>
      <c r="C276" s="2">
        <f>C126</f>
        <v>144830</v>
      </c>
      <c r="D276" s="2">
        <f>D126</f>
        <v>4489730</v>
      </c>
      <c r="E276" s="39">
        <f t="shared" si="25"/>
        <v>38.958445162626703</v>
      </c>
      <c r="F276" s="18">
        <f>F126</f>
        <v>3165264</v>
      </c>
      <c r="G276" s="18">
        <f>G126</f>
        <v>1634135</v>
      </c>
      <c r="H276" s="18">
        <f>H126</f>
        <v>1749129</v>
      </c>
      <c r="I276" s="19">
        <f t="shared" si="19"/>
        <v>1.9369660401374427</v>
      </c>
      <c r="J276" s="20">
        <f t="shared" si="20"/>
        <v>1.8096229609136891</v>
      </c>
      <c r="K276" s="20">
        <f t="shared" si="21"/>
        <v>43.662948447392225</v>
      </c>
      <c r="L276" s="21">
        <f t="shared" si="24"/>
        <v>71.308038550438624</v>
      </c>
      <c r="M276" s="31"/>
    </row>
    <row r="277" spans="1:13">
      <c r="A277" s="17" t="str">
        <f>TEXT(A127,"mmm-yy")</f>
        <v>Jan-11</v>
      </c>
      <c r="B277" s="2">
        <f>B127</f>
        <v>3324</v>
      </c>
      <c r="C277" s="2">
        <f>C127</f>
        <v>144643</v>
      </c>
      <c r="D277" s="2">
        <f>D127</f>
        <v>4483933</v>
      </c>
      <c r="E277" s="39">
        <f t="shared" si="25"/>
        <v>48.944977545382592</v>
      </c>
      <c r="F277" s="18">
        <f>F127</f>
        <v>4334874</v>
      </c>
      <c r="G277" s="18">
        <f>G127</f>
        <v>2019706</v>
      </c>
      <c r="H277" s="18">
        <f>H127</f>
        <v>2194660</v>
      </c>
      <c r="I277" s="19">
        <f t="shared" si="19"/>
        <v>2.1462896084875718</v>
      </c>
      <c r="J277" s="20">
        <f t="shared" si="20"/>
        <v>1.9751916014325681</v>
      </c>
      <c r="K277" s="20">
        <f t="shared" si="21"/>
        <v>43.514741275571602</v>
      </c>
      <c r="L277" s="21">
        <f t="shared" ref="L277:L288" si="26">IF(OR(F$277="C",F277="C"),"C",100*F277/F$277)</f>
        <v>100</v>
      </c>
      <c r="M277" s="31"/>
    </row>
    <row r="278" spans="1:13">
      <c r="A278" s="17" t="str">
        <f>TEXT(A128,"mmm-yy")</f>
        <v>Feb-11</v>
      </c>
      <c r="B278" s="2">
        <f>B128</f>
        <v>3313</v>
      </c>
      <c r="C278" s="2">
        <f>C128</f>
        <v>144324</v>
      </c>
      <c r="D278" s="2">
        <f>D128</f>
        <v>4041072</v>
      </c>
      <c r="E278" s="39">
        <f t="shared" ref="E278:E283" si="27">IF(C278=0,"-",IF(H278="C","C",100*H278/D278))</f>
        <v>47.797737827982274</v>
      </c>
      <c r="F278" s="18">
        <f>F128</f>
        <v>3275448</v>
      </c>
      <c r="G278" s="18">
        <f>G128</f>
        <v>1770186</v>
      </c>
      <c r="H278" s="18">
        <f>H128</f>
        <v>1931541</v>
      </c>
      <c r="I278" s="19">
        <f t="shared" si="19"/>
        <v>1.8503411505909548</v>
      </c>
      <c r="J278" s="20">
        <f t="shared" si="20"/>
        <v>1.6957693365038589</v>
      </c>
      <c r="K278" s="20">
        <f t="shared" si="21"/>
        <v>43.562933896770296</v>
      </c>
      <c r="L278" s="21">
        <f t="shared" si="26"/>
        <v>75.560396911190495</v>
      </c>
      <c r="M278" s="31"/>
    </row>
    <row r="279" spans="1:13">
      <c r="A279" s="17" t="str">
        <f>TEXT(A129,"mmm-yy")</f>
        <v>Mar-11</v>
      </c>
      <c r="B279" s="2">
        <f>B129</f>
        <v>3259</v>
      </c>
      <c r="C279" s="2">
        <f>C129</f>
        <v>140572</v>
      </c>
      <c r="D279" s="2">
        <f>D129</f>
        <v>4357732</v>
      </c>
      <c r="E279" s="39">
        <f t="shared" si="27"/>
        <v>42.629514619072488</v>
      </c>
      <c r="F279" s="18">
        <f>F129</f>
        <v>3095870</v>
      </c>
      <c r="G279" s="18">
        <f>G129</f>
        <v>1661480</v>
      </c>
      <c r="H279" s="18">
        <f>H129</f>
        <v>1857680</v>
      </c>
      <c r="I279" s="19">
        <f t="shared" si="19"/>
        <v>1.8633206538748586</v>
      </c>
      <c r="J279" s="20">
        <f t="shared" si="20"/>
        <v>1.6665249127944533</v>
      </c>
      <c r="K279" s="20">
        <f t="shared" si="21"/>
        <v>43.133476526541884</v>
      </c>
      <c r="L279" s="21">
        <f t="shared" si="26"/>
        <v>71.417762084895656</v>
      </c>
      <c r="M279" s="31"/>
    </row>
    <row r="280" spans="1:13">
      <c r="A280" s="17" t="str">
        <f>TEXT(A130,"mmm-yy")</f>
        <v>Apr-11</v>
      </c>
      <c r="B280" s="2">
        <f>B130</f>
        <v>3244</v>
      </c>
      <c r="C280" s="2">
        <f>C130</f>
        <v>139989</v>
      </c>
      <c r="D280" s="2">
        <f>D130</f>
        <v>4199670</v>
      </c>
      <c r="E280" s="39">
        <f t="shared" si="27"/>
        <v>37.738274673962479</v>
      </c>
      <c r="F280" s="18">
        <f>F130</f>
        <v>2715326</v>
      </c>
      <c r="G280" s="18">
        <f>G130</f>
        <v>1420933</v>
      </c>
      <c r="H280" s="18">
        <f>H130</f>
        <v>1584883</v>
      </c>
      <c r="I280" s="19">
        <f t="shared" si="19"/>
        <v>1.9109458362920702</v>
      </c>
      <c r="J280" s="20">
        <f t="shared" si="20"/>
        <v>1.7132659003850756</v>
      </c>
      <c r="K280" s="20">
        <f t="shared" si="21"/>
        <v>43.153205918618987</v>
      </c>
      <c r="L280" s="21">
        <f t="shared" si="26"/>
        <v>62.639098622013002</v>
      </c>
      <c r="M280" s="31"/>
    </row>
    <row r="281" spans="1:13">
      <c r="A281" s="17" t="str">
        <f>TEXT(A131,"mmm-yy")</f>
        <v>May-11</v>
      </c>
      <c r="B281" s="2">
        <f>B131</f>
        <v>3191</v>
      </c>
      <c r="C281" s="2">
        <f>C131</f>
        <v>135040</v>
      </c>
      <c r="D281" s="2">
        <f>D131</f>
        <v>4186240</v>
      </c>
      <c r="E281" s="39">
        <f t="shared" si="27"/>
        <v>29.554492814554351</v>
      </c>
      <c r="F281" s="18">
        <f>F131</f>
        <v>1898174</v>
      </c>
      <c r="G281" s="18">
        <f>G131</f>
        <v>972710</v>
      </c>
      <c r="H281" s="18">
        <f>H131</f>
        <v>1237222</v>
      </c>
      <c r="I281" s="19">
        <f t="shared" si="19"/>
        <v>1.9514284833095168</v>
      </c>
      <c r="J281" s="20">
        <f t="shared" si="20"/>
        <v>1.5342226374894723</v>
      </c>
      <c r="K281" s="20">
        <f t="shared" si="21"/>
        <v>42.319022250078348</v>
      </c>
      <c r="L281" s="21">
        <f t="shared" si="26"/>
        <v>43.788446907568712</v>
      </c>
      <c r="M281" s="31"/>
    </row>
    <row r="282" spans="1:13">
      <c r="A282" s="17" t="str">
        <f>TEXT(A132,"mmm-yy")</f>
        <v>Jun-11</v>
      </c>
      <c r="B282" s="2">
        <f>B132</f>
        <v>3133</v>
      </c>
      <c r="C282" s="2">
        <f>C132</f>
        <v>133565</v>
      </c>
      <c r="D282" s="2">
        <f>D132</f>
        <v>4006950</v>
      </c>
      <c r="E282" s="39">
        <f t="shared" si="27"/>
        <v>27.637829271640523</v>
      </c>
      <c r="F282" s="18">
        <f>F132</f>
        <v>1736350</v>
      </c>
      <c r="G282" s="18">
        <f>G132</f>
        <v>871839</v>
      </c>
      <c r="H282" s="18">
        <f>H132</f>
        <v>1107434</v>
      </c>
      <c r="I282" s="19">
        <f t="shared" si="19"/>
        <v>1.9915947783937171</v>
      </c>
      <c r="J282" s="20">
        <f t="shared" si="20"/>
        <v>1.5679038209049028</v>
      </c>
      <c r="K282" s="20">
        <f t="shared" si="21"/>
        <v>42.631662942866264</v>
      </c>
      <c r="L282" s="21">
        <f t="shared" si="26"/>
        <v>40.055374158510723</v>
      </c>
      <c r="M282" s="31"/>
    </row>
    <row r="283" spans="1:13">
      <c r="A283" s="17" t="str">
        <f>TEXT(A133,"mmm-yy")</f>
        <v>Jul-11</v>
      </c>
      <c r="B283" s="2">
        <f>B133</f>
        <v>3139</v>
      </c>
      <c r="C283" s="2">
        <f>C133</f>
        <v>134577</v>
      </c>
      <c r="D283" s="2">
        <f>D133</f>
        <v>4171887</v>
      </c>
      <c r="E283" s="39">
        <f t="shared" si="27"/>
        <v>31.8021317451791</v>
      </c>
      <c r="F283" s="18">
        <f>F133</f>
        <v>2259130</v>
      </c>
      <c r="G283" s="18">
        <f>G133</f>
        <v>1102018</v>
      </c>
      <c r="H283" s="18">
        <f>H133</f>
        <v>1326749</v>
      </c>
      <c r="I283" s="19">
        <f t="shared" si="19"/>
        <v>2.0499937387592579</v>
      </c>
      <c r="J283" s="20">
        <f t="shared" si="20"/>
        <v>1.7027561354860641</v>
      </c>
      <c r="K283" s="20">
        <f t="shared" si="21"/>
        <v>42.872570882446638</v>
      </c>
      <c r="L283" s="21">
        <f t="shared" si="26"/>
        <v>52.11524025842504</v>
      </c>
      <c r="M283" s="31"/>
    </row>
    <row r="284" spans="1:13">
      <c r="A284" s="17" t="str">
        <f>TEXT(A134,"mmm-yy")</f>
        <v>Aug-11</v>
      </c>
      <c r="B284" s="2">
        <f>B134</f>
        <v>3151</v>
      </c>
      <c r="C284" s="2">
        <f>C134</f>
        <v>134906</v>
      </c>
      <c r="D284" s="2">
        <f>D134</f>
        <v>4182086</v>
      </c>
      <c r="E284" s="39">
        <f>IF(C284=0,"-",IF(H284="C","C",100*H284/D284))</f>
        <v>32.076528316251746</v>
      </c>
      <c r="F284" s="18">
        <f>F134</f>
        <v>2195358</v>
      </c>
      <c r="G284" s="18">
        <f>G134</f>
        <v>1073216</v>
      </c>
      <c r="H284" s="18">
        <f>H134</f>
        <v>1341468</v>
      </c>
      <c r="I284" s="19">
        <f t="shared" si="19"/>
        <v>2.0455882133699088</v>
      </c>
      <c r="J284" s="20">
        <f t="shared" si="20"/>
        <v>1.6365340060292157</v>
      </c>
      <c r="K284" s="20">
        <f t="shared" si="21"/>
        <v>42.813709933354488</v>
      </c>
      <c r="L284" s="21">
        <f t="shared" si="26"/>
        <v>50.644101766279711</v>
      </c>
      <c r="M284" s="31"/>
    </row>
    <row r="285" spans="1:13">
      <c r="A285" s="17" t="str">
        <f>TEXT(A135,"mmm-yy")</f>
        <v>Sep-11</v>
      </c>
      <c r="B285" s="2">
        <f>B135</f>
        <v>3194</v>
      </c>
      <c r="C285" s="2">
        <f>C135</f>
        <v>138212</v>
      </c>
      <c r="D285" s="2">
        <f>D135</f>
        <v>4146360</v>
      </c>
      <c r="E285" s="39">
        <f>IF(C285=0,"-",IF(H285="C","C",100*H285/D285))</f>
        <v>32.14226454046441</v>
      </c>
      <c r="F285" s="18">
        <f>F135</f>
        <v>2189342</v>
      </c>
      <c r="G285" s="18">
        <f>G135</f>
        <v>1134763</v>
      </c>
      <c r="H285" s="18">
        <f>H135</f>
        <v>1332734</v>
      </c>
      <c r="I285" s="19">
        <f t="shared" ref="I285:I300" si="28">IF(F285=0,"-",IF(OR(F285="C",G285="C"),"C",F285/G285))</f>
        <v>1.9293385491067299</v>
      </c>
      <c r="J285" s="20">
        <f t="shared" ref="J285:J300" si="29">IF(OR(H285=0,F285=0),"-",IF(OR(F285="C",H285="C"),"C",F285/H285))</f>
        <v>1.6427449138387706</v>
      </c>
      <c r="K285" s="20">
        <f t="shared" ref="K285:K300" si="30">IF(B285=0,"-",C285/B285)</f>
        <v>43.272385723231061</v>
      </c>
      <c r="L285" s="21">
        <f t="shared" si="26"/>
        <v>50.505320339184024</v>
      </c>
      <c r="M285" s="31"/>
    </row>
    <row r="286" spans="1:13">
      <c r="A286" s="17" t="str">
        <f>TEXT(A136,"mmm-yy")</f>
        <v>Oct-11</v>
      </c>
      <c r="B286" s="2">
        <f>B136</f>
        <v>3230</v>
      </c>
      <c r="C286" s="2">
        <f>C136</f>
        <v>139666</v>
      </c>
      <c r="D286" s="2">
        <f>D136</f>
        <v>4329646</v>
      </c>
      <c r="E286" s="39">
        <f>IF(C286=0,"-",IF(H286="C","C",100*H286/D286))</f>
        <v>33.959289050421212</v>
      </c>
      <c r="F286" s="18">
        <f>F136</f>
        <v>2445416</v>
      </c>
      <c r="G286" s="18">
        <f>G136</f>
        <v>1253027</v>
      </c>
      <c r="H286" s="18">
        <f>H136</f>
        <v>1470317</v>
      </c>
      <c r="I286" s="19">
        <f t="shared" si="28"/>
        <v>1.9516067889997581</v>
      </c>
      <c r="J286" s="20">
        <f t="shared" si="29"/>
        <v>1.6631896386969613</v>
      </c>
      <c r="K286" s="20">
        <f t="shared" si="30"/>
        <v>43.240247678018576</v>
      </c>
      <c r="L286" s="21">
        <f t="shared" si="26"/>
        <v>56.412620066926976</v>
      </c>
      <c r="M286" s="31"/>
    </row>
    <row r="287" spans="1:13">
      <c r="A287" s="17" t="str">
        <f>TEXT(A137,"mmm-yy")</f>
        <v>Nov-11</v>
      </c>
      <c r="B287" s="2">
        <f>B137</f>
        <v>3242</v>
      </c>
      <c r="C287" s="2">
        <f>C137</f>
        <v>140403</v>
      </c>
      <c r="D287" s="2">
        <f>D137</f>
        <v>4212090</v>
      </c>
      <c r="E287" s="39">
        <f t="shared" ref="E287:E297" si="31">IF(C287=0,"-",IF(H287="C","C",100*H287/D287))</f>
        <v>39.057641218492485</v>
      </c>
      <c r="F287" s="18">
        <f>F137</f>
        <v>2662602</v>
      </c>
      <c r="G287" s="18">
        <f>G137</f>
        <v>1453687</v>
      </c>
      <c r="H287" s="18">
        <f>H137</f>
        <v>1645143</v>
      </c>
      <c r="I287" s="19">
        <f t="shared" si="28"/>
        <v>1.8316198741544776</v>
      </c>
      <c r="J287" s="20">
        <f t="shared" si="29"/>
        <v>1.6184623464343222</v>
      </c>
      <c r="K287" s="20">
        <f t="shared" si="30"/>
        <v>43.307526218383714</v>
      </c>
      <c r="L287" s="21">
        <f t="shared" si="26"/>
        <v>61.42282336233994</v>
      </c>
      <c r="M287" s="31"/>
    </row>
    <row r="288" spans="1:13">
      <c r="A288" s="17" t="str">
        <f>TEXT(A138,"mmm-yy")</f>
        <v>Dec-11</v>
      </c>
      <c r="B288" s="2">
        <f>B138</f>
        <v>3247</v>
      </c>
      <c r="C288" s="2">
        <f>C138</f>
        <v>141051</v>
      </c>
      <c r="D288" s="2">
        <f>D138</f>
        <v>4372581</v>
      </c>
      <c r="E288" s="39">
        <f t="shared" si="31"/>
        <v>39.568163517153828</v>
      </c>
      <c r="F288" s="18">
        <f>F138</f>
        <v>3208121</v>
      </c>
      <c r="G288" s="18">
        <f>G138</f>
        <v>1639359</v>
      </c>
      <c r="H288" s="18">
        <f>H138</f>
        <v>1730150</v>
      </c>
      <c r="I288" s="19">
        <f t="shared" si="28"/>
        <v>1.9569362171434079</v>
      </c>
      <c r="J288" s="20">
        <f t="shared" si="29"/>
        <v>1.8542444296737277</v>
      </c>
      <c r="K288" s="20">
        <f t="shared" si="30"/>
        <v>43.44040652910379</v>
      </c>
      <c r="L288" s="21">
        <f t="shared" si="26"/>
        <v>74.007249114968502</v>
      </c>
      <c r="M288" s="31"/>
    </row>
    <row r="289" spans="1:13">
      <c r="A289" s="17" t="str">
        <f>TEXT(A139,"mmm-yy")</f>
        <v>Jan-12</v>
      </c>
      <c r="B289" s="2">
        <f>B139</f>
        <v>3254</v>
      </c>
      <c r="C289" s="2">
        <f>C139</f>
        <v>141472</v>
      </c>
      <c r="D289" s="2">
        <f>D139</f>
        <v>4385632</v>
      </c>
      <c r="E289" s="39">
        <f t="shared" si="31"/>
        <v>47.963805444688475</v>
      </c>
      <c r="F289" s="18">
        <f>F139</f>
        <v>4151711</v>
      </c>
      <c r="G289" s="18">
        <f>G139</f>
        <v>1968008</v>
      </c>
      <c r="H289" s="18">
        <f>H139</f>
        <v>2103516</v>
      </c>
      <c r="I289" s="19">
        <f t="shared" si="28"/>
        <v>2.1096006723549903</v>
      </c>
      <c r="J289" s="20">
        <f t="shared" si="29"/>
        <v>1.9737006992102746</v>
      </c>
      <c r="K289" s="20">
        <f t="shared" si="30"/>
        <v>43.47633681622618</v>
      </c>
      <c r="L289" s="21">
        <f t="shared" ref="L289:L300" si="32">IF(OR(F$289="C",F289="C"),"C",100*F289/F$289)</f>
        <v>100</v>
      </c>
      <c r="M289" s="31"/>
    </row>
    <row r="290" spans="1:13">
      <c r="A290" s="17" t="str">
        <f>TEXT(A140,"mmm-yy")</f>
        <v>Feb-12</v>
      </c>
      <c r="B290" s="2">
        <f>B140</f>
        <v>3245</v>
      </c>
      <c r="C290" s="2">
        <f>C140</f>
        <v>141201</v>
      </c>
      <c r="D290" s="2">
        <f>D140</f>
        <v>4094829</v>
      </c>
      <c r="E290" s="39">
        <f t="shared" si="31"/>
        <v>46.510611310020515</v>
      </c>
      <c r="F290" s="18">
        <f>F140</f>
        <v>3208886</v>
      </c>
      <c r="G290" s="18">
        <f>G140</f>
        <v>1732393</v>
      </c>
      <c r="H290" s="18">
        <f>H140</f>
        <v>1904530</v>
      </c>
      <c r="I290" s="19">
        <f t="shared" si="28"/>
        <v>1.8522852493631641</v>
      </c>
      <c r="J290" s="20">
        <f t="shared" si="29"/>
        <v>1.68487028295695</v>
      </c>
      <c r="K290" s="20">
        <f t="shared" si="30"/>
        <v>43.513405238828966</v>
      </c>
      <c r="L290" s="21">
        <f t="shared" si="32"/>
        <v>77.290688104253888</v>
      </c>
      <c r="M290" s="31"/>
    </row>
    <row r="291" spans="1:13">
      <c r="A291" s="17" t="str">
        <f>TEXT(A141,"mmm-yy")</f>
        <v>Mar-12</v>
      </c>
      <c r="B291" s="2">
        <f>B141</f>
        <v>3234</v>
      </c>
      <c r="C291" s="2">
        <f>C141</f>
        <v>140931</v>
      </c>
      <c r="D291" s="2">
        <f>D141</f>
        <v>4368861</v>
      </c>
      <c r="E291" s="39">
        <f t="shared" si="31"/>
        <v>42.217868684767033</v>
      </c>
      <c r="F291" s="18">
        <f>F141</f>
        <v>3071265</v>
      </c>
      <c r="G291" s="18">
        <f>G141</f>
        <v>1662542</v>
      </c>
      <c r="H291" s="18">
        <f>H141</f>
        <v>1844440</v>
      </c>
      <c r="I291" s="19">
        <f t="shared" si="28"/>
        <v>1.84733077419999</v>
      </c>
      <c r="J291" s="20">
        <f t="shared" si="29"/>
        <v>1.6651476871028605</v>
      </c>
      <c r="K291" s="20">
        <f t="shared" si="30"/>
        <v>43.577922077922075</v>
      </c>
      <c r="L291" s="21">
        <f t="shared" si="32"/>
        <v>73.975886086483385</v>
      </c>
      <c r="M291" s="31"/>
    </row>
    <row r="292" spans="1:13">
      <c r="A292" s="17" t="str">
        <f>TEXT(A142,"mmm-yy")</f>
        <v>Apr-12</v>
      </c>
      <c r="B292" s="2">
        <f>B142</f>
        <v>3224</v>
      </c>
      <c r="C292" s="2">
        <f>C142</f>
        <v>140765</v>
      </c>
      <c r="D292" s="2">
        <f>D142</f>
        <v>4222950</v>
      </c>
      <c r="E292" s="39">
        <f t="shared" si="31"/>
        <v>36.303058288637089</v>
      </c>
      <c r="F292" s="18">
        <f>F142</f>
        <v>2658687</v>
      </c>
      <c r="G292" s="18">
        <f>G142</f>
        <v>1416237</v>
      </c>
      <c r="H292" s="18">
        <f>H142</f>
        <v>1533060</v>
      </c>
      <c r="I292" s="19">
        <f t="shared" si="28"/>
        <v>1.8772896061887947</v>
      </c>
      <c r="J292" s="20">
        <f t="shared" si="29"/>
        <v>1.7342354506672928</v>
      </c>
      <c r="K292" s="20">
        <f t="shared" si="30"/>
        <v>43.661600496277913</v>
      </c>
      <c r="L292" s="21">
        <f t="shared" si="32"/>
        <v>64.038344672834882</v>
      </c>
      <c r="M292" s="31"/>
    </row>
    <row r="293" spans="1:13">
      <c r="A293" s="17" t="str">
        <f>TEXT(A143,"mmm-yy")</f>
        <v>May-12</v>
      </c>
      <c r="B293" s="2">
        <f>B143</f>
        <v>3164</v>
      </c>
      <c r="C293" s="2">
        <f>C143</f>
        <v>135506</v>
      </c>
      <c r="D293" s="2">
        <f>D143</f>
        <v>4200686</v>
      </c>
      <c r="E293" s="39">
        <f t="shared" si="31"/>
        <v>29.044160882293987</v>
      </c>
      <c r="F293" s="18">
        <f>F143</f>
        <v>1892558</v>
      </c>
      <c r="G293" s="18">
        <f>G143</f>
        <v>976905</v>
      </c>
      <c r="H293" s="18">
        <f>H143</f>
        <v>1220054</v>
      </c>
      <c r="I293" s="19">
        <f t="shared" si="28"/>
        <v>1.9372999421642842</v>
      </c>
      <c r="J293" s="20">
        <f t="shared" si="29"/>
        <v>1.5512083891368742</v>
      </c>
      <c r="K293" s="20">
        <f t="shared" si="30"/>
        <v>42.827433628318587</v>
      </c>
      <c r="L293" s="21">
        <f t="shared" si="32"/>
        <v>45.585013022341876</v>
      </c>
      <c r="M293" s="31"/>
    </row>
    <row r="294" spans="1:13">
      <c r="A294" s="17" t="str">
        <f>TEXT(A144,"mmm-yy")</f>
        <v>Jun-12</v>
      </c>
      <c r="B294" s="2">
        <f>B144</f>
        <v>3111</v>
      </c>
      <c r="C294" s="2">
        <f>C144</f>
        <v>134675</v>
      </c>
      <c r="D294" s="2">
        <f>D144</f>
        <v>4040250</v>
      </c>
      <c r="E294" s="39">
        <f t="shared" si="31"/>
        <v>27.747738382525835</v>
      </c>
      <c r="F294" s="18">
        <f>F144</f>
        <v>1808557</v>
      </c>
      <c r="G294" s="18">
        <f>G144</f>
        <v>903972</v>
      </c>
      <c r="H294" s="18">
        <f>H144</f>
        <v>1121078</v>
      </c>
      <c r="I294" s="19">
        <f t="shared" si="28"/>
        <v>2.0006781183487985</v>
      </c>
      <c r="J294" s="20">
        <f t="shared" si="29"/>
        <v>1.6132303015490448</v>
      </c>
      <c r="K294" s="20">
        <f t="shared" si="30"/>
        <v>43.289938926390228</v>
      </c>
      <c r="L294" s="21">
        <f t="shared" si="32"/>
        <v>43.561726719417607</v>
      </c>
      <c r="M294" s="31"/>
    </row>
    <row r="295" spans="1:13">
      <c r="A295" s="17" t="str">
        <f>TEXT(A145,"mmm-yy")</f>
        <v>Jul-12</v>
      </c>
      <c r="B295" s="2">
        <f>B145</f>
        <v>3091</v>
      </c>
      <c r="C295" s="2">
        <f>C145</f>
        <v>133529</v>
      </c>
      <c r="D295" s="2">
        <f>D145</f>
        <v>4139399</v>
      </c>
      <c r="E295" s="39">
        <f t="shared" si="31"/>
        <v>29.886850723981912</v>
      </c>
      <c r="F295" s="18">
        <f>F145</f>
        <v>2108414</v>
      </c>
      <c r="G295" s="18">
        <f>G145</f>
        <v>1032317</v>
      </c>
      <c r="H295" s="18">
        <f>H145</f>
        <v>1237136</v>
      </c>
      <c r="I295" s="19">
        <f t="shared" si="28"/>
        <v>2.0424094536852535</v>
      </c>
      <c r="J295" s="20">
        <f t="shared" si="29"/>
        <v>1.7042701853312814</v>
      </c>
      <c r="K295" s="20">
        <f t="shared" si="30"/>
        <v>43.19928825622776</v>
      </c>
      <c r="L295" s="21">
        <f t="shared" si="32"/>
        <v>50.784218843749002</v>
      </c>
      <c r="M295" s="31"/>
    </row>
    <row r="296" spans="1:13">
      <c r="A296" s="17" t="str">
        <f>TEXT(A146,"mmm-yy")</f>
        <v>Aug-12</v>
      </c>
      <c r="B296" s="2">
        <f>B146</f>
        <v>3090</v>
      </c>
      <c r="C296" s="2">
        <f>C146</f>
        <v>133691</v>
      </c>
      <c r="D296" s="2">
        <f>D146</f>
        <v>4144421</v>
      </c>
      <c r="E296" s="39">
        <f t="shared" si="31"/>
        <v>29.283511496539564</v>
      </c>
      <c r="F296" s="18">
        <f>F146</f>
        <v>1992983</v>
      </c>
      <c r="G296" s="18">
        <f>G146</f>
        <v>985767</v>
      </c>
      <c r="H296" s="18">
        <f>H146</f>
        <v>1213632</v>
      </c>
      <c r="I296" s="19">
        <f t="shared" si="28"/>
        <v>2.0217586914554859</v>
      </c>
      <c r="J296" s="20">
        <f t="shared" si="29"/>
        <v>1.6421641815640986</v>
      </c>
      <c r="K296" s="20">
        <f t="shared" si="30"/>
        <v>43.265695792880258</v>
      </c>
      <c r="L296" s="21">
        <f t="shared" si="32"/>
        <v>48.003895261495799</v>
      </c>
      <c r="M296" s="31"/>
    </row>
    <row r="297" spans="1:13">
      <c r="A297" s="17" t="str">
        <f>TEXT(A147,"mmm-yy")</f>
        <v>Sep-12</v>
      </c>
      <c r="B297" s="2">
        <f t="shared" ref="B297:D303" si="33">B147</f>
        <v>3155</v>
      </c>
      <c r="C297" s="2">
        <f t="shared" si="33"/>
        <v>135438</v>
      </c>
      <c r="D297" s="2">
        <f t="shared" si="33"/>
        <v>4063140</v>
      </c>
      <c r="E297" s="39">
        <f t="shared" si="31"/>
        <v>31.208917241345365</v>
      </c>
      <c r="F297" s="18">
        <f t="shared" ref="F297:H303" si="34">F147</f>
        <v>2111027</v>
      </c>
      <c r="G297" s="18">
        <f t="shared" si="34"/>
        <v>1070300</v>
      </c>
      <c r="H297" s="18">
        <f t="shared" si="34"/>
        <v>1268062</v>
      </c>
      <c r="I297" s="19">
        <f t="shared" si="28"/>
        <v>1.9723694291320191</v>
      </c>
      <c r="J297" s="20">
        <f t="shared" si="29"/>
        <v>1.6647663915486781</v>
      </c>
      <c r="K297" s="20">
        <f t="shared" si="30"/>
        <v>42.928050713153723</v>
      </c>
      <c r="L297" s="21">
        <f t="shared" si="32"/>
        <v>50.84715675055417</v>
      </c>
      <c r="M297" s="31"/>
    </row>
    <row r="298" spans="1:13">
      <c r="A298" s="17" t="str">
        <f>TEXT(A148,"mmm-yy")</f>
        <v>Oct-12</v>
      </c>
      <c r="B298" s="2">
        <f t="shared" si="33"/>
        <v>3202</v>
      </c>
      <c r="C298" s="2">
        <f t="shared" si="33"/>
        <v>139256</v>
      </c>
      <c r="D298" s="2">
        <f t="shared" si="33"/>
        <v>4316936</v>
      </c>
      <c r="E298" s="39">
        <f>IF(C298=0,"-",IF(H298="C","C",100*H298/D298))</f>
        <v>34.469262458373251</v>
      </c>
      <c r="F298" s="18">
        <f t="shared" si="34"/>
        <v>2527327</v>
      </c>
      <c r="G298" s="18">
        <f t="shared" si="34"/>
        <v>1303831</v>
      </c>
      <c r="H298" s="18">
        <f t="shared" si="34"/>
        <v>1488016</v>
      </c>
      <c r="I298" s="19">
        <f t="shared" si="28"/>
        <v>1.9383854195827526</v>
      </c>
      <c r="J298" s="20">
        <f t="shared" si="29"/>
        <v>1.6984541832883517</v>
      </c>
      <c r="K298" s="20">
        <f t="shared" si="30"/>
        <v>43.490318550905684</v>
      </c>
      <c r="L298" s="21">
        <f t="shared" si="32"/>
        <v>60.874347949556217</v>
      </c>
      <c r="M298" s="31"/>
    </row>
    <row r="299" spans="1:13">
      <c r="A299" s="17" t="str">
        <f>TEXT(A149,"mmm-yy")</f>
        <v>Nov-12</v>
      </c>
      <c r="B299" s="2">
        <f t="shared" si="33"/>
        <v>3213</v>
      </c>
      <c r="C299" s="2">
        <f t="shared" si="33"/>
        <v>139934</v>
      </c>
      <c r="D299" s="2">
        <f t="shared" si="33"/>
        <v>4198020</v>
      </c>
      <c r="E299" s="39">
        <f>IF(C299=0,"-",IF(H299="C","C",100*H299/D299))</f>
        <v>38.21534914078542</v>
      </c>
      <c r="F299" s="18">
        <f t="shared" si="34"/>
        <v>2629492</v>
      </c>
      <c r="G299" s="18">
        <f t="shared" si="34"/>
        <v>1427448</v>
      </c>
      <c r="H299" s="18">
        <f t="shared" si="34"/>
        <v>1604288</v>
      </c>
      <c r="I299" s="19">
        <f t="shared" si="28"/>
        <v>1.8420930219524634</v>
      </c>
      <c r="J299" s="20">
        <f t="shared" si="29"/>
        <v>1.6390398731399849</v>
      </c>
      <c r="K299" s="20">
        <f t="shared" si="30"/>
        <v>43.552443199502022</v>
      </c>
      <c r="L299" s="21">
        <f t="shared" si="32"/>
        <v>63.335140620337015</v>
      </c>
      <c r="M299" s="31"/>
    </row>
    <row r="300" spans="1:13">
      <c r="A300" s="17" t="str">
        <f>TEXT(A150,"mmm-yy")</f>
        <v>Dec-12</v>
      </c>
      <c r="B300" s="2">
        <f t="shared" si="33"/>
        <v>3214</v>
      </c>
      <c r="C300" s="2">
        <f t="shared" si="33"/>
        <v>140638</v>
      </c>
      <c r="D300" s="2">
        <f t="shared" si="33"/>
        <v>4359778</v>
      </c>
      <c r="E300" s="39">
        <f>IF(C300=0,"-",IF(H300="C","C",100*H300/D300))</f>
        <v>40.184247913540553</v>
      </c>
      <c r="F300" s="18">
        <f t="shared" si="34"/>
        <v>3277105</v>
      </c>
      <c r="G300" s="18">
        <f t="shared" si="34"/>
        <v>1679630</v>
      </c>
      <c r="H300" s="18">
        <f t="shared" si="34"/>
        <v>1751944</v>
      </c>
      <c r="I300" s="19">
        <f t="shared" si="28"/>
        <v>1.9510874418770801</v>
      </c>
      <c r="J300" s="20">
        <f t="shared" si="29"/>
        <v>1.8705535108428124</v>
      </c>
      <c r="K300" s="20">
        <f t="shared" si="30"/>
        <v>43.757934038581205</v>
      </c>
      <c r="L300" s="21">
        <f t="shared" si="32"/>
        <v>78.933841975031498</v>
      </c>
      <c r="M300" s="31"/>
    </row>
    <row r="301" spans="1:13">
      <c r="A301" s="17" t="str">
        <f>TEXT(A151,"mmm-yy")</f>
        <v>Jan-13</v>
      </c>
      <c r="B301" s="2">
        <f t="shared" si="33"/>
        <v>3229</v>
      </c>
      <c r="C301" s="2">
        <f t="shared" si="33"/>
        <v>140774</v>
      </c>
      <c r="D301" s="2">
        <f t="shared" si="33"/>
        <v>4363994</v>
      </c>
      <c r="E301" s="39">
        <f>IF(C301=0,"-",IF(H301="C","C",100*H301/D301))</f>
        <v>48.067550047044058</v>
      </c>
      <c r="F301" s="18">
        <f t="shared" si="34"/>
        <v>4143444</v>
      </c>
      <c r="G301" s="18">
        <f t="shared" si="34"/>
        <v>1922197</v>
      </c>
      <c r="H301" s="18">
        <f t="shared" si="34"/>
        <v>2097665</v>
      </c>
      <c r="I301" s="19">
        <f>IF(F301=0,"-",IF(OR(F301="C",G301="C"),"C",F301/G301))</f>
        <v>2.1555771858971791</v>
      </c>
      <c r="J301" s="20">
        <f>IF(OR(H301=0,F301=0),"-",IF(OR(F301="C",H301="C"),"C",F301/H301))</f>
        <v>1.9752648778522786</v>
      </c>
      <c r="K301" s="20">
        <f>IF(B301=0,"-",C301/B301)</f>
        <v>43.596779188603286</v>
      </c>
      <c r="L301" s="21">
        <f>IF(OR(F$301="C",F301="C"),"C",100*F301/F$301)</f>
        <v>100</v>
      </c>
      <c r="M301" s="31"/>
    </row>
    <row r="302" spans="1:13">
      <c r="A302" s="17" t="str">
        <f>TEXT(A152,"mmm-yy")</f>
        <v>Feb-13</v>
      </c>
      <c r="B302" s="2">
        <f t="shared" si="33"/>
        <v>3225</v>
      </c>
      <c r="C302" s="2">
        <f t="shared" si="33"/>
        <v>140448</v>
      </c>
      <c r="D302" s="2">
        <f t="shared" si="33"/>
        <v>3932544</v>
      </c>
      <c r="E302" s="39">
        <f>IF(C302=0,"-",IF(H302="C","C",100*H302/D302))</f>
        <v>48.138889227939977</v>
      </c>
      <c r="F302" s="18">
        <f t="shared" si="34"/>
        <v>3257614</v>
      </c>
      <c r="G302" s="18">
        <f t="shared" si="34"/>
        <v>1752051</v>
      </c>
      <c r="H302" s="18">
        <f t="shared" si="34"/>
        <v>1893083</v>
      </c>
      <c r="I302" s="19">
        <f>IF(F302=0,"-",IF(OR(F302="C",G302="C"),"C",F302/G302))</f>
        <v>1.8593145975773537</v>
      </c>
      <c r="J302" s="20">
        <f>IF(OR(H302=0,F302=0),"-",IF(OR(F302="C",H302="C"),"C",F302/H302))</f>
        <v>1.720798295690152</v>
      </c>
      <c r="K302" s="20">
        <f>IF(B302=0,"-",C302/B302)</f>
        <v>43.549767441860467</v>
      </c>
      <c r="L302" s="21">
        <f>IF(OR(F$301="C",F302="C"),"C",100*F302/F$301)</f>
        <v>78.620925008278135</v>
      </c>
      <c r="M302" s="31"/>
    </row>
    <row r="303" spans="1:13">
      <c r="A303" s="17" t="str">
        <f>TEXT(A153,"mmm-yy")</f>
        <v>Mar-13</v>
      </c>
      <c r="B303" s="2">
        <f t="shared" si="33"/>
        <v>3223</v>
      </c>
      <c r="C303" s="2">
        <f t="shared" si="33"/>
        <v>140360</v>
      </c>
      <c r="D303" s="2">
        <f t="shared" si="33"/>
        <v>4351160</v>
      </c>
      <c r="E303" s="39">
        <f>IF(C303=0,"-",IF(H303="C","C",100*H303/D303))</f>
        <v>45.656905285027442</v>
      </c>
      <c r="F303" s="18">
        <f t="shared" si="34"/>
        <v>3398570</v>
      </c>
      <c r="G303" s="18">
        <f t="shared" si="34"/>
        <v>1792576</v>
      </c>
      <c r="H303" s="18">
        <f t="shared" si="34"/>
        <v>1986605</v>
      </c>
      <c r="I303" s="19">
        <f>IF(F303=0,"-",IF(OR(F303="C",G303="C"),"C",F303/G303))</f>
        <v>1.8959140365596772</v>
      </c>
      <c r="J303" s="20">
        <f>IF(OR(H303=0,F303=0),"-",IF(OR(F303="C",H303="C"),"C",F303/H303))</f>
        <v>1.7107426992280801</v>
      </c>
      <c r="K303" s="20">
        <f>IF(B303=0,"-",C303/B303)</f>
        <v>43.549488054607508</v>
      </c>
      <c r="L303" s="21">
        <f>IF(OR(F$301="C",F303="C"),"C",100*F303/F$301)</f>
        <v>82.022829317833185</v>
      </c>
      <c r="M303" s="31"/>
    </row>
    <row r="304" spans="1:13">
      <c r="A304" s="17"/>
      <c r="B304" s="2"/>
      <c r="C304" s="2"/>
      <c r="D304" s="2"/>
      <c r="E304" s="39"/>
      <c r="F304" s="18"/>
      <c r="G304" s="18"/>
      <c r="H304" s="18"/>
      <c r="I304" s="19"/>
      <c r="J304" s="20"/>
      <c r="K304" s="20"/>
      <c r="L304" s="21"/>
      <c r="M304" s="31"/>
    </row>
    <row r="305" spans="1:11">
      <c r="A305" s="13" t="s">
        <v>45</v>
      </c>
    </row>
    <row r="306" spans="1:11">
      <c r="A306" s="22" t="str">
        <f>TEXT(A19,"mmm-yy")</f>
        <v>Jan-02</v>
      </c>
      <c r="B306" s="16">
        <f>B19-B7</f>
        <v>49</v>
      </c>
      <c r="C306" s="18">
        <f>C19-C7</f>
        <v>2103</v>
      </c>
      <c r="D306" s="18">
        <f>D19-D7</f>
        <v>65193</v>
      </c>
      <c r="E306" s="40">
        <f>IF(OR(E157="-",E169="-"),"-",IF(OR(E157="C",E169="C"),"C",E169-E157))</f>
        <v>0.39888767859589791</v>
      </c>
      <c r="F306" s="18">
        <f>IF(OR(F19="C",F7="C"),"C",F169-F157)</f>
        <v>100038</v>
      </c>
      <c r="G306" s="18">
        <f>IF(OR(G19="C",G7="C"),"C",G169-G157)</f>
        <v>26531</v>
      </c>
      <c r="H306" s="18">
        <f>IF(OR(H169="C",H157="C"),"C",H169-H157)</f>
        <v>46370</v>
      </c>
      <c r="I306" s="19">
        <f>IF(OR(I169="-",I157="-"),"-",IF(OR(I169="C",I157="C"),"C",I169-I157))</f>
        <v>2.4467241687994967E-2</v>
      </c>
      <c r="J306" s="20">
        <f>IF(OR(J169="-",J157="-"),"-",IF(OR(J169="C",J157="C"),"C",J169-J157))</f>
        <v>1.852703615216722E-3</v>
      </c>
      <c r="K306" s="40">
        <f>IF(OR(K169="-",K157="-"),"-",K169-K157)</f>
        <v>1.8491640737970272E-2</v>
      </c>
    </row>
    <row r="307" spans="1:11">
      <c r="A307" s="22" t="str">
        <f>TEXT(A20,"mmm-yy")</f>
        <v>Feb-02</v>
      </c>
      <c r="B307" s="16">
        <f>B20-B8</f>
        <v>58</v>
      </c>
      <c r="C307" s="18">
        <f>C20-C8</f>
        <v>2828</v>
      </c>
      <c r="D307" s="18">
        <f>D20-D8</f>
        <v>79184</v>
      </c>
      <c r="E307" s="40">
        <f>IF(OR(E158="-",E170="-"),"-",IF(OR(E158="C",E170="C"),"C",E170-E158))</f>
        <v>1.8312958336960037</v>
      </c>
      <c r="F307" s="18">
        <f>IF(OR(F20="C",F8="C"),"C",F170-F158)</f>
        <v>184125</v>
      </c>
      <c r="G307" s="18">
        <f>IF(OR(G20="C",G8="C"),"C",G170-G158)</f>
        <v>81992</v>
      </c>
      <c r="H307" s="18">
        <f>IF(OR(H170="C",H158="C"),"C",H170-H158)</f>
        <v>98951</v>
      </c>
      <c r="I307" s="19">
        <f>IF(OR(I170="-",I158="-"),"-",IF(OR(I170="C",I158="C"),"C",I170-I158))</f>
        <v>2.3190565537249075E-2</v>
      </c>
      <c r="J307" s="20">
        <f>IF(OR(J170="-",J158="-"),"-",IF(OR(J170="C",J158="C"),"C",J170-J158))</f>
        <v>7.1736822515842125E-3</v>
      </c>
      <c r="K307" s="40">
        <f>IF(OR(K170="-",K158="-"),"-",K170-K158)</f>
        <v>0.13750675889583164</v>
      </c>
    </row>
    <row r="308" spans="1:11">
      <c r="A308" s="22" t="str">
        <f>TEXT(A21,"mmm-yy")</f>
        <v>Mar-02</v>
      </c>
      <c r="B308" s="16">
        <f>B21-B9</f>
        <v>41</v>
      </c>
      <c r="C308" s="18">
        <f>C21-C9</f>
        <v>2631</v>
      </c>
      <c r="D308" s="18">
        <f>D21-D9</f>
        <v>81561</v>
      </c>
      <c r="E308" s="40">
        <f>IF(OR(E159="-",E171="-"),"-",IF(OR(E159="C",E171="C"),"C",E171-E159))</f>
        <v>4.2660521343028179</v>
      </c>
      <c r="F308" s="18">
        <f>IF(OR(F21="C",F9="C"),"C",F171-F159)</f>
        <v>453452</v>
      </c>
      <c r="G308" s="18">
        <f>IF(OR(G21="C",G9="C"),"C",G171-G159)</f>
        <v>168566</v>
      </c>
      <c r="H308" s="18">
        <f>IF(OR(H171="C",H159="C"),"C",H171-H159)</f>
        <v>196671</v>
      </c>
      <c r="I308" s="19">
        <f>IF(OR(I171="-",I159="-"),"-",IF(OR(I171="C",I159="C"),"C",I171-I159))</f>
        <v>9.4044711678731074E-2</v>
      </c>
      <c r="J308" s="20">
        <f>IF(OR(J171="-",J159="-"),"-",IF(OR(J171="C",J159="C"),"C",J171-J159))</f>
        <v>6.7748660226618851E-2</v>
      </c>
      <c r="K308" s="40">
        <f>IF(OR(K171="-",K159="-"),"-",K171-K159)</f>
        <v>0.31402981823507758</v>
      </c>
    </row>
    <row r="309" spans="1:11">
      <c r="A309" s="22" t="str">
        <f>TEXT(A22,"mmm-yy")</f>
        <v>Apr-02</v>
      </c>
      <c r="B309" s="16">
        <f>B22-B10</f>
        <v>18</v>
      </c>
      <c r="C309" s="18">
        <f>C22-C10</f>
        <v>-559</v>
      </c>
      <c r="D309" s="18">
        <f>D22-D10</f>
        <v>-16770</v>
      </c>
      <c r="E309" s="40">
        <f>IF(OR(E160="-",E172="-"),"-",IF(OR(E160="C",E172="C"),"C",E172-E160))</f>
        <v>1.8480852523095379</v>
      </c>
      <c r="F309" s="18">
        <f>IF(OR(F22="C",F10="C"),"C",F172-F160)</f>
        <v>25576</v>
      </c>
      <c r="G309" s="18">
        <f>IF(OR(G22="C",G10="C"),"C",G172-G160)</f>
        <v>23387</v>
      </c>
      <c r="H309" s="18">
        <f>IF(OR(H172="C",H160="C"),"C",H172-H160)</f>
        <v>60739</v>
      </c>
      <c r="I309" s="19">
        <f>IF(OR(I172="-",I160="-"),"-",IF(OR(I172="C",I160="C"),"C",I172-I160))</f>
        <v>-1.3397585937558132E-2</v>
      </c>
      <c r="J309" s="20">
        <f>IF(OR(J172="-",J160="-"),"-",IF(OR(J172="C",J160="C"),"C",J172-J160))</f>
        <v>-6.3384358565258703E-2</v>
      </c>
      <c r="K309" s="40">
        <f>IF(OR(K172="-",K160="-"),"-",K172-K160)</f>
        <v>-0.44422353505516554</v>
      </c>
    </row>
    <row r="310" spans="1:11">
      <c r="A310" s="22" t="str">
        <f>TEXT(A23,"mmm-yy")</f>
        <v>May-02</v>
      </c>
      <c r="B310" s="16">
        <f>B23-B11</f>
        <v>26</v>
      </c>
      <c r="C310" s="18">
        <f>C23-C11</f>
        <v>2358</v>
      </c>
      <c r="D310" s="18">
        <f>D23-D11</f>
        <v>73098</v>
      </c>
      <c r="E310" s="40">
        <f>IF(OR(E161="-",E173="-"),"-",IF(OR(E161="C",E173="C"),"C",E173-E161))</f>
        <v>1.5342596367461887</v>
      </c>
      <c r="F310" s="18">
        <f>IF(OR(F23="C",F11="C"),"C",F173-F161)</f>
        <v>161794</v>
      </c>
      <c r="G310" s="18">
        <f>IF(OR(G23="C",G11="C"),"C",G173-G161)</f>
        <v>103894</v>
      </c>
      <c r="H310" s="18">
        <f>IF(OR(H173="C",H161="C"),"C",H173-H161)</f>
        <v>76033</v>
      </c>
      <c r="I310" s="19">
        <f>IF(OR(I173="-",I161="-"),"-",IF(OR(I173="C",I161="C"),"C",I173-I161))</f>
        <v>-2.8639856264929264E-2</v>
      </c>
      <c r="J310" s="20">
        <f>IF(OR(J173="-",J161="-"),"-",IF(OR(J173="C",J161="C"),"C",J173-J161))</f>
        <v>4.1135172387671837E-2</v>
      </c>
      <c r="K310" s="40">
        <f>IF(OR(K173="-",K161="-"),"-",K173-K161)</f>
        <v>0.45177930996550941</v>
      </c>
    </row>
    <row r="311" spans="1:11">
      <c r="A311" s="22" t="str">
        <f>TEXT(A24,"mmm-yy")</f>
        <v>Jun-02</v>
      </c>
      <c r="B311" s="16">
        <f>B24-B12</f>
        <v>21</v>
      </c>
      <c r="C311" s="18">
        <f>C24-C12</f>
        <v>1916</v>
      </c>
      <c r="D311" s="18">
        <f>D24-D12</f>
        <v>57480</v>
      </c>
      <c r="E311" s="40">
        <f>IF(OR(E162="-",E174="-"),"-",IF(OR(E162="C",E174="C"),"C",E174-E162))</f>
        <v>1.4604285595033204</v>
      </c>
      <c r="F311" s="18">
        <f>IF(OR(F24="C",F12="C"),"C",F174-F162)</f>
        <v>105809</v>
      </c>
      <c r="G311" s="18">
        <f>IF(OR(G24="C",G12="C"),"C",G174-G162)</f>
        <v>41048</v>
      </c>
      <c r="H311" s="18">
        <f>IF(OR(H174="C",H162="C"),"C",H174-H162)</f>
        <v>65794</v>
      </c>
      <c r="I311" s="19">
        <f>IF(OR(I174="-",I162="-"),"-",IF(OR(I174="C",I162="C"),"C",I174-I162))</f>
        <v>3.7142918323811225E-2</v>
      </c>
      <c r="J311" s="20">
        <f>IF(OR(J174="-",J162="-"),"-",IF(OR(J174="C",J162="C"),"C",J174-J162))</f>
        <v>-2.3202703261195889E-3</v>
      </c>
      <c r="K311" s="40">
        <f>IF(OR(K174="-",K162="-"),"-",K174-K162)</f>
        <v>0.37186986206275208</v>
      </c>
    </row>
    <row r="312" spans="1:11">
      <c r="A312" s="22" t="str">
        <f>TEXT(A25,"mmm-yy")</f>
        <v>Jul-02</v>
      </c>
      <c r="B312" s="16">
        <f>B25-B13</f>
        <v>3</v>
      </c>
      <c r="C312" s="18">
        <f>C25-C13</f>
        <v>1597</v>
      </c>
      <c r="D312" s="18">
        <f>D25-D13</f>
        <v>49507</v>
      </c>
      <c r="E312" s="40">
        <f>IF(OR(E163="-",E175="-"),"-",IF(OR(E163="C",E175="C"),"C",E175-E163))</f>
        <v>1.7024109846037092</v>
      </c>
      <c r="F312" s="18">
        <f>IF(OR(F25="C",F13="C"),"C",F175-F163)</f>
        <v>124256</v>
      </c>
      <c r="G312" s="18">
        <f>IF(OR(G25="C",G13="C"),"C",G175-G163)</f>
        <v>39884</v>
      </c>
      <c r="H312" s="18">
        <f>IF(OR(H175="C",H163="C"),"C",H175-H163)</f>
        <v>76039</v>
      </c>
      <c r="I312" s="19">
        <f>IF(OR(I175="-",I163="-"),"-",IF(OR(I175="C",I163="C"),"C",I175-I163))</f>
        <v>4.8638037746584928E-2</v>
      </c>
      <c r="J312" s="20">
        <f>IF(OR(J175="-",J163="-"),"-",IF(OR(J175="C",J163="C"),"C",J175-J163))</f>
        <v>-7.6161790935309615E-3</v>
      </c>
      <c r="K312" s="40">
        <f>IF(OR(K175="-",K163="-"),"-",K175-K163)</f>
        <v>0.51486319474349784</v>
      </c>
    </row>
    <row r="313" spans="1:11">
      <c r="A313" s="22" t="str">
        <f>TEXT(A26,"mmm-yy")</f>
        <v>Aug-02</v>
      </c>
      <c r="B313" s="16">
        <f>B26-B14</f>
        <v>-14</v>
      </c>
      <c r="C313" s="18">
        <f>C26-C14</f>
        <v>1438</v>
      </c>
      <c r="D313" s="18">
        <f>D26-D14</f>
        <v>44578</v>
      </c>
      <c r="E313" s="40">
        <f>IF(OR(E164="-",E176="-"),"-",IF(OR(E164="C",E176="C"),"C",E176-E164))</f>
        <v>0.60040601004648764</v>
      </c>
      <c r="F313" s="18">
        <f>IF(OR(F26="C",F14="C"),"C",F176-F164)</f>
        <v>71078</v>
      </c>
      <c r="G313" s="18">
        <f>IF(OR(G26="C",G14="C"),"C",G176-G164)</f>
        <v>5104</v>
      </c>
      <c r="H313" s="18">
        <f>IF(OR(H176="C",H164="C"),"C",H176-H164)</f>
        <v>34853</v>
      </c>
      <c r="I313" s="19">
        <f>IF(OR(I176="-",I164="-"),"-",IF(OR(I176="C",I164="C"),"C",I176-I164))</f>
        <v>6.7132496196973701E-2</v>
      </c>
      <c r="J313" s="20">
        <f>IF(OR(J176="-",J164="-"),"-",IF(OR(J176="C",J164="C"),"C",J176-J164))</f>
        <v>1.1717638899890304E-2</v>
      </c>
      <c r="K313" s="40">
        <f>IF(OR(K176="-",K164="-"),"-",K176-K164)</f>
        <v>0.69943818040624706</v>
      </c>
    </row>
    <row r="314" spans="1:11">
      <c r="A314" s="22" t="str">
        <f>TEXT(A27,"mmm-yy")</f>
        <v>Sep-02</v>
      </c>
      <c r="B314" s="16">
        <f>B27-B15</f>
        <v>-10</v>
      </c>
      <c r="C314" s="18">
        <f>C27-C15</f>
        <v>1127</v>
      </c>
      <c r="D314" s="18">
        <f>D27-D15</f>
        <v>33810</v>
      </c>
      <c r="E314" s="40">
        <f>IF(OR(E165="-",E177="-"),"-",IF(OR(E165="C",E177="C"),"C",E177-E165))</f>
        <v>1.1886795992182186</v>
      </c>
      <c r="F314" s="18">
        <f>IF(OR(F27="C",F15="C"),"C",F177-F165)</f>
        <v>66856</v>
      </c>
      <c r="G314" s="18">
        <f>IF(OR(G27="C",G15="C"),"C",G177-G165)</f>
        <v>37818</v>
      </c>
      <c r="H314" s="18">
        <f>IF(OR(H177="C",H165="C"),"C",H177-H165)</f>
        <v>52553</v>
      </c>
      <c r="I314" s="19">
        <f>IF(OR(I177="-",I165="-"),"-",IF(OR(I177="C",I165="C"),"C",I177-I165))</f>
        <v>-5.4295786295806003E-3</v>
      </c>
      <c r="J314" s="20">
        <f>IF(OR(J177="-",J165="-"),"-",IF(OR(J177="C",J165="C"),"C",J177-J165))</f>
        <v>-2.1704829382417579E-2</v>
      </c>
      <c r="K314" s="40">
        <f>IF(OR(K177="-",K165="-"),"-",K177-K165)</f>
        <v>0.52882618557129746</v>
      </c>
    </row>
    <row r="315" spans="1:11">
      <c r="A315" s="22" t="str">
        <f>TEXT(A28,"mmm-yy")</f>
        <v>Oct-02</v>
      </c>
      <c r="B315" s="16">
        <f>B28-B16</f>
        <v>10</v>
      </c>
      <c r="C315" s="18">
        <f>C28-C16</f>
        <v>819</v>
      </c>
      <c r="D315" s="18">
        <f>D28-D16</f>
        <v>25389</v>
      </c>
      <c r="E315" s="40">
        <f>IF(OR(E166="-",E178="-"),"-",IF(OR(E166="C",E178="C"),"C",E178-E166))</f>
        <v>2.1807268885746822</v>
      </c>
      <c r="F315" s="18">
        <f>IF(OR(F28="C",F16="C"),"C",F178-F166)</f>
        <v>128490</v>
      </c>
      <c r="G315" s="18">
        <f>IF(OR(G28="C",G16="C"),"C",G178-G166)</f>
        <v>53558</v>
      </c>
      <c r="H315" s="18">
        <f>IF(OR(H178="C",H166="C"),"C",H178-H166)</f>
        <v>89171</v>
      </c>
      <c r="I315" s="19">
        <f>IF(OR(I178="-",I166="-"),"-",IF(OR(I178="C",I166="C"),"C",I178-I166))</f>
        <v>2.5079463641546784E-2</v>
      </c>
      <c r="J315" s="20">
        <f>IF(OR(J178="-",J166="-"),"-",IF(OR(J178="C",J166="C"),"C",J178-J166))</f>
        <v>-1.909307631305901E-2</v>
      </c>
      <c r="K315" s="40">
        <f>IF(OR(K178="-",K166="-"),"-",K178-K166)</f>
        <v>0.14071420601635509</v>
      </c>
    </row>
    <row r="316" spans="1:11">
      <c r="A316" s="22" t="str">
        <f>TEXT(A29,"mmm-yy")</f>
        <v>Nov-02</v>
      </c>
      <c r="B316" s="16">
        <f>B29-B17</f>
        <v>4</v>
      </c>
      <c r="C316" s="18">
        <f>C29-C17</f>
        <v>577</v>
      </c>
      <c r="D316" s="18">
        <f>D29-D17</f>
        <v>17310</v>
      </c>
      <c r="E316" s="40">
        <f>IF(OR(E167="-",E179="-"),"-",IF(OR(E167="C",E179="C"),"C",E179-E167))</f>
        <v>3.6446713361513901</v>
      </c>
      <c r="F316" s="18">
        <f>IF(OR(F29="C",F17="C"),"C",F179-F167)</f>
        <v>229221</v>
      </c>
      <c r="G316" s="18">
        <f>IF(OR(G29="C",G17="C"),"C",G179-G167)</f>
        <v>110482</v>
      </c>
      <c r="H316" s="18">
        <f>IF(OR(H179="C",H167="C"),"C",H179-H167)</f>
        <v>140342</v>
      </c>
      <c r="I316" s="19">
        <f>IF(OR(I179="-",I167="-"),"-",IF(OR(I179="C",I167="C"),"C",I179-I167))</f>
        <v>2.394500169182967E-2</v>
      </c>
      <c r="J316" s="20">
        <f>IF(OR(J179="-",J167="-"),"-",IF(OR(J179="C",J167="C"),"C",J179-J167))</f>
        <v>-4.4975097187236468E-3</v>
      </c>
      <c r="K316" s="40">
        <f>IF(OR(K179="-",K167="-"),"-",K179-K167)</f>
        <v>0.13979035364891956</v>
      </c>
    </row>
    <row r="317" spans="1:11">
      <c r="A317" s="22" t="str">
        <f>TEXT(A30,"mmm-yy")</f>
        <v>Dec-02</v>
      </c>
      <c r="B317" s="16">
        <f>B30-B18</f>
        <v>5</v>
      </c>
      <c r="C317" s="18">
        <f>C30-C18</f>
        <v>880</v>
      </c>
      <c r="D317" s="18">
        <f>D30-D18</f>
        <v>27280</v>
      </c>
      <c r="E317" s="40">
        <f>IF(OR(E168="-",E180="-"),"-",IF(OR(E168="C",E180="C"),"C",E180-E168))</f>
        <v>2.47337264638373</v>
      </c>
      <c r="F317" s="18">
        <f>IF(OR(F30="C",F18="C"),"C",F180-F168)</f>
        <v>94035</v>
      </c>
      <c r="G317" s="18">
        <f>IF(OR(G30="C",G18="C"),"C",G180-G168)</f>
        <v>57126</v>
      </c>
      <c r="H317" s="18">
        <f>IF(OR(H180="C",H168="C"),"C",H180-H168)</f>
        <v>105512</v>
      </c>
      <c r="I317" s="19">
        <f>IF(OR(I180="-",I168="-"),"-",IF(OR(I180="C",I168="C"),"C",I180-I168))</f>
        <v>-1.1934638014805321E-2</v>
      </c>
      <c r="J317" s="20">
        <f>IF(OR(J180="-",J168="-"),"-",IF(OR(J180="C",J168="C"),"C",J180-J168))</f>
        <v>-7.2800666068296938E-2</v>
      </c>
      <c r="K317" s="40">
        <f>IF(OR(K180="-",K168="-"),"-",K180-K168)</f>
        <v>0.22724524411854219</v>
      </c>
    </row>
    <row r="318" spans="1:11">
      <c r="A318" s="22" t="str">
        <f>TEXT(A31,"mmm-yy")</f>
        <v>Jan-03</v>
      </c>
      <c r="B318" s="16">
        <f>B31-B19</f>
        <v>14</v>
      </c>
      <c r="C318" s="18">
        <f>C31-C19</f>
        <v>975</v>
      </c>
      <c r="D318" s="18">
        <f>D31-D19</f>
        <v>30225</v>
      </c>
      <c r="E318" s="40">
        <f>IF(OR(E169="-",E181="-"),"-",IF(OR(E169="C",E181="C"),"C",E181-E169))</f>
        <v>0.73781077472776957</v>
      </c>
      <c r="F318" s="18">
        <f>IF(OR(F31="C",F19="C"),"C",F181-F169)</f>
        <v>43843</v>
      </c>
      <c r="G318" s="18">
        <f>IF(OR(G31="C",G19="C"),"C",G181-G169)</f>
        <v>34854</v>
      </c>
      <c r="H318" s="18">
        <f>IF(OR(H181="C",H169="C"),"C",H181-H169)</f>
        <v>43002</v>
      </c>
      <c r="I318" s="19">
        <f>IF(OR(I181="-",I169="-"),"-",IF(OR(I181="C",I169="C"),"C",I181-I169))</f>
        <v>-1.6823966837629101E-2</v>
      </c>
      <c r="J318" s="20">
        <f>IF(OR(J181="-",J169="-"),"-",IF(OR(J181="C",J169="C"),"C",J181-J169))</f>
        <v>-2.4330552955095008E-2</v>
      </c>
      <c r="K318" s="40">
        <f>IF(OR(K181="-",K169="-"),"-",K181-K169)</f>
        <v>0.13131502100591064</v>
      </c>
    </row>
    <row r="319" spans="1:11">
      <c r="A319" s="22" t="str">
        <f>TEXT(A32,"mmm-yy")</f>
        <v>Feb-03</v>
      </c>
      <c r="B319" s="16">
        <f>B32-B20</f>
        <v>12</v>
      </c>
      <c r="C319" s="18">
        <f>C32-C20</f>
        <v>807</v>
      </c>
      <c r="D319" s="18">
        <f>D32-D20</f>
        <v>22596</v>
      </c>
      <c r="E319" s="40">
        <f>IF(OR(E170="-",E182="-"),"-",IF(OR(E170="C",E182="C"),"C",E182-E170))</f>
        <v>2.1712689990180394</v>
      </c>
      <c r="F319" s="18">
        <f>IF(OR(F32="C",F20="C"),"C",F182-F170)</f>
        <v>184212</v>
      </c>
      <c r="G319" s="18">
        <f>IF(OR(G32="C",G20="C"),"C",G182-G170)</f>
        <v>87640</v>
      </c>
      <c r="H319" s="18">
        <f>IF(OR(H182="C",H170="C"),"C",H182-H170)</f>
        <v>86301</v>
      </c>
      <c r="I319" s="19">
        <f>IF(OR(I182="-",I170="-"),"-",IF(OR(I182="C",I170="C"),"C",I182-I170))</f>
        <v>1.4493541457748504E-2</v>
      </c>
      <c r="J319" s="20">
        <f>IF(OR(J182="-",J170="-"),"-",IF(OR(J182="C",J170="C"),"C",J182-J170))</f>
        <v>1.945382150296604E-2</v>
      </c>
      <c r="K319" s="40">
        <f>IF(OR(K182="-",K170="-"),"-",K182-K170)</f>
        <v>0.10254168049632995</v>
      </c>
    </row>
    <row r="320" spans="1:11">
      <c r="A320" s="22" t="str">
        <f>TEXT(A33,"mmm-yy")</f>
        <v>Mar-03</v>
      </c>
      <c r="B320" s="16">
        <f>B33-B21</f>
        <v>18</v>
      </c>
      <c r="C320" s="18">
        <f>C33-C21</f>
        <v>768</v>
      </c>
      <c r="D320" s="18">
        <f>D33-D21</f>
        <v>23808</v>
      </c>
      <c r="E320" s="40">
        <f>IF(OR(E171="-",E183="-"),"-",IF(OR(E171="C",E183="C"),"C",E183-E171))</f>
        <v>-1.1030140412536014</v>
      </c>
      <c r="F320" s="18">
        <f>IF(OR(F33="C",F21="C"),"C",F183-F171)</f>
        <v>-171966</v>
      </c>
      <c r="G320" s="18">
        <f>IF(OR(G33="C",G21="C"),"C",G183-G171)</f>
        <v>-55485</v>
      </c>
      <c r="H320" s="18">
        <f>IF(OR(H183="C",H171="C"),"C",H183-H171)</f>
        <v>-31783</v>
      </c>
      <c r="I320" s="19">
        <f>IF(OR(I183="-",I171="-"),"-",IF(OR(I183="C",I171="C"),"C",I183-I171))</f>
        <v>-4.3040037159268074E-2</v>
      </c>
      <c r="J320" s="20">
        <f>IF(OR(J183="-",J171="-"),"-",IF(OR(J183="C",J171="C"),"C",J183-J171))</f>
        <v>-6.8136180553852288E-2</v>
      </c>
      <c r="K320" s="40">
        <f>IF(OR(K183="-",K171="-"),"-",K183-K171)</f>
        <v>4.6657690341476155E-3</v>
      </c>
    </row>
    <row r="321" spans="1:11">
      <c r="A321" s="22" t="str">
        <f>TEXT(A34,"mmm-yy")</f>
        <v>Apr-03</v>
      </c>
      <c r="B321" s="16">
        <f>B34-B22</f>
        <v>-11</v>
      </c>
      <c r="C321" s="18">
        <f>C34-C22</f>
        <v>-14</v>
      </c>
      <c r="D321" s="18">
        <f>D34-D22</f>
        <v>-420</v>
      </c>
      <c r="E321" s="40">
        <f>IF(OR(E172="-",E184="-"),"-",IF(OR(E172="C",E184="C"),"C",E184-E172))</f>
        <v>3.0901683093780079</v>
      </c>
      <c r="F321" s="18">
        <f>IF(OR(F34="C",F22="C"),"C",F184-F172)</f>
        <v>280860</v>
      </c>
      <c r="G321" s="18">
        <f>IF(OR(G34="C",G22="C"),"C",G184-G172)</f>
        <v>111184</v>
      </c>
      <c r="H321" s="18">
        <f>IF(OR(H184="C",H172="C"),"C",H184-H172)</f>
        <v>111104</v>
      </c>
      <c r="I321" s="19">
        <f>IF(OR(I184="-",I172="-"),"-",IF(OR(I184="C",I172="C"),"C",I184-I172))</f>
        <v>5.8745232065350095E-2</v>
      </c>
      <c r="J321" s="20">
        <f>IF(OR(J184="-",J172="-"),"-",IF(OR(J184="C",J172="C"),"C",J184-J172))</f>
        <v>6.2378983316606629E-2</v>
      </c>
      <c r="K321" s="40">
        <f>IF(OR(K184="-",K172="-"),"-",K184-K172)</f>
        <v>0.14916018760082039</v>
      </c>
    </row>
    <row r="322" spans="1:11">
      <c r="A322" s="22" t="str">
        <f>TEXT(A35,"mmm-yy")</f>
        <v>May-03</v>
      </c>
      <c r="B322" s="16">
        <f>B35-B23</f>
        <v>-43</v>
      </c>
      <c r="C322" s="18">
        <f>C35-C23</f>
        <v>-477</v>
      </c>
      <c r="D322" s="18">
        <f>D35-D23</f>
        <v>-14787</v>
      </c>
      <c r="E322" s="40">
        <f>IF(OR(E173="-",E185="-"),"-",IF(OR(E173="C",E185="C"),"C",E185-E173))</f>
        <v>0.75094915849874155</v>
      </c>
      <c r="F322" s="18">
        <f>IF(OR(F35="C",F23="C"),"C",F185-F173)</f>
        <v>40405</v>
      </c>
      <c r="G322" s="18">
        <f>IF(OR(G35="C",G23="C"),"C",G185-G173)</f>
        <v>6064</v>
      </c>
      <c r="H322" s="18">
        <f>IF(OR(H185="C",H173="C"),"C",H185-H173)</f>
        <v>23149</v>
      </c>
      <c r="I322" s="19">
        <f>IF(OR(I185="-",I173="-"),"-",IF(OR(I185="C",I173="C"),"C",I185-I173))</f>
        <v>3.123254821894994E-2</v>
      </c>
      <c r="J322" s="20">
        <f>IF(OR(J185="-",J173="-"),"-",IF(OR(J185="C",J173="C"),"C",J185-J173))</f>
        <v>3.1190653769990195E-3</v>
      </c>
      <c r="K322" s="40">
        <f>IF(OR(K185="-",K173="-"),"-",K185-K173)</f>
        <v>0.44432452782077547</v>
      </c>
    </row>
    <row r="323" spans="1:11">
      <c r="A323" s="22" t="str">
        <f>TEXT(A36,"mmm-yy")</f>
        <v>Jun-03</v>
      </c>
      <c r="B323" s="16">
        <f>B36-B24</f>
        <v>-37</v>
      </c>
      <c r="C323" s="18">
        <f>C36-C24</f>
        <v>-513</v>
      </c>
      <c r="D323" s="18">
        <f>D36-D24</f>
        <v>-15390</v>
      </c>
      <c r="E323" s="40">
        <f>IF(OR(E174="-",E186="-"),"-",IF(OR(E174="C",E186="C"),"C",E186-E174))</f>
        <v>-0.15289571434514571</v>
      </c>
      <c r="F323" s="18">
        <f>IF(OR(F36="C",F24="C"),"C",F186-F174)</f>
        <v>-63873</v>
      </c>
      <c r="G323" s="18">
        <f>IF(OR(G36="C",G24="C"),"C",G186-G174)</f>
        <v>-34057</v>
      </c>
      <c r="H323" s="18">
        <f>IF(OR(H186="C",H174="C"),"C",H186-H174)</f>
        <v>-9459</v>
      </c>
      <c r="I323" s="19">
        <f>IF(OR(I186="-",I174="-"),"-",IF(OR(I186="C",I174="C"),"C",I186-I174))</f>
        <v>-2.1026218551734033E-4</v>
      </c>
      <c r="J323" s="20">
        <f>IF(OR(J186="-",J174="-"),"-",IF(OR(J186="C",J174="C"),"C",J186-J174))</f>
        <v>-5.2052542011264746E-2</v>
      </c>
      <c r="K323" s="40">
        <f>IF(OR(K186="-",K174="-"),"-",K186-K174)</f>
        <v>0.34949474363879318</v>
      </c>
    </row>
    <row r="324" spans="1:11">
      <c r="A324" s="22" t="str">
        <f>TEXT(A37,"mmm-yy")</f>
        <v>Jul-03</v>
      </c>
      <c r="B324" s="16">
        <f>B37-B25</f>
        <v>-13</v>
      </c>
      <c r="C324" s="18">
        <f>C37-C25</f>
        <v>247</v>
      </c>
      <c r="D324" s="18">
        <f>D37-D25</f>
        <v>7657</v>
      </c>
      <c r="E324" s="40">
        <f>IF(OR(E175="-",E187="-"),"-",IF(OR(E175="C",E187="C"),"C",E187-E175))</f>
        <v>0.7719423847298259</v>
      </c>
      <c r="F324" s="18">
        <f>IF(OR(F37="C",F25="C"),"C",F187-F175)</f>
        <v>50489</v>
      </c>
      <c r="G324" s="18">
        <f>IF(OR(G37="C",G25="C"),"C",G187-G175)</f>
        <v>50632</v>
      </c>
      <c r="H324" s="18">
        <f>IF(OR(H187="C",H175="C"),"C",H187-H175)</f>
        <v>30399</v>
      </c>
      <c r="I324" s="19">
        <f>IF(OR(I187="-",I175="-"),"-",IF(OR(I187="C",I175="C"),"C",I187-I175))</f>
        <v>-4.8168522859710183E-2</v>
      </c>
      <c r="J324" s="20">
        <f>IF(OR(J187="-",J175="-"),"-",IF(OR(J187="C",J175="C"),"C",J187-J175))</f>
        <v>-2.0459724869714702E-3</v>
      </c>
      <c r="K324" s="40">
        <f>IF(OR(K187="-",K175="-"),"-",K187-K175)</f>
        <v>0.27243792727283989</v>
      </c>
    </row>
    <row r="325" spans="1:11">
      <c r="A325" s="22" t="str">
        <f>TEXT(A38,"mmm-yy")</f>
        <v>Aug-03</v>
      </c>
      <c r="B325" s="16">
        <f>B38-B26</f>
        <v>4</v>
      </c>
      <c r="C325" s="18">
        <f>C38-C26</f>
        <v>318</v>
      </c>
      <c r="D325" s="18">
        <f>D38-D26</f>
        <v>9858</v>
      </c>
      <c r="E325" s="40">
        <f>IF(OR(E176="-",E188="-"),"-",IF(OR(E176="C",E188="C"),"C",E188-E176))</f>
        <v>6.5838460455498904E-2</v>
      </c>
      <c r="F325" s="18">
        <f>IF(OR(F38="C",F26="C"),"C",F188-F176)</f>
        <v>2614</v>
      </c>
      <c r="G325" s="18">
        <f>IF(OR(G38="C",G26="C"),"C",G188-G176)</f>
        <v>25154</v>
      </c>
      <c r="H325" s="18">
        <f>IF(OR(H188="C",H176="C"),"C",H188-H176)</f>
        <v>5340</v>
      </c>
      <c r="I325" s="19">
        <f>IF(OR(I188="-",I176="-"),"-",IF(OR(I188="C",I176="C"),"C",I188-I176))</f>
        <v>-5.1103373038708488E-2</v>
      </c>
      <c r="J325" s="20">
        <f>IF(OR(J188="-",J176="-"),"-",IF(OR(J188="C",J176="C"),"C",J188-J176))</f>
        <v>-5.8670699565981366E-3</v>
      </c>
      <c r="K325" s="40">
        <f>IF(OR(K188="-",K176="-"),"-",K188-K176)</f>
        <v>5.3774877195856163E-2</v>
      </c>
    </row>
    <row r="326" spans="1:11">
      <c r="A326" s="22" t="str">
        <f>TEXT(A39,"mmm-yy")</f>
        <v>Sep-03</v>
      </c>
      <c r="B326" s="16">
        <f>B39-B27</f>
        <v>-2</v>
      </c>
      <c r="C326" s="18">
        <f>C39-C27</f>
        <v>513</v>
      </c>
      <c r="D326" s="18">
        <f>D39-D27</f>
        <v>15390</v>
      </c>
      <c r="E326" s="40">
        <f>IF(OR(E177="-",E189="-"),"-",IF(OR(E177="C",E189="C"),"C",E189-E177))</f>
        <v>1.0868775211429451</v>
      </c>
      <c r="F326" s="18">
        <f>IF(OR(F39="C",F27="C"),"C",F189-F177)</f>
        <v>94798</v>
      </c>
      <c r="G326" s="18">
        <f>IF(OR(G39="C",G27="C"),"C",G189-G177)</f>
        <v>60796</v>
      </c>
      <c r="H326" s="18">
        <f>IF(OR(H189="C",H177="C"),"C",H189-H177)</f>
        <v>43671</v>
      </c>
      <c r="I326" s="19">
        <f>IF(OR(I189="-",I177="-"),"-",IF(OR(I189="C",I177="C"),"C",I189-I177))</f>
        <v>-1.9745426252388398E-2</v>
      </c>
      <c r="J326" s="20">
        <f>IF(OR(J189="-",J177="-"),"-",IF(OR(J189="C",J177="C"),"C",J189-J177))</f>
        <v>1.7011753410900665E-2</v>
      </c>
      <c r="K326" s="40">
        <f>IF(OR(K189="-",K177="-"),"-",K189-K177)</f>
        <v>0.20561632001967922</v>
      </c>
    </row>
    <row r="327" spans="1:11">
      <c r="A327" s="22" t="str">
        <f>TEXT(A40,"mmm-yy")</f>
        <v>Oct-03</v>
      </c>
      <c r="B327" s="16">
        <f>B40-B28</f>
        <v>8</v>
      </c>
      <c r="C327" s="18">
        <f>C40-C28</f>
        <v>370</v>
      </c>
      <c r="D327" s="18">
        <f>D40-D28</f>
        <v>11470</v>
      </c>
      <c r="E327" s="40">
        <f>IF(OR(E178="-",E190="-"),"-",IF(OR(E178="C",E190="C"),"C",E190-E178))</f>
        <v>0.16774503717475397</v>
      </c>
      <c r="F327" s="18">
        <f>IF(OR(F40="C",F28="C"),"C",F190-F178)</f>
        <v>18961</v>
      </c>
      <c r="G327" s="18">
        <f>IF(OR(G40="C",G28="C"),"C",G190-G178)</f>
        <v>36835</v>
      </c>
      <c r="H327" s="18">
        <f>IF(OR(H190="C",H178="C"),"C",H190-H178)</f>
        <v>10252</v>
      </c>
      <c r="I327" s="19">
        <f>IF(OR(I190="-",I178="-"),"-",IF(OR(I190="C",I178="C"),"C",I190-I178))</f>
        <v>-4.1193159374648403E-2</v>
      </c>
      <c r="J327" s="20">
        <f>IF(OR(J190="-",J178="-"),"-",IF(OR(J190="C",J178="C"),"C",J190-J178))</f>
        <v>1.1747149057919071E-3</v>
      </c>
      <c r="K327" s="40">
        <f>IF(OR(K190="-",K178="-"),"-",K190-K178)</f>
        <v>1.4675562302294054E-2</v>
      </c>
    </row>
    <row r="328" spans="1:11">
      <c r="A328" s="22" t="str">
        <f>TEXT(A41,"mmm-yy")</f>
        <v>Nov-03</v>
      </c>
      <c r="B328" s="16">
        <f>B41-B29</f>
        <v>-2</v>
      </c>
      <c r="C328" s="18">
        <f>C41-C29</f>
        <v>1061</v>
      </c>
      <c r="D328" s="18">
        <f>D41-D29</f>
        <v>31830</v>
      </c>
      <c r="E328" s="40">
        <f>IF(OR(E179="-",E191="-"),"-",IF(OR(E179="C",E191="C"),"C",E191-E179))</f>
        <v>0.12980224917969707</v>
      </c>
      <c r="F328" s="18">
        <f>IF(OR(F41="C",F29="C"),"C",F191-F179)</f>
        <v>17877</v>
      </c>
      <c r="G328" s="18">
        <f>IF(OR(G41="C",G29="C"),"C",G191-G179)</f>
        <v>37006</v>
      </c>
      <c r="H328" s="18">
        <f>IF(OR(H191="C",H179="C"),"C",H191-H179)</f>
        <v>17512</v>
      </c>
      <c r="I328" s="19">
        <f>IF(OR(I191="-",I179="-"),"-",IF(OR(I191="C",I179="C"),"C",I191-I179))</f>
        <v>-3.4877038893668555E-2</v>
      </c>
      <c r="J328" s="20">
        <f>IF(OR(J191="-",J179="-"),"-",IF(OR(J191="C",J179="C"),"C",J191-J179))</f>
        <v>-7.7253137665180827E-3</v>
      </c>
      <c r="K328" s="40">
        <f>IF(OR(K191="-",K179="-"),"-",K191-K179)</f>
        <v>0.38994802261460393</v>
      </c>
    </row>
    <row r="329" spans="1:11">
      <c r="A329" s="22" t="str">
        <f>TEXT(A42,"mmm-yy")</f>
        <v>Dec-03</v>
      </c>
      <c r="B329" s="16">
        <f>B42-B30</f>
        <v>5</v>
      </c>
      <c r="C329" s="18">
        <f>C42-C30</f>
        <v>884</v>
      </c>
      <c r="D329" s="18">
        <f>D42-D30</f>
        <v>27404</v>
      </c>
      <c r="E329" s="40">
        <f>IF(OR(E180="-",E192="-"),"-",IF(OR(E180="C",E192="C"),"C",E192-E180))</f>
        <v>1.8810557182197201</v>
      </c>
      <c r="F329" s="18">
        <f>IF(OR(F42="C",F30="C"),"C",F192-F180)</f>
        <v>160004</v>
      </c>
      <c r="G329" s="18">
        <f>IF(OR(G42="C",G30="C"),"C",G192-G180)</f>
        <v>131682</v>
      </c>
      <c r="H329" s="18">
        <f>IF(OR(H192="C",H180="C"),"C",H192-H180)</f>
        <v>83953</v>
      </c>
      <c r="I329" s="19">
        <f>IF(OR(I192="-",I180="-"),"-",IF(OR(I192="C",I180="C"),"C",I192-I180))</f>
        <v>-5.9078102605960137E-2</v>
      </c>
      <c r="J329" s="20">
        <f>IF(OR(J192="-",J180="-"),"-",IF(OR(J192="C",J180="C"),"C",J192-J180))</f>
        <v>9.3589690500972544E-4</v>
      </c>
      <c r="K329" s="40">
        <f>IF(OR(K192="-",K180="-"),"-",K192-K180)</f>
        <v>0.22782946716852592</v>
      </c>
    </row>
    <row r="330" spans="1:11">
      <c r="A330" s="22" t="str">
        <f>TEXT(A43,"mmm-yy")</f>
        <v>Jan-04</v>
      </c>
      <c r="B330" s="16">
        <f>B43-B31</f>
        <v>-21</v>
      </c>
      <c r="C330" s="18">
        <f>C43-C31</f>
        <v>1829</v>
      </c>
      <c r="D330" s="18">
        <f>D43-D31</f>
        <v>56699</v>
      </c>
      <c r="E330" s="40">
        <f>IF(OR(E181="-",E193="-"),"-",IF(OR(E181="C",E193="C"),"C",E193-E181))</f>
        <v>1.5972950001194661</v>
      </c>
      <c r="F330" s="18">
        <f>IF(OR(F43="C",F31="C"),"C",F193-F181)</f>
        <v>214407</v>
      </c>
      <c r="G330" s="18">
        <f>IF(OR(G43="C",G31="C"),"C",G193-G181)</f>
        <v>59040</v>
      </c>
      <c r="H330" s="18">
        <f>IF(OR(H193="C",H181="C"),"C",H193-H181)</f>
        <v>90217</v>
      </c>
      <c r="I330" s="19">
        <f>IF(OR(I193="-",I181="-"),"-",IF(OR(I193="C",I181="C"),"C",I193-I181))</f>
        <v>4.7151736533978195E-2</v>
      </c>
      <c r="J330" s="20">
        <f>IF(OR(J193="-",J181="-"),"-",IF(OR(J193="C",J181="C"),"C",J193-J181))</f>
        <v>1.440329838753307E-2</v>
      </c>
      <c r="K330" s="40">
        <f>IF(OR(K193="-",K181="-"),"-",K193-K181)</f>
        <v>0.92021632834833156</v>
      </c>
    </row>
    <row r="331" spans="1:11">
      <c r="A331" s="22" t="str">
        <f>TEXT(A44,"mmm-yy")</f>
        <v>Feb-04</v>
      </c>
      <c r="B331" s="16">
        <f>B44-B32</f>
        <v>-21</v>
      </c>
      <c r="C331" s="18">
        <f>C44-C32</f>
        <v>839</v>
      </c>
      <c r="D331" s="18">
        <f>D44-D32</f>
        <v>148959</v>
      </c>
      <c r="E331" s="40">
        <f>IF(OR(E182="-",E194="-"),"-",IF(OR(E182="C",E194="C"),"C",E194-E182))</f>
        <v>7.5194195314857382E-2</v>
      </c>
      <c r="F331" s="18">
        <f>IF(OR(F44="C",F32="C"),"C",F194-F182)</f>
        <v>95085</v>
      </c>
      <c r="G331" s="18">
        <f>IF(OR(G44="C",G32="C"),"C",G194-G182)</f>
        <v>91457</v>
      </c>
      <c r="H331" s="18">
        <f>IF(OR(H194="C",H182="C"),"C",H194-H182)</f>
        <v>75405</v>
      </c>
      <c r="I331" s="19">
        <f>IF(OR(I194="-",I182="-"),"-",IF(OR(I194="C",I182="C"),"C",I194-I182))</f>
        <v>-4.2814166887023442E-2</v>
      </c>
      <c r="J331" s="20">
        <f>IF(OR(J194="-",J182="-"),"-",IF(OR(J194="C",J182="C"),"C",J194-J182))</f>
        <v>-2.1599710303749298E-2</v>
      </c>
      <c r="K331" s="40">
        <f>IF(OR(K194="-",K182="-"),"-",K194-K182)</f>
        <v>0.58391648686544073</v>
      </c>
    </row>
    <row r="332" spans="1:11">
      <c r="A332" s="22" t="str">
        <f>TEXT(A45,"mmm-yy")</f>
        <v>Mar-04</v>
      </c>
      <c r="B332" s="16">
        <f>B45-B33</f>
        <v>-16</v>
      </c>
      <c r="C332" s="18">
        <f>C45-C33</f>
        <v>1549</v>
      </c>
      <c r="D332" s="18">
        <f>D45-D33</f>
        <v>48019</v>
      </c>
      <c r="E332" s="40">
        <f>IF(OR(E183="-",E195="-"),"-",IF(OR(E183="C",E195="C"),"C",E195-E183))</f>
        <v>1.3364411490643491</v>
      </c>
      <c r="F332" s="18">
        <f>IF(OR(F45="C",F33="C"),"C",F195-F183)</f>
        <v>103926</v>
      </c>
      <c r="G332" s="18">
        <f>IF(OR(G45="C",G33="C"),"C",G195-G183)</f>
        <v>97499</v>
      </c>
      <c r="H332" s="18">
        <f>IF(OR(H195="C",H183="C"),"C",H195-H183)</f>
        <v>73256</v>
      </c>
      <c r="I332" s="19">
        <f>IF(OR(I195="-",I183="-"),"-",IF(OR(I195="C",I183="C"),"C",I195-I183))</f>
        <v>-4.3774607751926542E-2</v>
      </c>
      <c r="J332" s="20">
        <f>IF(OR(J195="-",J183="-"),"-",IF(OR(J195="C",J183="C"),"C",J195-J183))</f>
        <v>-1.2105840470987284E-2</v>
      </c>
      <c r="K332" s="40">
        <f>IF(OR(K195="-",K183="-"),"-",K195-K183)</f>
        <v>0.75209628287760921</v>
      </c>
    </row>
    <row r="333" spans="1:11">
      <c r="A333" s="22" t="str">
        <f>TEXT(A46,"mmm-yy")</f>
        <v>Apr-04</v>
      </c>
      <c r="B333" s="16">
        <f>B46-B34</f>
        <v>26</v>
      </c>
      <c r="C333" s="18">
        <f>C46-C34</f>
        <v>5824</v>
      </c>
      <c r="D333" s="18">
        <f>D46-D34</f>
        <v>174720</v>
      </c>
      <c r="E333" s="40">
        <f>IF(OR(E184="-",E196="-"),"-",IF(OR(E184="C",E196="C"),"C",E196-E184))</f>
        <v>-5.098115471449205E-2</v>
      </c>
      <c r="F333" s="18">
        <f>IF(OR(F46="C",F34="C"),"C",F196-F184)</f>
        <v>106585</v>
      </c>
      <c r="G333" s="18">
        <f>IF(OR(G46="C",G34="C"),"C",G196-G184)</f>
        <v>93093</v>
      </c>
      <c r="H333" s="18">
        <f>IF(OR(H196="C",H184="C"),"C",H196-H184)</f>
        <v>67199</v>
      </c>
      <c r="I333" s="19">
        <f>IF(OR(I196="-",I184="-"),"-",IF(OR(I196="C",I184="C"),"C",I196-I184))</f>
        <v>-4.550742547125064E-2</v>
      </c>
      <c r="J333" s="20">
        <f>IF(OR(J196="-",J184="-"),"-",IF(OR(J196="C",J184="C"),"C",J196-J184))</f>
        <v>-9.2108846189589144E-3</v>
      </c>
      <c r="K333" s="40">
        <f>IF(OR(K196="-",K184="-"),"-",K196-K184)</f>
        <v>1.6129185316766623</v>
      </c>
    </row>
    <row r="334" spans="1:11">
      <c r="A334" s="22" t="str">
        <f>TEXT(A47,"mmm-yy")</f>
        <v>May-04</v>
      </c>
      <c r="B334" s="16">
        <f>B47-B35</f>
        <v>66</v>
      </c>
      <c r="C334" s="18">
        <f>C47-C35</f>
        <v>4419</v>
      </c>
      <c r="D334" s="18">
        <f>D47-D35</f>
        <v>136989</v>
      </c>
      <c r="E334" s="40">
        <f>IF(OR(E185="-",E197="-"),"-",IF(OR(E185="C",E197="C"),"C",E197-E185))</f>
        <v>0.64516902058405279</v>
      </c>
      <c r="F334" s="18">
        <f>IF(OR(F47="C",F35="C"),"C",F197-F185)</f>
        <v>69667</v>
      </c>
      <c r="G334" s="18">
        <f>IF(OR(G47="C",G35="C"),"C",G197-G185)</f>
        <v>34084</v>
      </c>
      <c r="H334" s="18">
        <f>IF(OR(H197="C",H185="C"),"C",H197-H185)</f>
        <v>64737</v>
      </c>
      <c r="I334" s="19">
        <f>IF(OR(I197="-",I185="-"),"-",IF(OR(I197="C",I185="C"),"C",I197-I185))</f>
        <v>7.8144852756625305E-3</v>
      </c>
      <c r="J334" s="20">
        <f>IF(OR(J197="-",J185="-"),"-",IF(OR(J197="C",J185="C"),"C",J197-J185))</f>
        <v>-3.0013281491798827E-2</v>
      </c>
      <c r="K334" s="40">
        <f>IF(OR(K197="-",K185="-"),"-",K197-K185)</f>
        <v>0.58254430582763916</v>
      </c>
    </row>
    <row r="335" spans="1:11">
      <c r="A335" s="22" t="str">
        <f>TEXT(A48,"mmm-yy")</f>
        <v>Jun-04</v>
      </c>
      <c r="B335" s="16">
        <f>B48-B36</f>
        <v>64</v>
      </c>
      <c r="C335" s="18">
        <f>C48-C36</f>
        <v>4744</v>
      </c>
      <c r="D335" s="18">
        <f>D48-D36</f>
        <v>142320</v>
      </c>
      <c r="E335" s="40">
        <f>IF(OR(E186="-",E198="-"),"-",IF(OR(E186="C",E198="C"),"C",E198-E186))</f>
        <v>2.4482087280612106</v>
      </c>
      <c r="F335" s="18">
        <f>IF(OR(F48="C",F36="C"),"C",F198-F186)</f>
        <v>218365</v>
      </c>
      <c r="G335" s="18">
        <f>IF(OR(G48="C",G36="C"),"C",G198-G186)</f>
        <v>125560</v>
      </c>
      <c r="H335" s="18">
        <f>IF(OR(H198="C",H186="C"),"C",H198-H186)</f>
        <v>126884</v>
      </c>
      <c r="I335" s="19">
        <f>IF(OR(I198="-",I186="-"),"-",IF(OR(I198="C",I186="C"),"C",I198-I186))</f>
        <v>-1.8033184694024262E-2</v>
      </c>
      <c r="J335" s="20">
        <f>IF(OR(J198="-",J186="-"),"-",IF(OR(J198="C",J186="C"),"C",J198-J186))</f>
        <v>1.6106375521770744E-2</v>
      </c>
      <c r="K335" s="40">
        <f>IF(OR(K198="-",K186="-"),"-",K198-K186)</f>
        <v>0.72959566065736681</v>
      </c>
    </row>
    <row r="336" spans="1:11">
      <c r="A336" s="22" t="str">
        <f>TEXT(A49,"mmm-yy")</f>
        <v>Jul-04</v>
      </c>
      <c r="B336" s="16">
        <f>B49-B37</f>
        <v>35</v>
      </c>
      <c r="C336" s="18">
        <f>C49-C37</f>
        <v>3864</v>
      </c>
      <c r="D336" s="18">
        <f>D49-D37</f>
        <v>119784</v>
      </c>
      <c r="E336" s="40">
        <f>IF(OR(E187="-",E199="-"),"-",IF(OR(E187="C",E199="C"),"C",E199-E187))</f>
        <v>1.1902276619648404</v>
      </c>
      <c r="F336" s="18">
        <f>IF(OR(F49="C",F37="C"),"C",F199-F187)</f>
        <v>114201</v>
      </c>
      <c r="G336" s="18">
        <f>IF(OR(G49="C",G37="C"),"C",G199-G187)</f>
        <v>71109</v>
      </c>
      <c r="H336" s="18">
        <f>IF(OR(H199="C",H187="C"),"C",H199-H187)</f>
        <v>82228</v>
      </c>
      <c r="I336" s="19">
        <f>IF(OR(I199="-",I187="-"),"-",IF(OR(I199="C",I187="C"),"C",I199-I187))</f>
        <v>-2.0708632725318532E-2</v>
      </c>
      <c r="J336" s="20">
        <f>IF(OR(J199="-",J187="-"),"-",IF(OR(J199="C",J187="C"),"C",J199-J187))</f>
        <v>-2.3339201198748993E-2</v>
      </c>
      <c r="K336" s="40">
        <f>IF(OR(K199="-",K187="-"),"-",K199-K187)</f>
        <v>0.83976931564838964</v>
      </c>
    </row>
    <row r="337" spans="1:11">
      <c r="A337" s="22" t="str">
        <f>TEXT(A50,"mmm-yy")</f>
        <v>Aug-04</v>
      </c>
      <c r="B337" s="16">
        <f>B50-B38</f>
        <v>51</v>
      </c>
      <c r="C337" s="18">
        <f>C50-C38</f>
        <v>4272</v>
      </c>
      <c r="D337" s="18">
        <f>D50-D38</f>
        <v>132432</v>
      </c>
      <c r="E337" s="40">
        <f>IF(OR(E188="-",E200="-"),"-",IF(OR(E188="C",E200="C"),"C",E200-E188))</f>
        <v>0.92034735205805873</v>
      </c>
      <c r="F337" s="18">
        <f>IF(OR(F50="C",F38="C"),"C",F200-F188)</f>
        <v>82862</v>
      </c>
      <c r="G337" s="18">
        <f>IF(OR(G50="C",G38="C"),"C",G200-G188)</f>
        <v>47838</v>
      </c>
      <c r="H337" s="18">
        <f>IF(OR(H200="C",H188="C"),"C",H200-H188)</f>
        <v>74351</v>
      </c>
      <c r="I337" s="19">
        <f>IF(OR(I200="-",I188="-"),"-",IF(OR(I200="C",I188="C"),"C",I200-I188))</f>
        <v>-1.0849918525784208E-2</v>
      </c>
      <c r="J337" s="20">
        <f>IF(OR(J200="-",J188="-"),"-",IF(OR(J200="C",J188="C"),"C",J200-J188))</f>
        <v>-3.6172654702775198E-2</v>
      </c>
      <c r="K337" s="40">
        <f>IF(OR(K200="-",K188="-"),"-",K200-K188)</f>
        <v>0.74726505187364012</v>
      </c>
    </row>
    <row r="338" spans="1:11">
      <c r="A338" s="22" t="str">
        <f>TEXT(A51,"mmm-yy")</f>
        <v>Sep-04</v>
      </c>
      <c r="B338" s="16">
        <f>B51-B39</f>
        <v>63</v>
      </c>
      <c r="C338" s="18">
        <f>C51-C39</f>
        <v>7067</v>
      </c>
      <c r="D338" s="18">
        <f>D51-D39</f>
        <v>212010</v>
      </c>
      <c r="E338" s="40">
        <f>IF(OR(E189="-",E201="-"),"-",IF(OR(E189="C",E201="C"),"C",E201-E189))</f>
        <v>0.15915781959926534</v>
      </c>
      <c r="F338" s="18">
        <f>IF(OR(F51="C",F39="C"),"C",F201-F189)</f>
        <v>139301</v>
      </c>
      <c r="G338" s="18">
        <f>IF(OR(G51="C",G39="C"),"C",G201-G189)</f>
        <v>87159</v>
      </c>
      <c r="H338" s="18">
        <f>IF(OR(H201="C",H189="C"),"C",H201-H189)</f>
        <v>75458</v>
      </c>
      <c r="I338" s="19">
        <f>IF(OR(I201="-",I189="-"),"-",IF(OR(I201="C",I189="C"),"C",I201-I189))</f>
        <v>-2.1769354352902281E-2</v>
      </c>
      <c r="J338" s="20">
        <f>IF(OR(J201="-",J189="-"),"-",IF(OR(J201="C",J189="C"),"C",J201-J189))</f>
        <v>6.8974728164989951E-3</v>
      </c>
      <c r="K338" s="40">
        <f>IF(OR(K201="-",K189="-"),"-",K201-K189)</f>
        <v>1.5141521436419509</v>
      </c>
    </row>
    <row r="339" spans="1:11">
      <c r="A339" s="22" t="str">
        <f>TEXT(A52,"mmm-yy")</f>
        <v>Oct-04</v>
      </c>
      <c r="B339" s="16">
        <f>B52-B40</f>
        <v>81</v>
      </c>
      <c r="C339" s="18">
        <f>C52-C40</f>
        <v>8099</v>
      </c>
      <c r="D339" s="18">
        <f>D52-D40</f>
        <v>251069</v>
      </c>
      <c r="E339" s="40">
        <f>IF(OR(E190="-",E202="-"),"-",IF(OR(E190="C",E202="C"),"C",E202-E190))</f>
        <v>-0.91853428904167345</v>
      </c>
      <c r="F339" s="18">
        <f>IF(OR(F52="C",F40="C"),"C",F202-F190)</f>
        <v>62103</v>
      </c>
      <c r="G339" s="18">
        <f>IF(OR(G52="C",G40="C"),"C",G202-G190)</f>
        <v>53222</v>
      </c>
      <c r="H339" s="18">
        <f>IF(OR(H202="C",H190="C"),"C",H202-H190)</f>
        <v>51835</v>
      </c>
      <c r="I339" s="19">
        <f>IF(OR(I202="-",I190="-"),"-",IF(OR(I202="C",I190="C"),"C",I202-I190))</f>
        <v>-2.7909697619796336E-2</v>
      </c>
      <c r="J339" s="20">
        <f>IF(OR(J202="-",J190="-"),"-",IF(OR(J202="C",J190="C"),"C",J202-J190))</f>
        <v>-1.9167890398692489E-2</v>
      </c>
      <c r="K339" s="40">
        <f>IF(OR(K202="-",K190="-"),"-",K202-K190)</f>
        <v>1.5879020032760565</v>
      </c>
    </row>
    <row r="340" spans="1:11">
      <c r="A340" s="22" t="str">
        <f>TEXT(A53,"mmm-yy")</f>
        <v>Nov-04</v>
      </c>
      <c r="B340" s="16">
        <f>B53-B41</f>
        <v>124</v>
      </c>
      <c r="C340" s="18">
        <f>C53-C41</f>
        <v>5522</v>
      </c>
      <c r="D340" s="18">
        <f>D53-D41</f>
        <v>165660</v>
      </c>
      <c r="E340" s="40">
        <f>IF(OR(E191="-",E203="-"),"-",IF(OR(E191="C",E203="C"),"C",E203-E191))</f>
        <v>1.0186785522348671</v>
      </c>
      <c r="F340" s="18">
        <f>IF(OR(F53="C",F41="C"),"C",F203-F191)</f>
        <v>135925</v>
      </c>
      <c r="G340" s="18">
        <f>IF(OR(G53="C",G41="C"),"C",G203-G191)</f>
        <v>113400</v>
      </c>
      <c r="H340" s="18">
        <f>IF(OR(H203="C",H191="C"),"C",H203-H191)</f>
        <v>105775</v>
      </c>
      <c r="I340" s="19">
        <f>IF(OR(I203="-",I191="-"),"-",IF(OR(I203="C",I191="C"),"C",I203-I191))</f>
        <v>-4.2664775473194583E-2</v>
      </c>
      <c r="J340" s="20">
        <f>IF(OR(J203="-",J191="-"),"-",IF(OR(J203="C",J191="C"),"C",J203-J191))</f>
        <v>-2.5475000699158201E-2</v>
      </c>
      <c r="K340" s="40">
        <f>IF(OR(K203="-",K191="-"),"-",K203-K191)</f>
        <v>9.7026730963399643E-2</v>
      </c>
    </row>
    <row r="341" spans="1:11">
      <c r="A341" s="22" t="str">
        <f>TEXT(A54,"mmm-yy")</f>
        <v>Dec-04</v>
      </c>
      <c r="B341" s="16">
        <f>B54-B42</f>
        <v>126</v>
      </c>
      <c r="C341" s="18">
        <f>C54-C42</f>
        <v>5746</v>
      </c>
      <c r="D341" s="18">
        <f>D54-D42</f>
        <v>178126</v>
      </c>
      <c r="E341" s="40">
        <f>IF(OR(E192="-",E204="-"),"-",IF(OR(E192="C",E204="C"),"C",E204-E192))</f>
        <v>-1.2974828054925354</v>
      </c>
      <c r="F341" s="18">
        <f>IF(OR(F54="C",F42="C"),"C",F204-F192)</f>
        <v>41206</v>
      </c>
      <c r="G341" s="18">
        <f>IF(OR(G54="C",G42="C"),"C",G204-G192)</f>
        <v>46887</v>
      </c>
      <c r="H341" s="18">
        <f>IF(OR(H204="C",H192="C"),"C",H204-H192)</f>
        <v>22456</v>
      </c>
      <c r="I341" s="19">
        <f>IF(OR(I204="-",I192="-"),"-",IF(OR(I204="C",I192="C"),"C",I204-I192))</f>
        <v>-2.8182402061252443E-2</v>
      </c>
      <c r="J341" s="20">
        <f>IF(OR(J204="-",J192="-"),"-",IF(OR(J204="C",J192="C"),"C",J204-J192))</f>
        <v>-7.2726154019031597E-4</v>
      </c>
      <c r="K341" s="40">
        <f>IF(OR(K204="-",K192="-"),"-",K204-K192)</f>
        <v>0.1354282174679966</v>
      </c>
    </row>
    <row r="342" spans="1:11">
      <c r="A342" s="22" t="str">
        <f>TEXT(A55,"mmm-yy")</f>
        <v>Jan-05</v>
      </c>
      <c r="B342" s="16">
        <f>B55-B43</f>
        <v>136</v>
      </c>
      <c r="C342" s="18">
        <f>C55-C43</f>
        <v>4762</v>
      </c>
      <c r="D342" s="18">
        <f>D55-D43</f>
        <v>147622</v>
      </c>
      <c r="E342" s="40">
        <f>IF(OR(E193="-",E205="-"),"-",IF(OR(E193="C",E205="C"),"C",E205-E193))</f>
        <v>0.46786610694957886</v>
      </c>
      <c r="F342" s="18">
        <f>IF(OR(F55="C",F43="C"),"C",F205-F193)</f>
        <v>181493</v>
      </c>
      <c r="G342" s="18">
        <f>IF(OR(G55="C",G43="C"),"C",G205-G193)</f>
        <v>107523</v>
      </c>
      <c r="H342" s="18">
        <f>IF(OR(H205="C",H193="C"),"C",H205-H193)</f>
        <v>93470</v>
      </c>
      <c r="I342" s="19">
        <f>IF(OR(I205="-",I193="-"),"-",IF(OR(I205="C",I193="C"),"C",I205-I193))</f>
        <v>-2.6029677183384781E-2</v>
      </c>
      <c r="J342" s="20">
        <f>IF(OR(J205="-",J193="-"),"-",IF(OR(J205="C",J193="C"),"C",J205-J193))</f>
        <v>-6.0576304897113076E-3</v>
      </c>
      <c r="K342" s="40">
        <f>IF(OR(K205="-",K193="-"),"-",K205-K193)</f>
        <v>-0.34693716733647051</v>
      </c>
    </row>
    <row r="343" spans="1:11">
      <c r="A343" s="22" t="str">
        <f>TEXT(A56,"mmm-yy")</f>
        <v>Feb-05</v>
      </c>
      <c r="B343" s="16">
        <f>B56-B44</f>
        <v>149</v>
      </c>
      <c r="C343" s="18">
        <f>C56-C44</f>
        <v>5771</v>
      </c>
      <c r="D343" s="18">
        <f>D56-D44</f>
        <v>36121</v>
      </c>
      <c r="E343" s="40">
        <f>IF(OR(E194="-",E206="-"),"-",IF(OR(E194="C",E206="C"),"C",E206-E194))</f>
        <v>0.87570890586520989</v>
      </c>
      <c r="F343" s="18">
        <f>IF(OR(F56="C",F44="C"),"C",F206-F194)</f>
        <v>41931</v>
      </c>
      <c r="G343" s="18">
        <f>IF(OR(G56="C",G44="C"),"C",G206-G194)</f>
        <v>64141</v>
      </c>
      <c r="H343" s="18">
        <f>IF(OR(H206="C",H194="C"),"C",H206-H194)</f>
        <v>49828</v>
      </c>
      <c r="I343" s="19">
        <f>IF(OR(I206="-",I194="-"),"-",IF(OR(I206="C",I194="C"),"C",I206-I194))</f>
        <v>-4.126047507619246E-2</v>
      </c>
      <c r="J343" s="20">
        <f>IF(OR(J206="-",J194="-"),"-",IF(OR(J206="C",J194="C"),"C",J206-J194))</f>
        <v>-2.4731743790059824E-2</v>
      </c>
      <c r="K343" s="40">
        <f>IF(OR(K206="-",K194="-"),"-",K206-K194)</f>
        <v>-0.18494764088035964</v>
      </c>
    </row>
    <row r="344" spans="1:11">
      <c r="A344" s="22" t="str">
        <f>TEXT(A57,"mmm-yy")</f>
        <v>Mar-05</v>
      </c>
      <c r="B344" s="16">
        <f>B57-B45</f>
        <v>157</v>
      </c>
      <c r="C344" s="18">
        <f>C57-C45</f>
        <v>5675</v>
      </c>
      <c r="D344" s="18">
        <f>D57-D45</f>
        <v>175925</v>
      </c>
      <c r="E344" s="40">
        <f>IF(OR(E195="-",E207="-"),"-",IF(OR(E195="C",E207="C"),"C",E207-E195))</f>
        <v>1.1265187492680226</v>
      </c>
      <c r="F344" s="18">
        <f>IF(OR(F57="C",F45="C"),"C",F207-F195)</f>
        <v>331007</v>
      </c>
      <c r="G344" s="18">
        <f>IF(OR(G57="C",G45="C"),"C",G207-G195)</f>
        <v>160183</v>
      </c>
      <c r="H344" s="18">
        <f>IF(OR(H207="C",H195="C"),"C",H207-H195)</f>
        <v>125620</v>
      </c>
      <c r="I344" s="19">
        <f>IF(OR(I207="-",I195="-"),"-",IF(OR(I207="C",I195="C"),"C",I207-I195))</f>
        <v>2.4877976452867046E-2</v>
      </c>
      <c r="J344" s="20">
        <f>IF(OR(J207="-",J195="-"),"-",IF(OR(J207="C",J195="C"),"C",J207-J195))</f>
        <v>6.2138708054947811E-2</v>
      </c>
      <c r="K344" s="40">
        <f>IF(OR(K207="-",K195="-"),"-",K207-K195)</f>
        <v>-0.32874313050524506</v>
      </c>
    </row>
    <row r="345" spans="1:11">
      <c r="A345" s="22" t="str">
        <f>TEXT(A58,"mmm-yy")</f>
        <v>Apr-05</v>
      </c>
      <c r="B345" s="16">
        <f>B58-B46</f>
        <v>151</v>
      </c>
      <c r="C345" s="18">
        <f>C58-C46</f>
        <v>5359</v>
      </c>
      <c r="D345" s="18">
        <f>D58-D46</f>
        <v>160770</v>
      </c>
      <c r="E345" s="40">
        <f>IF(OR(E196="-",E208="-"),"-",IF(OR(E196="C",E208="C"),"C",E208-E196))</f>
        <v>-1.3828436009927074</v>
      </c>
      <c r="F345" s="18">
        <f>IF(OR(F58="C",F46="C"),"C",F208-F196)</f>
        <v>-46166</v>
      </c>
      <c r="G345" s="18">
        <f>IF(OR(G58="C",G46="C"),"C",G208-G196)</f>
        <v>4203</v>
      </c>
      <c r="H345" s="18">
        <f>IF(OR(H208="C",H196="C"),"C",H208-H196)</f>
        <v>9096</v>
      </c>
      <c r="I345" s="19">
        <f>IF(OR(I208="-",I196="-"),"-",IF(OR(I208="C",I196="C"),"C",I208-I196))</f>
        <v>-3.6642076853890426E-2</v>
      </c>
      <c r="J345" s="20">
        <f>IF(OR(J208="-",J196="-"),"-",IF(OR(J208="C",J196="C"),"C",J208-J196))</f>
        <v>-4.1560402516483075E-2</v>
      </c>
      <c r="K345" s="40">
        <f>IF(OR(K208="-",K196="-"),"-",K208-K196)</f>
        <v>-0.34976810072304687</v>
      </c>
    </row>
    <row r="346" spans="1:11">
      <c r="A346" s="22" t="str">
        <f>TEXT(A59,"mmm-yy")</f>
        <v>May-05</v>
      </c>
      <c r="B346" s="16">
        <f>B59-B47</f>
        <v>153</v>
      </c>
      <c r="C346" s="18">
        <f>C59-C47</f>
        <v>5889</v>
      </c>
      <c r="D346" s="18">
        <f>D59-D47</f>
        <v>182559</v>
      </c>
      <c r="E346" s="40">
        <f>IF(OR(E197="-",E209="-"),"-",IF(OR(E197="C",E209="C"),"C",E209-E197))</f>
        <v>-1.0603519319073129</v>
      </c>
      <c r="F346" s="18">
        <f>IF(OR(F59="C",F47="C"),"C",F209-F197)</f>
        <v>-38</v>
      </c>
      <c r="G346" s="18">
        <f>IF(OR(G59="C",G47="C"),"C",G209-G197)</f>
        <v>20504</v>
      </c>
      <c r="H346" s="18">
        <f>IF(OR(H209="C",H197="C"),"C",H209-H197)</f>
        <v>12848</v>
      </c>
      <c r="I346" s="19">
        <f>IF(OR(I209="-",I197="-"),"-",IF(OR(I209="C",I197="C"),"C",I209-I197))</f>
        <v>-3.7455546639227677E-2</v>
      </c>
      <c r="J346" s="20">
        <f>IF(OR(J209="-",J197="-"),"-",IF(OR(J209="C",J197="C"),"C",J209-J197))</f>
        <v>-1.7598963453549166E-2</v>
      </c>
      <c r="K346" s="40">
        <f>IF(OR(K209="-",K197="-"),"-",K209-K197)</f>
        <v>-0.15906388175012864</v>
      </c>
    </row>
    <row r="347" spans="1:11">
      <c r="A347" s="22" t="str">
        <f>TEXT(A60,"mmm-yy")</f>
        <v>Jun-05</v>
      </c>
      <c r="B347" s="16">
        <f>B60-B48</f>
        <v>155</v>
      </c>
      <c r="C347" s="18">
        <f>C60-C48</f>
        <v>6331</v>
      </c>
      <c r="D347" s="18">
        <f>D60-D48</f>
        <v>189930</v>
      </c>
      <c r="E347" s="40">
        <f>IF(OR(E198="-",E210="-"),"-",IF(OR(E198="C",E210="C"),"C",E210-E198))</f>
        <v>0.51780735798319455</v>
      </c>
      <c r="F347" s="18">
        <f>IF(OR(F60="C",F48="C"),"C",F210-F198)</f>
        <v>117120</v>
      </c>
      <c r="G347" s="18">
        <f>IF(OR(G60="C",G48="C"),"C",G210-G198)</f>
        <v>61944</v>
      </c>
      <c r="H347" s="18">
        <f>IF(OR(H210="C",H198="C"),"C",H210-H198)</f>
        <v>74970</v>
      </c>
      <c r="I347" s="19">
        <f>IF(OR(I210="-",I198="-"),"-",IF(OR(I210="C",I198="C"),"C",I210-I198))</f>
        <v>2.4359177146386912E-3</v>
      </c>
      <c r="J347" s="20">
        <f>IF(OR(J210="-",J198="-"),"-",IF(OR(J210="C",J198="C"),"C",J210-J198))</f>
        <v>-2.7041758568648877E-3</v>
      </c>
      <c r="K347" s="40">
        <f>IF(OR(K210="-",K198="-"),"-",K210-K198)</f>
        <v>-4.6400207989435671E-2</v>
      </c>
    </row>
    <row r="348" spans="1:11">
      <c r="A348" s="22" t="str">
        <f>TEXT(A61,"mmm-yy")</f>
        <v>Jul-05</v>
      </c>
      <c r="B348" s="16">
        <f>B61-B49</f>
        <v>163</v>
      </c>
      <c r="C348" s="18">
        <f>C61-C49</f>
        <v>6524</v>
      </c>
      <c r="D348" s="18">
        <f>D61-D49</f>
        <v>202244</v>
      </c>
      <c r="E348" s="40">
        <f>IF(OR(E199="-",E211="-"),"-",IF(OR(E199="C",E211="C"),"C",E211-E199))</f>
        <v>-0.89420882066191965</v>
      </c>
      <c r="F348" s="18">
        <f>IF(OR(F61="C",F49="C"),"C",F211-F199)</f>
        <v>55120</v>
      </c>
      <c r="G348" s="18">
        <f>IF(OR(G61="C",G49="C"),"C",G211-G199)</f>
        <v>9482</v>
      </c>
      <c r="H348" s="18">
        <f>IF(OR(H211="C",H199="C"),"C",H211-H199)</f>
        <v>30408</v>
      </c>
      <c r="I348" s="19">
        <f>IF(OR(I211="-",I199="-"),"-",IF(OR(I211="C",I199="C"),"C",I211-I199))</f>
        <v>3.3468472450729037E-2</v>
      </c>
      <c r="J348" s="20">
        <f>IF(OR(J211="-",J199="-"),"-",IF(OR(J211="C",J199="C"),"C",J211-J199))</f>
        <v>2.441848856538531E-3</v>
      </c>
      <c r="K348" s="40">
        <f>IF(OR(K211="-",K199="-"),"-",K211-K199)</f>
        <v>-0.10138208969984674</v>
      </c>
    </row>
    <row r="349" spans="1:11">
      <c r="A349" s="22" t="str">
        <f>TEXT(A62,"mmm-yy")</f>
        <v>Aug-05</v>
      </c>
      <c r="B349" s="16">
        <f>B62-B50</f>
        <v>142</v>
      </c>
      <c r="C349" s="18">
        <f>C62-C50</f>
        <v>5763</v>
      </c>
      <c r="D349" s="18">
        <f>D62-D50</f>
        <v>178653</v>
      </c>
      <c r="E349" s="40">
        <f>IF(OR(E200="-",E212="-"),"-",IF(OR(E200="C",E212="C"),"C",E212-E200))</f>
        <v>-1.1190576576646301</v>
      </c>
      <c r="F349" s="18">
        <f>IF(OR(F62="C",F50="C"),"C",F212-F200)</f>
        <v>6351</v>
      </c>
      <c r="G349" s="18">
        <f>IF(OR(G62="C",G50="C"),"C",G212-G200)</f>
        <v>13836</v>
      </c>
      <c r="H349" s="18">
        <f>IF(OR(H212="C",H200="C"),"C",H212-H200)</f>
        <v>10779</v>
      </c>
      <c r="I349" s="19">
        <f>IF(OR(I212="-",I200="-"),"-",IF(OR(I212="C",I200="C"),"C",I212-I200))</f>
        <v>-2.0591635068126335E-2</v>
      </c>
      <c r="J349" s="20">
        <f>IF(OR(J212="-",J200="-"),"-",IF(OR(J212="C",J200="C"),"C",J212-J200))</f>
        <v>-9.6840909420550236E-3</v>
      </c>
      <c r="K349" s="40">
        <f>IF(OR(K212="-",K200="-"),"-",K212-K200)</f>
        <v>-5.5093278649813726E-2</v>
      </c>
    </row>
    <row r="350" spans="1:11">
      <c r="A350" s="22" t="str">
        <f>TEXT(A63,"mmm-yy")</f>
        <v>Sep-05</v>
      </c>
      <c r="B350" s="16">
        <f>B63-B51</f>
        <v>148</v>
      </c>
      <c r="C350" s="18">
        <f>C63-C51</f>
        <v>3026</v>
      </c>
      <c r="D350" s="18">
        <f>D63-D51</f>
        <v>90780</v>
      </c>
      <c r="E350" s="40">
        <f>IF(OR(E201="-",E213="-"),"-",IF(OR(E201="C",E213="C"),"C",E213-E201))</f>
        <v>-0.79026538992595619</v>
      </c>
      <c r="F350" s="18">
        <f>IF(OR(F63="C",F51="C"),"C",F213-F201)</f>
        <v>-56432</v>
      </c>
      <c r="G350" s="18">
        <f>IF(OR(G63="C",G51="C"),"C",G213-G201)</f>
        <v>-39321</v>
      </c>
      <c r="H350" s="18">
        <f>IF(OR(H213="C",H201="C"),"C",H213-H201)</f>
        <v>-725</v>
      </c>
      <c r="I350" s="19">
        <f>IF(OR(I213="-",I201="-"),"-",IF(OR(I213="C",I201="C"),"C",I213-I201))</f>
        <v>1.5124041027525514E-2</v>
      </c>
      <c r="J350" s="20">
        <f>IF(OR(J213="-",J201="-"),"-",IF(OR(J213="C",J201="C"),"C",J213-J201))</f>
        <v>-4.4353663030996193E-2</v>
      </c>
      <c r="K350" s="40">
        <f>IF(OR(K213="-",K201="-"),"-",K213-K201)</f>
        <v>-1.0584016607842912</v>
      </c>
    </row>
    <row r="351" spans="1:11">
      <c r="A351" s="22" t="str">
        <f>TEXT(A64,"mmm-yy")</f>
        <v>Oct-05</v>
      </c>
      <c r="B351" s="16">
        <f>B64-B52</f>
        <v>132</v>
      </c>
      <c r="C351" s="18">
        <f>C64-C52</f>
        <v>5838</v>
      </c>
      <c r="D351" s="18">
        <f>D64-D52</f>
        <v>180978</v>
      </c>
      <c r="E351" s="40">
        <f>IF(OR(E202="-",E214="-"),"-",IF(OR(E202="C",E214="C"),"C",E214-E202))</f>
        <v>-0.97647144103674322</v>
      </c>
      <c r="F351" s="18">
        <f>IF(OR(F64="C",F52="C"),"C",F214-F202)</f>
        <v>47654</v>
      </c>
      <c r="G351" s="18">
        <f>IF(OR(G64="C",G52="C"),"C",G214-G202)</f>
        <v>37730</v>
      </c>
      <c r="H351" s="18">
        <f>IF(OR(H214="C",H202="C"),"C",H214-H202)</f>
        <v>21456</v>
      </c>
      <c r="I351" s="19">
        <f>IF(OR(I214="-",I202="-"),"-",IF(OR(I214="C",I202="C"),"C",I214-I202))</f>
        <v>-1.5627486482777897E-2</v>
      </c>
      <c r="J351" s="20">
        <f>IF(OR(J214="-",J202="-"),"-",IF(OR(J214="C",J202="C"),"C",J214-J202))</f>
        <v>8.379755239315223E-3</v>
      </c>
      <c r="K351" s="40">
        <f>IF(OR(K214="-",K202="-"),"-",K214-K202)</f>
        <v>7.3695077203744574E-2</v>
      </c>
    </row>
    <row r="352" spans="1:11">
      <c r="A352" s="22" t="str">
        <f>TEXT(A65,"mmm-yy")</f>
        <v>Nov-05</v>
      </c>
      <c r="B352" s="16">
        <f>B65-B53</f>
        <v>109</v>
      </c>
      <c r="C352" s="18">
        <f>C65-C53</f>
        <v>5405</v>
      </c>
      <c r="D352" s="18">
        <f>D65-D53</f>
        <v>162150</v>
      </c>
      <c r="E352" s="40">
        <f>IF(OR(E203="-",E215="-"),"-",IF(OR(E203="C",E215="C"),"C",E215-E203))</f>
        <v>-1.9439128414133648</v>
      </c>
      <c r="F352" s="18">
        <f>IF(OR(F65="C",F53="C"),"C",F215-F203)</f>
        <v>-33440</v>
      </c>
      <c r="G352" s="18">
        <f>IF(OR(G65="C",G53="C"),"C",G215-G203)</f>
        <v>-35034</v>
      </c>
      <c r="H352" s="18">
        <f>IF(OR(H215="C",H203="C"),"C",H215-H203)</f>
        <v>-11959</v>
      </c>
      <c r="I352" s="19">
        <f>IF(OR(I215="-",I203="-"),"-",IF(OR(I215="C",I203="C"),"C",I215-I203))</f>
        <v>1.8265433544930154E-2</v>
      </c>
      <c r="J352" s="20">
        <f>IF(OR(J215="-",J203="-"),"-",IF(OR(J215="C",J203="C"),"C",J215-J203))</f>
        <v>-8.7395591737264855E-3</v>
      </c>
      <c r="K352" s="40">
        <f>IF(OR(K215="-",K203="-"),"-",K215-K203)</f>
        <v>0.25293842313293169</v>
      </c>
    </row>
    <row r="353" spans="1:11">
      <c r="A353" s="22" t="str">
        <f>TEXT(A66,"mmm-yy")</f>
        <v>Dec-05</v>
      </c>
      <c r="B353" s="16">
        <f>B66-B54</f>
        <v>111</v>
      </c>
      <c r="C353" s="18">
        <f>C66-C54</f>
        <v>4999</v>
      </c>
      <c r="D353" s="18">
        <f>D66-D54</f>
        <v>154969</v>
      </c>
      <c r="E353" s="40">
        <f>IF(OR(E204="-",E216="-"),"-",IF(OR(E204="C",E216="C"),"C",E216-E204))</f>
        <v>-2.0819891559441075</v>
      </c>
      <c r="F353" s="18">
        <f>IF(OR(F66="C",F54="C"),"C",F216-F204)</f>
        <v>-103190</v>
      </c>
      <c r="G353" s="18">
        <f>IF(OR(G66="C",G54="C"),"C",G216-G204)</f>
        <v>-58651</v>
      </c>
      <c r="H353" s="18">
        <f>IF(OR(H216="C",H204="C"),"C",H216-H204)</f>
        <v>-24349</v>
      </c>
      <c r="I353" s="19">
        <f>IF(OR(I216="-",I204="-"),"-",IF(OR(I216="C",I204="C"),"C",I216-I204))</f>
        <v>3.6621072353726358E-3</v>
      </c>
      <c r="J353" s="20">
        <f>IF(OR(J216="-",J204="-"),"-",IF(OR(J216="C",J204="C"),"C",J216-J204))</f>
        <v>-3.5068239715687621E-2</v>
      </c>
      <c r="K353" s="40">
        <f>IF(OR(K216="-",K204="-"),"-",K216-K204)</f>
        <v>9.0743550742139689E-2</v>
      </c>
    </row>
    <row r="354" spans="1:11">
      <c r="A354" s="22" t="str">
        <f>TEXT(A67,"mmm-yy")</f>
        <v>Jan-06</v>
      </c>
      <c r="B354" s="16">
        <f>B67-B55</f>
        <v>114</v>
      </c>
      <c r="C354" s="18">
        <f>C67-C55</f>
        <v>5105</v>
      </c>
      <c r="D354" s="18">
        <f>D67-D55</f>
        <v>158255</v>
      </c>
      <c r="E354" s="40">
        <f>IF(OR(E205="-",E217="-"),"-",IF(OR(E205="C",E217="C"),"C",E217-E205))</f>
        <v>-2.1585582624824298</v>
      </c>
      <c r="F354" s="18">
        <f>IF(OR(F67="C",F55="C"),"C",F217-F205)</f>
        <v>-79843</v>
      </c>
      <c r="G354" s="18">
        <f>IF(OR(G67="C",G55="C"),"C",G217-G205)</f>
        <v>-11196</v>
      </c>
      <c r="H354" s="18">
        <f>IF(OR(H217="C",H205="C"),"C",H217-H205)</f>
        <v>-10523</v>
      </c>
      <c r="I354" s="19">
        <f>IF(OR(I217="-",I205="-"),"-",IF(OR(I217="C",I205="C"),"C",I217-I205))</f>
        <v>-2.8136616789754765E-2</v>
      </c>
      <c r="J354" s="20">
        <f>IF(OR(J217="-",J205="-"),"-",IF(OR(J217="C",J205="C"),"C",J217-J205))</f>
        <v>-2.8221558454113005E-2</v>
      </c>
      <c r="K354" s="40">
        <f>IF(OR(K217="-",K205="-"),"-",K217-K205)</f>
        <v>8.0398565797032973E-2</v>
      </c>
    </row>
    <row r="355" spans="1:11">
      <c r="A355" s="22" t="str">
        <f>TEXT(A68,"mmm-yy")</f>
        <v>Feb-06</v>
      </c>
      <c r="B355" s="16">
        <f>B68-B56</f>
        <v>103</v>
      </c>
      <c r="C355" s="18">
        <f>C68-C56</f>
        <v>5139</v>
      </c>
      <c r="D355" s="18">
        <f>D68-D56</f>
        <v>143892</v>
      </c>
      <c r="E355" s="40">
        <f>IF(OR(E206="-",E218="-"),"-",IF(OR(E206="C",E218="C"),"C",E218-E206))</f>
        <v>-1.0208410075384862</v>
      </c>
      <c r="F355" s="18">
        <f>IF(OR(F68="C",F56="C"),"C",F218-F206)</f>
        <v>75264</v>
      </c>
      <c r="G355" s="18">
        <f>IF(OR(G68="C",G56="C"),"C",G218-G206)</f>
        <v>22950</v>
      </c>
      <c r="H355" s="18">
        <f>IF(OR(H218="C",H206="C"),"C",H218-H206)</f>
        <v>32584</v>
      </c>
      <c r="I355" s="19">
        <f>IF(OR(I218="-",I206="-"),"-",IF(OR(I218="C",I206="C"),"C",I218-I206))</f>
        <v>1.9228987727228697E-2</v>
      </c>
      <c r="J355" s="20">
        <f>IF(OR(J218="-",J206="-"),"-",IF(OR(J218="C",J206="C"),"C",J218-J206))</f>
        <v>1.0263598887747749E-2</v>
      </c>
      <c r="K355" s="40">
        <f>IF(OR(K218="-",K206="-"),"-",K218-K206)</f>
        <v>0.24159984588207095</v>
      </c>
    </row>
    <row r="356" spans="1:11">
      <c r="A356" s="22" t="str">
        <f>TEXT(A69,"mmm-yy")</f>
        <v>Mar-06</v>
      </c>
      <c r="B356" s="16">
        <f>B69-B57</f>
        <v>90</v>
      </c>
      <c r="C356" s="18">
        <f>C69-C57</f>
        <v>4489</v>
      </c>
      <c r="D356" s="18">
        <f>D69-D57</f>
        <v>139159</v>
      </c>
      <c r="E356" s="40">
        <f>IF(OR(E207="-",E219="-"),"-",IF(OR(E207="C",E219="C"),"C",E219-E207))</f>
        <v>-2.327690721703469</v>
      </c>
      <c r="F356" s="18">
        <f>IF(OR(F69="C",F57="C"),"C",F219-F207)</f>
        <v>-223423</v>
      </c>
      <c r="G356" s="18">
        <f>IF(OR(G69="C",G57="C"),"C",G219-G207)</f>
        <v>-77176</v>
      </c>
      <c r="H356" s="18">
        <f>IF(OR(H219="C",H207="C"),"C",H219-H207)</f>
        <v>-33566</v>
      </c>
      <c r="I356" s="19">
        <f>IF(OR(I219="-",I207="-"),"-",IF(OR(I219="C",I207="C"),"C",I219-I207))</f>
        <v>-4.7551247758983006E-2</v>
      </c>
      <c r="J356" s="20">
        <f>IF(OR(J219="-",J207="-"),"-",IF(OR(J219="C",J207="C"),"C",J219-J207))</f>
        <v>-8.8373617256837678E-2</v>
      </c>
      <c r="K356" s="40">
        <f>IF(OR(K219="-",K207="-"),"-",K219-K207)</f>
        <v>0.21253751741556215</v>
      </c>
    </row>
    <row r="357" spans="1:11">
      <c r="A357" s="22" t="str">
        <f>TEXT(A70,"mmm-yy")</f>
        <v>Apr-06</v>
      </c>
      <c r="B357" s="16">
        <f>B70-B58</f>
        <v>89</v>
      </c>
      <c r="C357" s="18">
        <f>C70-C58</f>
        <v>4652</v>
      </c>
      <c r="D357" s="18">
        <f>D70-D58</f>
        <v>139560</v>
      </c>
      <c r="E357" s="40">
        <f>IF(OR(E208="-",E220="-"),"-",IF(OR(E208="C",E220="C"),"C",E220-E208))</f>
        <v>-0.40345297029622174</v>
      </c>
      <c r="F357" s="18">
        <f>IF(OR(F70="C",F58="C"),"C",F220-F208)</f>
        <v>99327</v>
      </c>
      <c r="G357" s="18">
        <f>IF(OR(G70="C",G58="C"),"C",G220-G208)</f>
        <v>33895</v>
      </c>
      <c r="H357" s="18">
        <f>IF(OR(H220="C",H208="C"),"C",H220-H208)</f>
        <v>36770</v>
      </c>
      <c r="I357" s="19">
        <f>IF(OR(I220="-",I208="-"),"-",IF(OR(I220="C",I208="C"),"C",I220-I208))</f>
        <v>2.599745848825763E-2</v>
      </c>
      <c r="J357" s="20">
        <f>IF(OR(J220="-",J208="-"),"-",IF(OR(J220="C",J208="C"),"C",J220-J208))</f>
        <v>2.2995733850113442E-2</v>
      </c>
      <c r="K357" s="40">
        <f>IF(OR(K220="-",K208="-"),"-",K220-K208)</f>
        <v>0.27765251519841172</v>
      </c>
    </row>
    <row r="358" spans="1:11">
      <c r="A358" s="22" t="str">
        <f>TEXT(A71,"mmm-yy")</f>
        <v>May-06</v>
      </c>
      <c r="B358" s="16">
        <f>B71-B59</f>
        <v>76</v>
      </c>
      <c r="C358" s="18">
        <f>C71-C59</f>
        <v>2924</v>
      </c>
      <c r="D358" s="18">
        <f>D71-D59</f>
        <v>90644</v>
      </c>
      <c r="E358" s="40">
        <f>IF(OR(E209="-",E221="-"),"-",IF(OR(E209="C",E221="C"),"C",E221-E209))</f>
        <v>0.13343628707803035</v>
      </c>
      <c r="F358" s="18">
        <f>IF(OR(F71="C",F59="C"),"C",F221-F209)</f>
        <v>28503</v>
      </c>
      <c r="G358" s="18">
        <f>IF(OR(G71="C",G59="C"),"C",G221-G209)</f>
        <v>3276</v>
      </c>
      <c r="H358" s="18">
        <f>IF(OR(H221="C",H209="C"),"C",H221-H209)</f>
        <v>31718</v>
      </c>
      <c r="I358" s="19">
        <f>IF(OR(I221="-",I209="-"),"-",IF(OR(I221="C",I209="C"),"C",I221-I209))</f>
        <v>2.2541143109420236E-2</v>
      </c>
      <c r="J358" s="20">
        <f>IF(OR(J221="-",J209="-"),"-",IF(OR(J221="C",J209="C"),"C",J221-J209))</f>
        <v>-1.7634304032605908E-2</v>
      </c>
      <c r="K358" s="40">
        <f>IF(OR(K221="-",K209="-"),"-",K221-K209)</f>
        <v>-7.3678302761351233E-2</v>
      </c>
    </row>
    <row r="359" spans="1:11">
      <c r="A359" s="22" t="str">
        <f>TEXT(A72,"mmm-yy")</f>
        <v>Jun-06</v>
      </c>
      <c r="B359" s="16">
        <f>B72-B60</f>
        <v>66</v>
      </c>
      <c r="C359" s="18">
        <f>C72-C60</f>
        <v>1476</v>
      </c>
      <c r="D359" s="18">
        <f>D72-D60</f>
        <v>44280</v>
      </c>
      <c r="E359" s="40">
        <f>IF(OR(E210="-",E222="-"),"-",IF(OR(E210="C",E222="C"),"C",E222-E210))</f>
        <v>-1.9254757674397034</v>
      </c>
      <c r="F359" s="18">
        <f>IF(OR(F72="C",F60="C"),"C",F222-F210)</f>
        <v>-123095</v>
      </c>
      <c r="G359" s="18">
        <f>IF(OR(G72="C",G60="C"),"C",G222-G210)</f>
        <v>-74804</v>
      </c>
      <c r="H359" s="18">
        <f>IF(OR(H222="C",H210="C"),"C",H222-H210)</f>
        <v>-61450</v>
      </c>
      <c r="I359" s="19">
        <f>IF(OR(I222="-",I210="-"),"-",IF(OR(I222="C",I210="C"),"C",I222-I210))</f>
        <v>1.7368859173719331E-2</v>
      </c>
      <c r="J359" s="20">
        <f>IF(OR(J222="-",J210="-"),"-",IF(OR(J222="C",J210="C"),"C",J222-J210))</f>
        <v>-2.3143254687665316E-2</v>
      </c>
      <c r="K359" s="40">
        <f>IF(OR(K222="-",K210="-"),"-",K222-K210)</f>
        <v>-0.40881456166692232</v>
      </c>
    </row>
    <row r="360" spans="1:11">
      <c r="A360" s="22" t="str">
        <f>TEXT(A73,"mmm-yy")</f>
        <v>Jul-06</v>
      </c>
      <c r="B360" s="16">
        <f>B73-B61</f>
        <v>53</v>
      </c>
      <c r="C360" s="18">
        <f>C73-C61</f>
        <v>879</v>
      </c>
      <c r="D360" s="18">
        <f>D73-D61</f>
        <v>27249</v>
      </c>
      <c r="E360" s="40">
        <f>IF(OR(E211="-",E223="-"),"-",IF(OR(E211="C",E223="C"),"C",E223-E211))</f>
        <v>-0.96432980019542214</v>
      </c>
      <c r="F360" s="18">
        <f>IF(OR(F73="C",F61="C"),"C",F223-F211)</f>
        <v>-86375</v>
      </c>
      <c r="G360" s="18">
        <f>IF(OR(G73="C",G61="C"),"C",G223-G211)</f>
        <v>-43047</v>
      </c>
      <c r="H360" s="18">
        <f>IF(OR(H223="C",H211="C"),"C",H223-H211)</f>
        <v>-29799</v>
      </c>
      <c r="I360" s="19">
        <f>IF(OR(I223="-",I211="-"),"-",IF(OR(I223="C",I211="C"),"C",I223-I211))</f>
        <v>-2.7539488553951497E-3</v>
      </c>
      <c r="J360" s="20">
        <f>IF(OR(J223="-",J211="-"),"-",IF(OR(J223="C",J211="C"),"C",J223-J211))</f>
        <v>-2.8872655374843736E-2</v>
      </c>
      <c r="K360" s="40">
        <f>IF(OR(K223="-",K211="-"),"-",K223-K211)</f>
        <v>-0.43076834598573299</v>
      </c>
    </row>
    <row r="361" spans="1:11">
      <c r="A361" s="22" t="str">
        <f>TEXT(A74,"mmm-yy")</f>
        <v>Aug-06</v>
      </c>
      <c r="B361" s="16">
        <f>B74-B62</f>
        <v>64</v>
      </c>
      <c r="C361" s="18">
        <f>C74-C62</f>
        <v>1193</v>
      </c>
      <c r="D361" s="18">
        <f>D74-D62</f>
        <v>36983</v>
      </c>
      <c r="E361" s="40">
        <f>IF(OR(E212="-",E224="-"),"-",IF(OR(E212="C",E224="C"),"C",E224-E212))</f>
        <v>0.9857859796056907</v>
      </c>
      <c r="F361" s="18">
        <f>IF(OR(F74="C",F62="C"),"C",F224-F212)</f>
        <v>61027</v>
      </c>
      <c r="G361" s="18">
        <f>IF(OR(G74="C",G62="C"),"C",G224-G212)</f>
        <v>17938</v>
      </c>
      <c r="H361" s="18">
        <f>IF(OR(H224="C",H212="C"),"C",H224-H212)</f>
        <v>50343</v>
      </c>
      <c r="I361" s="19">
        <f>IF(OR(I224="-",I212="-"),"-",IF(OR(I224="C",I212="C"),"C",I224-I212))</f>
        <v>2.6095382304229808E-2</v>
      </c>
      <c r="J361" s="20">
        <f>IF(OR(J224="-",J212="-"),"-",IF(OR(J224="C",J212="C"),"C",J224-J212))</f>
        <v>-1.7368546701622467E-2</v>
      </c>
      <c r="K361" s="40">
        <f>IF(OR(K224="-",K212="-"),"-",K224-K212)</f>
        <v>-0.47289139190958451</v>
      </c>
    </row>
    <row r="362" spans="1:11">
      <c r="A362" s="22" t="str">
        <f>TEXT(A75,"mmm-yy")</f>
        <v>Sep-06</v>
      </c>
      <c r="B362" s="16">
        <f>B75-B63</f>
        <v>53</v>
      </c>
      <c r="C362" s="18">
        <f>C75-C63</f>
        <v>871</v>
      </c>
      <c r="D362" s="18">
        <f>D75-D63</f>
        <v>26130</v>
      </c>
      <c r="E362" s="40">
        <f>IF(OR(E213="-",E225="-"),"-",IF(OR(E213="C",E225="C"),"C",E225-E213))</f>
        <v>0.80580014501621378</v>
      </c>
      <c r="F362" s="18">
        <f>IF(OR(F75="C",F63="C"),"C",F225-F213)</f>
        <v>65402</v>
      </c>
      <c r="G362" s="18">
        <f>IF(OR(G75="C",G63="C"),"C",G225-G213)</f>
        <v>38760</v>
      </c>
      <c r="H362" s="18">
        <f>IF(OR(H225="C",H213="C"),"C",H225-H213)</f>
        <v>39808</v>
      </c>
      <c r="I362" s="19">
        <f>IF(OR(I225="-",I213="-"),"-",IF(OR(I225="C",I213="C"),"C",I225-I213))</f>
        <v>-6.4840511350880981E-3</v>
      </c>
      <c r="J362" s="20">
        <f>IF(OR(J225="-",J213="-"),"-",IF(OR(J225="C",J213="C"),"C",J225-J213))</f>
        <v>-1.6098473856507312E-3</v>
      </c>
      <c r="K362" s="40">
        <f>IF(OR(K225="-",K213="-"),"-",K225-K213)</f>
        <v>-0.42224415796674464</v>
      </c>
    </row>
    <row r="363" spans="1:11">
      <c r="A363" s="22" t="str">
        <f>TEXT(A76,"mmm-yy")</f>
        <v>Oct-06</v>
      </c>
      <c r="B363" s="16">
        <f>B76-B64</f>
        <v>53</v>
      </c>
      <c r="C363" s="18">
        <f>C76-C64</f>
        <v>621</v>
      </c>
      <c r="D363" s="18">
        <f>D76-D64</f>
        <v>19251</v>
      </c>
      <c r="E363" s="40">
        <f>IF(OR(E214="-",E226="-"),"-",IF(OR(E214="C",E226="C"),"C",E226-E214))</f>
        <v>1.4940487188060771</v>
      </c>
      <c r="F363" s="18">
        <f>IF(OR(F76="C",F64="C"),"C",F226-F214)</f>
        <v>108377</v>
      </c>
      <c r="G363" s="18">
        <f>IF(OR(G76="C",G64="C"),"C",G226-G214)</f>
        <v>40400</v>
      </c>
      <c r="H363" s="18">
        <f>IF(OR(H226="C",H214="C"),"C",H226-H214)</f>
        <v>68703</v>
      </c>
      <c r="I363" s="19">
        <f>IF(OR(I226="-",I214="-"),"-",IF(OR(I226="C",I214="C"),"C",I226-I214))</f>
        <v>2.6856096222190873E-2</v>
      </c>
      <c r="J363" s="20">
        <f>IF(OR(J226="-",J214="-"),"-",IF(OR(J226="C",J214="C"),"C",J226-J214))</f>
        <v>-5.3347303321282791E-3</v>
      </c>
      <c r="K363" s="40">
        <f>IF(OR(K226="-",K214="-"),"-",K226-K214)</f>
        <v>-0.51057266841436189</v>
      </c>
    </row>
    <row r="364" spans="1:11">
      <c r="A364" s="22" t="str">
        <f>TEXT(A77,"mmm-yy")</f>
        <v>Nov-06</v>
      </c>
      <c r="B364" s="16">
        <f>B77-B65</f>
        <v>41</v>
      </c>
      <c r="C364" s="18">
        <f>C77-C65</f>
        <v>-51</v>
      </c>
      <c r="D364" s="18">
        <f>D77-D65</f>
        <v>-1530</v>
      </c>
      <c r="E364" s="40">
        <f>IF(OR(E215="-",E227="-"),"-",IF(OR(E215="C",E227="C"),"C",E227-E215))</f>
        <v>1.8992787546525278</v>
      </c>
      <c r="F364" s="18">
        <f>IF(OR(F77="C",F65="C"),"C",F227-F215)</f>
        <v>117596</v>
      </c>
      <c r="G364" s="18">
        <f>IF(OR(G77="C",G65="C"),"C",G227-G215)</f>
        <v>51056</v>
      </c>
      <c r="H364" s="18">
        <f>IF(OR(H227="C",H215="C"),"C",H227-H215)</f>
        <v>76068</v>
      </c>
      <c r="I364" s="19">
        <f>IF(OR(I227="-",I215="-"),"-",IF(OR(I227="C",I215="C"),"C",I227-I215))</f>
        <v>1.8666861661451817E-2</v>
      </c>
      <c r="J364" s="20">
        <f>IF(OR(J227="-",J215="-"),"-",IF(OR(J227="C",J215="C"),"C",J227-J215))</f>
        <v>-4.0434609938317934E-3</v>
      </c>
      <c r="K364" s="40">
        <f>IF(OR(K227="-",K215="-"),"-",K227-K215)</f>
        <v>-0.55875166435310319</v>
      </c>
    </row>
    <row r="365" spans="1:11">
      <c r="A365" s="22" t="str">
        <f>TEXT(A78,"mmm-yy")</f>
        <v>Dec-06</v>
      </c>
      <c r="B365" s="16">
        <f>B78-B66</f>
        <v>39</v>
      </c>
      <c r="C365" s="18">
        <f>C78-C66</f>
        <v>-157</v>
      </c>
      <c r="D365" s="18">
        <f>D78-D66</f>
        <v>-4867</v>
      </c>
      <c r="E365" s="40">
        <f>IF(OR(E216="-",E228="-"),"-",IF(OR(E216="C",E228="C"),"C",E228-E216))</f>
        <v>1.6012626880083971</v>
      </c>
      <c r="F365" s="18">
        <f>IF(OR(F78="C",F66="C"),"C",F228-F216)</f>
        <v>137851</v>
      </c>
      <c r="G365" s="18">
        <f>IF(OR(G78="C",G66="C"),"C",G228-G216)</f>
        <v>51326</v>
      </c>
      <c r="H365" s="18">
        <f>IF(OR(H228="C",H216="C"),"C",H228-H216)</f>
        <v>65443</v>
      </c>
      <c r="I365" s="19">
        <f>IF(OR(I228="-",I216="-"),"-",IF(OR(I228="C",I216="C"),"C",I228-I216))</f>
        <v>2.5202414594849953E-2</v>
      </c>
      <c r="J365" s="20">
        <f>IF(OR(J228="-",J216="-"),"-",IF(OR(J228="C",J216="C"),"C",J228-J216))</f>
        <v>9.7796849146687403E-3</v>
      </c>
      <c r="K365" s="40">
        <f>IF(OR(K228="-",K216="-"),"-",K228-K216)</f>
        <v>-0.56143226715882832</v>
      </c>
    </row>
    <row r="366" spans="1:11">
      <c r="A366" s="22" t="str">
        <f>TEXT(A79,"mmm-yy")</f>
        <v>Jan-07</v>
      </c>
      <c r="B366" s="16">
        <f>B79-B67</f>
        <v>37</v>
      </c>
      <c r="C366" s="18">
        <f>C79-C67</f>
        <v>-309</v>
      </c>
      <c r="D366" s="18">
        <f>D79-D67</f>
        <v>-9579</v>
      </c>
      <c r="E366" s="40">
        <f>IF(OR(E217="-",E229="-"),"-",IF(OR(E217="C",E229="C"),"C",E229-E217))</f>
        <v>2.3948875916547863</v>
      </c>
      <c r="F366" s="18">
        <f>IF(OR(F79="C",F67="C"),"C",F229-F217)</f>
        <v>98888</v>
      </c>
      <c r="G366" s="18">
        <f>IF(OR(G79="C",G67="C"),"C",G229-G217)</f>
        <v>20034</v>
      </c>
      <c r="H366" s="18">
        <f>IF(OR(H229="C",H217="C"),"C",H229-H217)</f>
        <v>96167</v>
      </c>
      <c r="I366" s="19">
        <f>IF(OR(I229="-",I217="-"),"-",IF(OR(I229="C",I217="C"),"C",I229-I217))</f>
        <v>2.8180424166933893E-2</v>
      </c>
      <c r="J366" s="20">
        <f>IF(OR(J229="-",J217="-"),"-",IF(OR(J229="C",J217="C"),"C",J229-J217))</f>
        <v>-4.5242413508314483E-2</v>
      </c>
      <c r="K366" s="40">
        <f>IF(OR(K229="-",K217="-"),"-",K229-K217)</f>
        <v>-0.58338165682765464</v>
      </c>
    </row>
    <row r="367" spans="1:11">
      <c r="A367" s="22" t="str">
        <f>TEXT(A80,"mmm-yy")</f>
        <v>Feb-07</v>
      </c>
      <c r="B367" s="16">
        <f>B80-B68</f>
        <v>40</v>
      </c>
      <c r="C367" s="18">
        <f>C80-C68</f>
        <v>-443</v>
      </c>
      <c r="D367" s="18">
        <f>D80-D68</f>
        <v>-12404</v>
      </c>
      <c r="E367" s="40">
        <f>IF(OR(E218="-",E230="-"),"-",IF(OR(E218="C",E230="C"),"C",E230-E218))</f>
        <v>2.8500849300642557</v>
      </c>
      <c r="F367" s="18">
        <f>IF(OR(F80="C",F68="C"),"C",F230-F218)</f>
        <v>195549</v>
      </c>
      <c r="G367" s="18">
        <f>IF(OR(G80="C",G68="C"),"C",G230-G218)</f>
        <v>72096</v>
      </c>
      <c r="H367" s="18">
        <f>IF(OR(H230="C",H218="C"),"C",H230-H218)</f>
        <v>102436</v>
      </c>
      <c r="I367" s="19">
        <f>IF(OR(I230="-",I218="-"),"-",IF(OR(I230="C",I218="C"),"C",I230-I218))</f>
        <v>3.5639330807129666E-2</v>
      </c>
      <c r="J367" s="20">
        <f>IF(OR(J230="-",J218="-"),"-",IF(OR(J230="C",J218="C"),"C",J230-J218))</f>
        <v>9.1243735496073786E-3</v>
      </c>
      <c r="K367" s="40">
        <f>IF(OR(K230="-",K218="-"),"-",K230-K218)</f>
        <v>-0.66324340512013436</v>
      </c>
    </row>
    <row r="368" spans="1:11">
      <c r="A368" s="22" t="str">
        <f>TEXT(A81,"mmm-yy")</f>
        <v>Mar-07</v>
      </c>
      <c r="B368" s="16">
        <f>B81-B69</f>
        <v>43</v>
      </c>
      <c r="C368" s="18">
        <f>C81-C69</f>
        <v>294</v>
      </c>
      <c r="D368" s="18">
        <f>D81-D69</f>
        <v>9114</v>
      </c>
      <c r="E368" s="40">
        <f>IF(OR(E219="-",E231="-"),"-",IF(OR(E219="C",E231="C"),"C",E231-E219))</f>
        <v>2.7971657003751815</v>
      </c>
      <c r="F368" s="18">
        <f>IF(OR(F81="C",F69="C"),"C",F231-F219)</f>
        <v>231861</v>
      </c>
      <c r="G368" s="18">
        <f>IF(OR(G81="C",G69="C"),"C",G231-G219)</f>
        <v>76051</v>
      </c>
      <c r="H368" s="18">
        <f>IF(OR(H231="C",H219="C"),"C",H231-H219)</f>
        <v>122234</v>
      </c>
      <c r="I368" s="19">
        <f>IF(OR(I231="-",I219="-"),"-",IF(OR(I231="C",I219="C"),"C",I231-I219))</f>
        <v>5.3221800102667194E-2</v>
      </c>
      <c r="J368" s="20">
        <f>IF(OR(J231="-",J219="-"),"-",IF(OR(J231="C",J219="C"),"C",J231-J219))</f>
        <v>1.3846380140507097E-2</v>
      </c>
      <c r="K368" s="40">
        <f>IF(OR(K231="-",K219="-"),"-",K231-K219)</f>
        <v>-0.4736625733570321</v>
      </c>
    </row>
    <row r="369" spans="1:11">
      <c r="A369" s="22" t="str">
        <f>TEXT(A82,"mmm-yy")</f>
        <v>Apr-07</v>
      </c>
      <c r="B369" s="16">
        <f>B82-B70</f>
        <v>46</v>
      </c>
      <c r="C369" s="18">
        <f>C82-C70</f>
        <v>354</v>
      </c>
      <c r="D369" s="18">
        <f>D82-D70</f>
        <v>10620</v>
      </c>
      <c r="E369" s="40">
        <f>IF(OR(E220="-",E232="-"),"-",IF(OR(E220="C",E232="C"),"C",E232-E220))</f>
        <v>0.81036073274367482</v>
      </c>
      <c r="F369" s="18">
        <f>IF(OR(F82="C",F70="C"),"C",F232-F220)</f>
        <v>68812</v>
      </c>
      <c r="G369" s="18">
        <f>IF(OR(G82="C",G70="C"),"C",G232-G220)</f>
        <v>20049</v>
      </c>
      <c r="H369" s="18">
        <f>IF(OR(H232="C",H220="C"),"C",H232-H220)</f>
        <v>37118</v>
      </c>
      <c r="I369" s="19">
        <f>IF(OR(I232="-",I220="-"),"-",IF(OR(I232="C",I220="C"),"C",I232-I220))</f>
        <v>2.1441908238422069E-2</v>
      </c>
      <c r="J369" s="20">
        <f>IF(OR(J232="-",J220="-"),"-",IF(OR(J232="C",J220="C"),"C",J232-J220))</f>
        <v>2.147214134292641E-3</v>
      </c>
      <c r="K369" s="40">
        <f>IF(OR(K232="-",K220="-"),"-",K232-K220)</f>
        <v>-0.49630186455274838</v>
      </c>
    </row>
    <row r="370" spans="1:11">
      <c r="A370" s="22" t="str">
        <f>TEXT(A83,"mmm-yy")</f>
        <v>May-07</v>
      </c>
      <c r="B370" s="16">
        <f>B83-B71</f>
        <v>50</v>
      </c>
      <c r="C370" s="18">
        <f>C83-C71</f>
        <v>4</v>
      </c>
      <c r="D370" s="18">
        <f>D83-D71</f>
        <v>124</v>
      </c>
      <c r="E370" s="40">
        <f>IF(OR(E221="-",E233="-"),"-",IF(OR(E221="C",E233="C"),"C",E233-E221))</f>
        <v>1.6368167890874297</v>
      </c>
      <c r="F370" s="18">
        <f>IF(OR(F83="C",F71="C"),"C",F233-F221)</f>
        <v>104388</v>
      </c>
      <c r="G370" s="18">
        <f>IF(OR(G83="C",G71="C"),"C",G233-G221)</f>
        <v>44703</v>
      </c>
      <c r="H370" s="18">
        <f>IF(OR(H233="C",H221="C"),"C",H233-H221)</f>
        <v>66454</v>
      </c>
      <c r="I370" s="19">
        <f>IF(OR(I233="-",I221="-"),"-",IF(OR(I233="C",I221="C"),"C",I233-I221))</f>
        <v>2.228925669168369E-2</v>
      </c>
      <c r="J370" s="20">
        <f>IF(OR(J233="-",J221="-"),"-",IF(OR(J233="C",J221="C"),"C",J233-J221))</f>
        <v>1.7116563211465596E-3</v>
      </c>
      <c r="K370" s="40">
        <f>IF(OR(K233="-",K221="-"),"-",K233-K221)</f>
        <v>-0.64516002223912494</v>
      </c>
    </row>
    <row r="371" spans="1:11">
      <c r="A371" s="22" t="str">
        <f>TEXT(A84,"mmm-yy")</f>
        <v>Jun-07</v>
      </c>
      <c r="B371" s="16">
        <f>B84-B72</f>
        <v>44</v>
      </c>
      <c r="C371" s="18">
        <f>C84-C72</f>
        <v>1109</v>
      </c>
      <c r="D371" s="18">
        <f>D84-D72</f>
        <v>33270</v>
      </c>
      <c r="E371" s="40">
        <f>IF(OR(E222="-",E234="-"),"-",IF(OR(E222="C",E234="C"),"C",E234-E222))</f>
        <v>1.1512616397581397</v>
      </c>
      <c r="F371" s="18">
        <f>IF(OR(F84="C",F72="C"),"C",F234-F222)</f>
        <v>106847</v>
      </c>
      <c r="G371" s="18">
        <f>IF(OR(G84="C",G72="C"),"C",G234-G222)</f>
        <v>62896</v>
      </c>
      <c r="H371" s="18">
        <f>IF(OR(H234="C",H222="C"),"C",H234-H222)</f>
        <v>54143</v>
      </c>
      <c r="I371" s="19">
        <f>IF(OR(I234="-",I222="-"),"-",IF(OR(I234="C",I222="C"),"C",I234-I222))</f>
        <v>-1.1311937260484406E-2</v>
      </c>
      <c r="J371" s="20">
        <f>IF(OR(J234="-",J222="-"),"-",IF(OR(J234="C",J222="C"),"C",J234-J222))</f>
        <v>1.9090520432106572E-2</v>
      </c>
      <c r="K371" s="40">
        <f>IF(OR(K234="-",K222="-"),"-",K234-K222)</f>
        <v>-0.22362267036562855</v>
      </c>
    </row>
    <row r="372" spans="1:11">
      <c r="A372" s="22" t="str">
        <f>TEXT(A85,"mmm-yy")</f>
        <v>Jul-07</v>
      </c>
      <c r="B372" s="16">
        <f>B85-B73</f>
        <v>57</v>
      </c>
      <c r="C372" s="18">
        <f>C85-C73</f>
        <v>1850</v>
      </c>
      <c r="D372" s="18">
        <f>D85-D73</f>
        <v>57350</v>
      </c>
      <c r="E372" s="40">
        <f>IF(OR(E223="-",E235="-"),"-",IF(OR(E223="C",E235="C"),"C",E235-E223))</f>
        <v>1.052921926982723</v>
      </c>
      <c r="F372" s="18">
        <f>IF(OR(F85="C",F73="C"),"C",F235-F223)</f>
        <v>127092</v>
      </c>
      <c r="G372" s="18">
        <f>IF(OR(G85="C",G73="C"),"C",G235-G223)</f>
        <v>30753</v>
      </c>
      <c r="H372" s="18">
        <f>IF(OR(H235="C",H223="C"),"C",H235-H223)</f>
        <v>60143</v>
      </c>
      <c r="I372" s="19">
        <f>IF(OR(I235="-",I223="-"),"-",IF(OR(I235="C",I223="C"),"C",I235-I223))</f>
        <v>6.1706066129861625E-2</v>
      </c>
      <c r="J372" s="20">
        <f>IF(OR(J235="-",J223="-"),"-",IF(OR(J235="C",J223="C"),"C",J235-J223))</f>
        <v>2.005060615920673E-2</v>
      </c>
      <c r="K372" s="40">
        <f>IF(OR(K235="-",K223="-"),"-",K235-K223)</f>
        <v>-0.16105870741627371</v>
      </c>
    </row>
    <row r="373" spans="1:11">
      <c r="A373" s="22" t="str">
        <f>TEXT(A86,"mmm-yy")</f>
        <v>Aug-07</v>
      </c>
      <c r="B373" s="16">
        <f>B86-B74</f>
        <v>62</v>
      </c>
      <c r="C373" s="18">
        <f>C86-C74</f>
        <v>2517</v>
      </c>
      <c r="D373" s="18">
        <f>D86-D74</f>
        <v>78027</v>
      </c>
      <c r="E373" s="40">
        <f>IF(OR(E224="-",E236="-"),"-",IF(OR(E224="C",E236="C"),"C",E236-E224))</f>
        <v>0.75792986388687922</v>
      </c>
      <c r="F373" s="18">
        <f>IF(OR(F86="C",F74="C"),"C",F236-F224)</f>
        <v>129779</v>
      </c>
      <c r="G373" s="18">
        <f>IF(OR(G86="C",G74="C"),"C",G236-G224)</f>
        <v>58274</v>
      </c>
      <c r="H373" s="18">
        <f>IF(OR(H236="C",H224="C"),"C",H236-H224)</f>
        <v>54793</v>
      </c>
      <c r="I373" s="19">
        <f>IF(OR(I236="-",I224="-"),"-",IF(OR(I236="C",I224="C"),"C",I236-I224))</f>
        <v>1.5025037496905647E-2</v>
      </c>
      <c r="J373" s="20">
        <f>IF(OR(J236="-",J224="-"),"-",IF(OR(J236="C",J224="C"),"C",J236-J224))</f>
        <v>3.2155320838566315E-2</v>
      </c>
      <c r="K373" s="40">
        <f>IF(OR(K236="-",K224="-"),"-",K236-K224)</f>
        <v>-1.2586516909280476E-2</v>
      </c>
    </row>
    <row r="374" spans="1:11">
      <c r="A374" s="22" t="str">
        <f>TEXT(A87,"mmm-yy")</f>
        <v>Sep-07</v>
      </c>
      <c r="B374" s="16">
        <f>B87-B75</f>
        <v>57</v>
      </c>
      <c r="C374" s="18">
        <f>C87-C75</f>
        <v>2403</v>
      </c>
      <c r="D374" s="18">
        <f>D87-D75</f>
        <v>72090</v>
      </c>
      <c r="E374" s="40">
        <f>IF(OR(E225="-",E237="-"),"-",IF(OR(E225="C",E237="C"),"C",E237-E225))</f>
        <v>0.43528318061416371</v>
      </c>
      <c r="F374" s="18">
        <f>IF(OR(F87="C",F75="C"),"C",F237-F225)</f>
        <v>91569</v>
      </c>
      <c r="G374" s="18">
        <f>IF(OR(G87="C",G75="C"),"C",G237-G225)</f>
        <v>39871</v>
      </c>
      <c r="H374" s="18">
        <f>IF(OR(H237="C",H225="C"),"C",H237-H225)</f>
        <v>41021</v>
      </c>
      <c r="I374" s="19">
        <f>IF(OR(I237="-",I225="-"),"-",IF(OR(I237="C",I225="C"),"C",I237-I225))</f>
        <v>1.4023888307268084E-2</v>
      </c>
      <c r="J374" s="20">
        <f>IF(OR(J237="-",J225="-"),"-",IF(OR(J237="C",J225="C"),"C",J237-J225))</f>
        <v>1.6690805803223352E-2</v>
      </c>
      <c r="K374" s="40">
        <f>IF(OR(K237="-",K225="-"),"-",K237-K225)</f>
        <v>1.7642070770911289E-2</v>
      </c>
    </row>
    <row r="375" spans="1:11">
      <c r="A375" s="22" t="str">
        <f>TEXT(A88,"mmm-yy")</f>
        <v>Oct-07</v>
      </c>
      <c r="B375" s="16">
        <f>B88-B76</f>
        <v>59</v>
      </c>
      <c r="C375" s="18">
        <f>C88-C76</f>
        <v>2354</v>
      </c>
      <c r="D375" s="18">
        <f>D88-D76</f>
        <v>72974</v>
      </c>
      <c r="E375" s="40">
        <f>IF(OR(E226="-",E238="-"),"-",IF(OR(E226="C",E238="C"),"C",E238-E226))</f>
        <v>-1.0800208916918947</v>
      </c>
      <c r="F375" s="18">
        <f>IF(OR(F88="C",F76="C"),"C",F238-F226)</f>
        <v>-31429</v>
      </c>
      <c r="G375" s="18">
        <f>IF(OR(G88="C",G76="C"),"C",G238-G226)</f>
        <v>-35313</v>
      </c>
      <c r="H375" s="18">
        <f>IF(OR(H238="C",H226="C"),"C",H238-H226)</f>
        <v>-20451</v>
      </c>
      <c r="I375" s="19">
        <f>IF(OR(I238="-",I226="-"),"-",IF(OR(I238="C",I226="C"),"C",I238-I226))</f>
        <v>2.4924438122682746E-2</v>
      </c>
      <c r="J375" s="20">
        <f>IF(OR(J238="-",J226="-"),"-",IF(OR(J238="C",J226="C"),"C",J238-J226))</f>
        <v>2.1164226985888046E-3</v>
      </c>
      <c r="K375" s="40">
        <f>IF(OR(K238="-",K226="-"),"-",K238-K226)</f>
        <v>-3.865382402577211E-2</v>
      </c>
    </row>
    <row r="376" spans="1:11">
      <c r="A376" s="22" t="str">
        <f>TEXT(A89,"mmm-yy")</f>
        <v>Nov-07</v>
      </c>
      <c r="B376" s="16">
        <f>B89-B77</f>
        <v>77</v>
      </c>
      <c r="C376" s="18">
        <f>C89-C77</f>
        <v>3222</v>
      </c>
      <c r="D376" s="18">
        <f>D89-D77</f>
        <v>96660</v>
      </c>
      <c r="E376" s="40">
        <f>IF(OR(E227="-",E239="-"),"-",IF(OR(E227="C",E239="C"),"C",E239-E227))</f>
        <v>-0.46698010137352952</v>
      </c>
      <c r="F376" s="18">
        <f>IF(OR(F89="C",F77="C"),"C",F239-F227)</f>
        <v>54756</v>
      </c>
      <c r="G376" s="18">
        <f>IF(OR(G89="C",G77="C"),"C",G239-G227)</f>
        <v>-5260</v>
      </c>
      <c r="H376" s="18">
        <f>IF(OR(H239="C",H227="C"),"C",H239-H227)</f>
        <v>20320</v>
      </c>
      <c r="I376" s="19">
        <f>IF(OR(I239="-",I227="-"),"-",IF(OR(I239="C",I227="C"),"C",I239-I227))</f>
        <v>4.1990473303678E-2</v>
      </c>
      <c r="J376" s="20">
        <f>IF(OR(J239="-",J227="-"),"-",IF(OR(J239="C",J227="C"),"C",J239-J227))</f>
        <v>1.291844045053625E-2</v>
      </c>
      <c r="K376" s="40">
        <f>IF(OR(K239="-",K227="-"),"-",K239-K227)</f>
        <v>-2.008862399513589E-3</v>
      </c>
    </row>
    <row r="377" spans="1:11">
      <c r="A377" s="22" t="str">
        <f>TEXT(A90,"mmm-yy")</f>
        <v>Dec-07</v>
      </c>
      <c r="B377" s="16">
        <f>B90-B78</f>
        <v>69</v>
      </c>
      <c r="C377" s="18">
        <f>C90-C78</f>
        <v>3068</v>
      </c>
      <c r="D377" s="18">
        <f>D90-D78</f>
        <v>95108</v>
      </c>
      <c r="E377" s="40">
        <f>IF(OR(E228="-",E240="-"),"-",IF(OR(E228="C",E240="C"),"C",E240-E228))</f>
        <v>-0.22555453947596504</v>
      </c>
      <c r="F377" s="18">
        <f>IF(OR(F90="C",F78="C"),"C",F240-F228)</f>
        <v>26306</v>
      </c>
      <c r="G377" s="18">
        <f>IF(OR(G90="C",G78="C"),"C",G240-G228)</f>
        <v>-5540</v>
      </c>
      <c r="H377" s="18">
        <f>IF(OR(H240="C",H228="C"),"C",H240-H228)</f>
        <v>28690</v>
      </c>
      <c r="I377" s="19">
        <f>IF(OR(I240="-",I228="-"),"-",IF(OR(I240="C",I228="C"),"C",I240-I228))</f>
        <v>2.205388717080381E-2</v>
      </c>
      <c r="J377" s="20">
        <f>IF(OR(J240="-",J228="-"),"-",IF(OR(J240="C",J228="C"),"C",J240-J228))</f>
        <v>-1.5720496430100317E-2</v>
      </c>
      <c r="K377" s="40">
        <f>IF(OR(K240="-",K228="-"),"-",K240-K228)</f>
        <v>5.244054395887332E-2</v>
      </c>
    </row>
    <row r="378" spans="1:11">
      <c r="A378" s="22" t="str">
        <f>TEXT(A91,"mmm-yy")</f>
        <v>Jan-08</v>
      </c>
      <c r="B378" s="16">
        <f>B91-B79</f>
        <v>62</v>
      </c>
      <c r="C378" s="18">
        <f>C91-C79</f>
        <v>3192</v>
      </c>
      <c r="D378" s="18">
        <f>D91-D79</f>
        <v>98952</v>
      </c>
      <c r="E378" s="40">
        <f>IF(OR(E229="-",E241="-"),"-",IF(OR(E229="C",E241="C"),"C",E241-E229))</f>
        <v>-0.34618900511118511</v>
      </c>
      <c r="F378" s="18">
        <f>IF(OR(F91="C",F79="C"),"C",F241-F229)</f>
        <v>99834</v>
      </c>
      <c r="G378" s="18">
        <f>IF(OR(G91="C",G79="C"),"C",G241-G229)</f>
        <v>99101</v>
      </c>
      <c r="H378" s="18">
        <f>IF(OR(H241="C",H229="C"),"C",H241-H229)</f>
        <v>35693</v>
      </c>
      <c r="I378" s="19">
        <f>IF(OR(I241="-",I229="-"),"-",IF(OR(I241="C",I229="C"),"C",I241-I229))</f>
        <v>-5.3600524865452748E-2</v>
      </c>
      <c r="J378" s="20">
        <f>IF(OR(J241="-",J229="-"),"-",IF(OR(J241="C",J229="C"),"C",J241-J229))</f>
        <v>1.3055786139726022E-2</v>
      </c>
      <c r="K378" s="40">
        <f>IF(OR(K241="-",K229="-"),"-",K241-K229)</f>
        <v>0.17804630531358612</v>
      </c>
    </row>
    <row r="379" spans="1:11">
      <c r="A379" s="22" t="str">
        <f>TEXT(A92,"mmm-yy")</f>
        <v>Feb-08</v>
      </c>
      <c r="B379" s="16">
        <f>B92-B80</f>
        <v>64</v>
      </c>
      <c r="C379" s="18">
        <f>C92-C80</f>
        <v>2887</v>
      </c>
      <c r="D379" s="18">
        <f>D92-D80</f>
        <v>219657</v>
      </c>
      <c r="E379" s="40">
        <f>IF(OR(E230="-",E242="-"),"-",IF(OR(E230="C",E242="C"),"C",E242-E230))</f>
        <v>-0.78199285782648786</v>
      </c>
      <c r="F379" s="18">
        <f>IF(OR(F92="C",F80="C"),"C",F242-F230)</f>
        <v>117943</v>
      </c>
      <c r="G379" s="18">
        <f>IF(OR(G92="C",G80="C"),"C",G242-G230)</f>
        <v>76359</v>
      </c>
      <c r="H379" s="18">
        <f>IF(OR(H242="C",H230="C"),"C",H242-H230)</f>
        <v>81784</v>
      </c>
      <c r="I379" s="19">
        <f>IF(OR(I242="-",I230="-"),"-",IF(OR(I242="C",I230="C"),"C",I242-I230))</f>
        <v>-1.0629698423182399E-2</v>
      </c>
      <c r="J379" s="20">
        <f>IF(OR(J242="-",J230="-"),"-",IF(OR(J242="C",J230="C"),"C",J242-J230))</f>
        <v>-1.2047649258587256E-2</v>
      </c>
      <c r="K379" s="40">
        <f>IF(OR(K242="-",K230="-"),"-",K242-K230)</f>
        <v>6.0870407276141236E-2</v>
      </c>
    </row>
    <row r="380" spans="1:11">
      <c r="A380" s="22" t="str">
        <f>TEXT(A93,"mmm-yy")</f>
        <v>Mar-08</v>
      </c>
      <c r="B380" s="16">
        <f>B93-B81</f>
        <v>68</v>
      </c>
      <c r="C380" s="18">
        <f>C93-C81</f>
        <v>2741</v>
      </c>
      <c r="D380" s="18">
        <f>D93-D81</f>
        <v>84971</v>
      </c>
      <c r="E380" s="40">
        <f>IF(OR(E231="-",E243="-"),"-",IF(OR(E231="C",E243="C"),"C",E243-E231))</f>
        <v>0.73968278214127992</v>
      </c>
      <c r="F380" s="18">
        <f>IF(OR(F93="C",F81="C"),"C",F243-F231)</f>
        <v>230878</v>
      </c>
      <c r="G380" s="18">
        <f>IF(OR(G93="C",G81="C"),"C",G243-G231)</f>
        <v>89170</v>
      </c>
      <c r="H380" s="18">
        <f>IF(OR(H243="C",H231="C"),"C",H243-H231)</f>
        <v>71731</v>
      </c>
      <c r="I380" s="19">
        <f>IF(OR(I243="-",I231="-"),"-",IF(OR(I243="C",I231="C"),"C",I243-I231))</f>
        <v>3.5898976995369924E-2</v>
      </c>
      <c r="J380" s="20">
        <f>IF(OR(J243="-",J231="-"),"-",IF(OR(J243="C",J231="C"),"C",J243-J231))</f>
        <v>5.3533160086424392E-2</v>
      </c>
      <c r="K380" s="40">
        <f>IF(OR(K243="-",K231="-"),"-",K243-K231)</f>
        <v>-3.6078895840908842E-2</v>
      </c>
    </row>
    <row r="381" spans="1:11">
      <c r="A381" s="22" t="str">
        <f>TEXT(A94,"mmm-yy")</f>
        <v>Apr-08</v>
      </c>
      <c r="B381" s="16">
        <f>B94-B82</f>
        <v>73</v>
      </c>
      <c r="C381" s="18">
        <f>C94-C82</f>
        <v>3109</v>
      </c>
      <c r="D381" s="18">
        <f>D94-D82</f>
        <v>93270</v>
      </c>
      <c r="E381" s="40">
        <f>IF(OR(E232="-",E244="-"),"-",IF(OR(E232="C",E244="C"),"C",E244-E232))</f>
        <v>-0.27093358362515119</v>
      </c>
      <c r="F381" s="18">
        <f>IF(OR(F94="C",F82="C"),"C",F244-F232)</f>
        <v>-96533</v>
      </c>
      <c r="G381" s="18">
        <f>IF(OR(G94="C",G82="C"),"C",G244-G232)</f>
        <v>-32424</v>
      </c>
      <c r="H381" s="18">
        <f>IF(OR(H244="C",H232="C"),"C",H244-H232)</f>
        <v>24619</v>
      </c>
      <c r="I381" s="19">
        <f>IF(OR(I244="-",I232="-"),"-",IF(OR(I244="C",I232="C"),"C",I244-I232))</f>
        <v>-2.5061362331926462E-2</v>
      </c>
      <c r="J381" s="20">
        <f>IF(OR(J244="-",J232="-"),"-",IF(OR(J244="C",J232="C"),"C",J244-J232))</f>
        <v>-8.7534010241464344E-2</v>
      </c>
      <c r="K381" s="40">
        <f>IF(OR(K244="-",K232="-"),"-",K244-K232)</f>
        <v>1.0740857721152963E-2</v>
      </c>
    </row>
    <row r="382" spans="1:11">
      <c r="A382" s="22" t="str">
        <f>TEXT(A95,"mmm-yy")</f>
        <v>May-08</v>
      </c>
      <c r="B382" s="16">
        <f>B95-B83</f>
        <v>39</v>
      </c>
      <c r="C382" s="18">
        <f>C95-C83</f>
        <v>3301</v>
      </c>
      <c r="D382" s="18">
        <f>D95-D83</f>
        <v>102331</v>
      </c>
      <c r="E382" s="40">
        <f>IF(OR(E233="-",E245="-"),"-",IF(OR(E233="C",E245="C"),"C",E245-E233))</f>
        <v>5.9648237427058604E-2</v>
      </c>
      <c r="F382" s="18">
        <f>IF(OR(F95="C",F83="C"),"C",F245-F233)</f>
        <v>91611</v>
      </c>
      <c r="G382" s="18">
        <f>IF(OR(G95="C",G83="C"),"C",G245-G233)</f>
        <v>49327</v>
      </c>
      <c r="H382" s="18">
        <f>IF(OR(H245="C",H233="C"),"C",H245-H233)</f>
        <v>33988</v>
      </c>
      <c r="I382" s="19">
        <f>IF(OR(I245="-",I233="-"),"-",IF(OR(I245="C",I233="C"),"C",I245-I233))</f>
        <v>1.027450964827592E-3</v>
      </c>
      <c r="J382" s="20">
        <f>IF(OR(J245="-",J233="-"),"-",IF(OR(J245="C",J233="C"),"C",J245-J233))</f>
        <v>3.0590214830696683E-2</v>
      </c>
      <c r="K382" s="40">
        <f>IF(OR(K245="-",K233="-"),"-",K245-K233)</f>
        <v>0.5265555303872631</v>
      </c>
    </row>
    <row r="383" spans="1:11">
      <c r="A383" s="22" t="str">
        <f>TEXT(A96,"mmm-yy")</f>
        <v>Jun-08</v>
      </c>
      <c r="B383" s="16">
        <f>B96-B84</f>
        <v>58</v>
      </c>
      <c r="C383" s="18">
        <f>C96-C84</f>
        <v>3407</v>
      </c>
      <c r="D383" s="18">
        <f>D96-D84</f>
        <v>102210</v>
      </c>
      <c r="E383" s="40">
        <f>IF(OR(E234="-",E246="-"),"-",IF(OR(E234="C",E246="C"),"C",E246-E234))</f>
        <v>-1.2509032197920185</v>
      </c>
      <c r="F383" s="18">
        <f>IF(OR(F96="C",F84="C"),"C",F246-F234)</f>
        <v>-93756</v>
      </c>
      <c r="G383" s="18">
        <f>IF(OR(G96="C",G84="C"),"C",G246-G234)</f>
        <v>-64455</v>
      </c>
      <c r="H383" s="18">
        <f>IF(OR(H246="C",H234="C"),"C",H246-H234)</f>
        <v>-20700</v>
      </c>
      <c r="I383" s="19">
        <f>IF(OR(I246="-",I234="-"),"-",IF(OR(I246="C",I234="C"),"C",I246-I234))</f>
        <v>2.9109282570263684E-2</v>
      </c>
      <c r="J383" s="20">
        <f>IF(OR(J246="-",J234="-"),"-",IF(OR(J246="C",J234="C"),"C",J246-J234))</f>
        <v>-5.5038772932447966E-2</v>
      </c>
      <c r="K383" s="40">
        <f>IF(OR(K246="-",K234="-"),"-",K246-K234)</f>
        <v>0.31750099413226707</v>
      </c>
    </row>
    <row r="384" spans="1:11">
      <c r="A384" s="22" t="str">
        <f>TEXT(A97,"mmm-yy")</f>
        <v>Jul-08</v>
      </c>
      <c r="B384" s="16">
        <f>B97-B85</f>
        <v>54</v>
      </c>
      <c r="C384" s="18">
        <f>C97-C85</f>
        <v>2567</v>
      </c>
      <c r="D384" s="18">
        <f>D97-D85</f>
        <v>79577</v>
      </c>
      <c r="E384" s="40">
        <f>IF(OR(E235="-",E247="-"),"-",IF(OR(E235="C",E247="C"),"C",E247-E235))</f>
        <v>-0.40954713992609015</v>
      </c>
      <c r="F384" s="18">
        <f>IF(OR(F97="C",F85="C"),"C",F247-F235)</f>
        <v>-46972</v>
      </c>
      <c r="G384" s="18">
        <f>IF(OR(G97="C",G85="C"),"C",G247-G235)</f>
        <v>-31801</v>
      </c>
      <c r="H384" s="18">
        <f>IF(OR(H247="C",H235="C"),"C",H247-H235)</f>
        <v>8368</v>
      </c>
      <c r="I384" s="19">
        <f>IF(OR(I247="-",I235="-"),"-",IF(OR(I247="C",I235="C"),"C",I247-I235))</f>
        <v>1.5564742884205618E-2</v>
      </c>
      <c r="J384" s="20">
        <f>IF(OR(J247="-",J235="-"),"-",IF(OR(J247="C",J235="C"),"C",J247-J235))</f>
        <v>-4.7459723395130826E-2</v>
      </c>
      <c r="K384" s="40">
        <f>IF(OR(K247="-",K235="-"),"-",K247-K235)</f>
        <v>0.10590843222219348</v>
      </c>
    </row>
    <row r="385" spans="1:11">
      <c r="A385" s="22" t="str">
        <f>TEXT(A98,"mmm-yy")</f>
        <v>Aug-08</v>
      </c>
      <c r="B385" s="16">
        <f>B98-B86</f>
        <v>43</v>
      </c>
      <c r="C385" s="18">
        <f>C98-C86</f>
        <v>2444</v>
      </c>
      <c r="D385" s="18">
        <f>D98-D86</f>
        <v>75764</v>
      </c>
      <c r="E385" s="40">
        <f>IF(OR(E236="-",E248="-"),"-",IF(OR(E236="C",E248="C"),"C",E248-E236))</f>
        <v>-0.92703574293780022</v>
      </c>
      <c r="F385" s="18">
        <f>IF(OR(F98="C",F86="C"),"C",F248-F236)</f>
        <v>-82474</v>
      </c>
      <c r="G385" s="18">
        <f>IF(OR(G98="C",G86="C"),"C",G248-G236)</f>
        <v>-34733</v>
      </c>
      <c r="H385" s="18">
        <f>IF(OR(H248="C",H236="C"),"C",H248-H236)</f>
        <v>-14623</v>
      </c>
      <c r="I385" s="19">
        <f>IF(OR(I248="-",I236="-"),"-",IF(OR(I248="C",I236="C"),"C",I248-I236))</f>
        <v>-1.3679262713645501E-2</v>
      </c>
      <c r="J385" s="20">
        <f>IF(OR(J248="-",J236="-"),"-",IF(OR(J248="C",J236="C"),"C",J248-J236))</f>
        <v>-4.612135114716609E-2</v>
      </c>
      <c r="K385" s="40">
        <f>IF(OR(K248="-",K236="-"),"-",K248-K236)</f>
        <v>0.20789247926794019</v>
      </c>
    </row>
    <row r="386" spans="1:11">
      <c r="A386" s="22" t="str">
        <f>TEXT(A99,"mmm-yy")</f>
        <v>Sep-08</v>
      </c>
      <c r="B386" s="16">
        <f>B99-B87</f>
        <v>44</v>
      </c>
      <c r="C386" s="18">
        <f>C99-C87</f>
        <v>2977</v>
      </c>
      <c r="D386" s="18">
        <f>D99-D87</f>
        <v>89310</v>
      </c>
      <c r="E386" s="40">
        <f>IF(OR(E237="-",E249="-"),"-",IF(OR(E237="C",E249="C"),"C",E249-E237))</f>
        <v>-1.2813252785272979</v>
      </c>
      <c r="F386" s="18">
        <f>IF(OR(F99="C",F87="C"),"C",F249-F237)</f>
        <v>-119096</v>
      </c>
      <c r="G386" s="18">
        <f>IF(OR(G99="C",G87="C"),"C",G249-G237)</f>
        <v>-95387</v>
      </c>
      <c r="H386" s="18">
        <f>IF(OR(H249="C",H237="C"),"C",H249-H237)</f>
        <v>-22225</v>
      </c>
      <c r="I386" s="19">
        <f>IF(OR(I249="-",I237="-"),"-",IF(OR(I249="C",I237="C"),"C",I249-I237))</f>
        <v>5.5329238620175802E-2</v>
      </c>
      <c r="J386" s="20">
        <f>IF(OR(J249="-",J237="-"),"-",IF(OR(J249="C",J237="C"),"C",J249-J237))</f>
        <v>-6.2259635528416402E-2</v>
      </c>
      <c r="K386" s="40">
        <f>IF(OR(K249="-",K237="-"),"-",K249-K237)</f>
        <v>0.35759547223377552</v>
      </c>
    </row>
    <row r="387" spans="1:11">
      <c r="A387" s="22" t="str">
        <f>TEXT(A100,"mmm-yy")</f>
        <v>Oct-08</v>
      </c>
      <c r="B387" s="16">
        <f>B100-B88</f>
        <v>47</v>
      </c>
      <c r="C387" s="18">
        <f>C100-C88</f>
        <v>2668</v>
      </c>
      <c r="D387" s="18">
        <f>D100-D88</f>
        <v>82708</v>
      </c>
      <c r="E387" s="40">
        <f>IF(OR(E238="-",E250="-"),"-",IF(OR(E238="C",E250="C"),"C",E250-E238))</f>
        <v>0.7602092719321405</v>
      </c>
      <c r="F387" s="18">
        <f>IF(OR(F100="C",F88="C"),"C",F250-F238)</f>
        <v>102574</v>
      </c>
      <c r="G387" s="18">
        <f>IF(OR(G100="C",G88="C"),"C",G250-G238)</f>
        <v>26229</v>
      </c>
      <c r="H387" s="18">
        <f>IF(OR(H250="C",H238="C"),"C",H250-H238)</f>
        <v>60744</v>
      </c>
      <c r="I387" s="19">
        <f>IF(OR(I250="-",I238="-"),"-",IF(OR(I250="C",I238="C"),"C",I250-I238))</f>
        <v>4.0638095320200796E-2</v>
      </c>
      <c r="J387" s="20">
        <f>IF(OR(J250="-",J238="-"),"-",IF(OR(J250="C",J238="C"),"C",J250-J238))</f>
        <v>7.3694091868192757E-5</v>
      </c>
      <c r="K387" s="40">
        <f>IF(OR(K250="-",K238="-"),"-",K250-K238)</f>
        <v>0.20999551337846611</v>
      </c>
    </row>
    <row r="388" spans="1:11">
      <c r="A388" s="22" t="str">
        <f>TEXT(A101,"mmm-yy")</f>
        <v>Nov-08</v>
      </c>
      <c r="B388" s="16">
        <f>B101-B89</f>
        <v>59</v>
      </c>
      <c r="C388" s="18">
        <f>C101-C89</f>
        <v>3680</v>
      </c>
      <c r="D388" s="18">
        <f>D101-D89</f>
        <v>110400</v>
      </c>
      <c r="E388" s="40">
        <f>IF(OR(E239="-",E251="-"),"-",IF(OR(E239="C",E251="C"),"C",E251-E239))</f>
        <v>-2.3135981778130486</v>
      </c>
      <c r="F388" s="18">
        <f>IF(OR(F101="C",F89="C"),"C",F251-F239)</f>
        <v>-113378</v>
      </c>
      <c r="G388" s="18">
        <f>IF(OR(G101="C",G89="C"),"C",G251-G239)</f>
        <v>-73717</v>
      </c>
      <c r="H388" s="18">
        <f>IF(OR(H251="C",H239="C"),"C",H251-H239)</f>
        <v>-53443</v>
      </c>
      <c r="I388" s="19">
        <f>IF(OR(I251="-",I239="-"),"-",IF(OR(I251="C",I239="C"),"C",I251-I239))</f>
        <v>1.3538757532854273E-2</v>
      </c>
      <c r="J388" s="20">
        <f>IF(OR(J251="-",J239="-"),"-",IF(OR(J251="C",J239="C"),"C",J251-J239))</f>
        <v>-1.5777987423453599E-2</v>
      </c>
      <c r="K388" s="40">
        <f>IF(OR(K251="-",K239="-"),"-",K251-K239)</f>
        <v>0.36061444712223079</v>
      </c>
    </row>
    <row r="389" spans="1:11">
      <c r="A389" s="22" t="str">
        <f>TEXT(A102,"mmm-yy")</f>
        <v>Dec-08</v>
      </c>
      <c r="B389" s="16">
        <f>B102-B90</f>
        <v>50</v>
      </c>
      <c r="C389" s="18">
        <f>C102-C90</f>
        <v>3743</v>
      </c>
      <c r="D389" s="18">
        <f>D102-D90</f>
        <v>116033</v>
      </c>
      <c r="E389" s="40">
        <f>IF(OR(E240="-",E252="-"),"-",IF(OR(E240="C",E252="C"),"C",E252-E240))</f>
        <v>-1.7621894840908325</v>
      </c>
      <c r="F389" s="18">
        <f>IF(OR(F102="C",F90="C"),"C",F252-F240)</f>
        <v>-82768</v>
      </c>
      <c r="G389" s="18">
        <f>IF(OR(G102="C",G90="C"),"C",G252-G240)</f>
        <v>-63855</v>
      </c>
      <c r="H389" s="18">
        <f>IF(OR(H252="C",H240="C"),"C",H252-H240)</f>
        <v>-31244</v>
      </c>
      <c r="I389" s="19">
        <f>IF(OR(I252="-",I240="-"),"-",IF(OR(I252="C",I240="C"),"C",I252-I240))</f>
        <v>2.450417811908312E-2</v>
      </c>
      <c r="J389" s="20">
        <f>IF(OR(J252="-",J240="-"),"-",IF(OR(J252="C",J240="C"),"C",J252-J240))</f>
        <v>-1.4790618537122269E-2</v>
      </c>
      <c r="K389" s="40">
        <f>IF(OR(K252="-",K240="-"),"-",K252-K240)</f>
        <v>0.49005574837843113</v>
      </c>
    </row>
    <row r="390" spans="1:11">
      <c r="A390" s="22" t="str">
        <f>TEXT(A103,"mmm-yy")</f>
        <v>Jan-09</v>
      </c>
      <c r="B390" s="16">
        <f>B103-B91</f>
        <v>62</v>
      </c>
      <c r="C390" s="18">
        <f>C103-C91</f>
        <v>3579</v>
      </c>
      <c r="D390" s="18">
        <f>D103-D91</f>
        <v>110949</v>
      </c>
      <c r="E390" s="40">
        <f>IF(OR(E241="-",E253="-"),"-",IF(OR(E241="C",E253="C"),"C",E253-E241))</f>
        <v>-2.5143802648969924</v>
      </c>
      <c r="F390" s="18">
        <f>IF(OR(F103="C",F91="C"),"C",F253-F241)</f>
        <v>-147721</v>
      </c>
      <c r="G390" s="18">
        <f>IF(OR(G103="C",G91="C"),"C",G253-G241)</f>
        <v>-144616</v>
      </c>
      <c r="H390" s="18">
        <f>IF(OR(H253="C",H241="C"),"C",H253-H241)</f>
        <v>-54782</v>
      </c>
      <c r="I390" s="19">
        <f>IF(OR(I253="-",I241="-"),"-",IF(OR(I253="C",I241="C"),"C",I253-I241))</f>
        <v>7.8996567763563785E-2</v>
      </c>
      <c r="J390" s="20">
        <f>IF(OR(J253="-",J241="-"),"-",IF(OR(J253="C",J241="C"),"C",J253-J241))</f>
        <v>-1.7638167775074987E-2</v>
      </c>
      <c r="K390" s="40">
        <f>IF(OR(K253="-",K241="-"),"-",K253-K241)</f>
        <v>0.28678356936040927</v>
      </c>
    </row>
    <row r="391" spans="1:11">
      <c r="A391" s="22" t="str">
        <f>TEXT(A104,"mmm-yy")</f>
        <v>Feb-09</v>
      </c>
      <c r="B391" s="16">
        <f>B104-B92</f>
        <v>51</v>
      </c>
      <c r="C391" s="18">
        <f>C104-C92</f>
        <v>4139</v>
      </c>
      <c r="D391" s="18">
        <f>D104-D92</f>
        <v>-22929</v>
      </c>
      <c r="E391" s="40">
        <f>IF(OR(E242="-",E254="-"),"-",IF(OR(E242="C",E254="C"),"C",E254-E242))</f>
        <v>-2.5798181862524387</v>
      </c>
      <c r="F391" s="18">
        <f>IF(OR(F104="C",F92="C"),"C",F254-F242)</f>
        <v>-262703</v>
      </c>
      <c r="G391" s="18">
        <f>IF(OR(G104="C",G92="C"),"C",G254-G242)</f>
        <v>-184373</v>
      </c>
      <c r="H391" s="18">
        <f>IF(OR(H254="C",H242="C"),"C",H254-H242)</f>
        <v>-114911</v>
      </c>
      <c r="I391" s="19">
        <f>IF(OR(I254="-",I242="-"),"-",IF(OR(I254="C",I242="C"),"C",I254-I242))</f>
        <v>3.9667942966513881E-2</v>
      </c>
      <c r="J391" s="20">
        <f>IF(OR(J254="-",J242="-"),"-",IF(OR(J254="C",J242="C"),"C",J254-J242))</f>
        <v>-3.3046797376111048E-2</v>
      </c>
      <c r="K391" s="40">
        <f>IF(OR(K254="-",K242="-"),"-",K254-K242)</f>
        <v>0.59497112453198753</v>
      </c>
    </row>
    <row r="392" spans="1:11">
      <c r="A392" s="22" t="str">
        <f>TEXT(A105,"mmm-yy")</f>
        <v>Mar-09</v>
      </c>
      <c r="B392" s="16">
        <f>B105-B93</f>
        <v>46</v>
      </c>
      <c r="C392" s="18">
        <f>C105-C93</f>
        <v>4196</v>
      </c>
      <c r="D392" s="18">
        <f>D105-D93</f>
        <v>130076</v>
      </c>
      <c r="E392" s="40">
        <f>IF(OR(E243="-",E255="-"),"-",IF(OR(E243="C",E255="C"),"C",E255-E243))</f>
        <v>-4.0063587287665285</v>
      </c>
      <c r="F392" s="18">
        <f>IF(OR(F105="C",F93="C"),"C",F255-F243)</f>
        <v>-372707</v>
      </c>
      <c r="G392" s="18">
        <f>IF(OR(G105="C",G93="C"),"C",G255-G243)</f>
        <v>-197381</v>
      </c>
      <c r="H392" s="18">
        <f>IF(OR(H255="C",H243="C"),"C",H255-H243)</f>
        <v>-115982</v>
      </c>
      <c r="I392" s="19">
        <f>IF(OR(I255="-",I243="-"),"-",IF(OR(I255="C",I243="C"),"C",I255-I243))</f>
        <v>-4.8003876808269119E-3</v>
      </c>
      <c r="J392" s="20">
        <f>IF(OR(J255="-",J243="-"),"-",IF(OR(J255="C",J243="C"),"C",J255-J243))</f>
        <v>-8.8225163759010128E-2</v>
      </c>
      <c r="K392" s="40">
        <f>IF(OR(K255="-",K243="-"),"-",K255-K243)</f>
        <v>0.67442422080592479</v>
      </c>
    </row>
    <row r="393" spans="1:11">
      <c r="A393" s="22" t="str">
        <f>TEXT(A106,"mmm-yy")</f>
        <v>Apr-09</v>
      </c>
      <c r="B393" s="16">
        <f>B106-B94</f>
        <v>39</v>
      </c>
      <c r="C393" s="18">
        <f>C106-C94</f>
        <v>3103</v>
      </c>
      <c r="D393" s="18">
        <f>D106-D94</f>
        <v>93090</v>
      </c>
      <c r="E393" s="40">
        <f>IF(OR(E244="-",E256="-"),"-",IF(OR(E244="C",E256="C"),"C",E256-E244))</f>
        <v>-0.4807742542063167</v>
      </c>
      <c r="F393" s="18">
        <f>IF(OR(F106="C",F94="C"),"C",F256-F244)</f>
        <v>116939</v>
      </c>
      <c r="G393" s="18">
        <f>IF(OR(G106="C",G94="C"),"C",G256-G244)</f>
        <v>7356</v>
      </c>
      <c r="H393" s="18">
        <f>IF(OR(H256="C",H244="C"),"C",H256-H244)</f>
        <v>15080</v>
      </c>
      <c r="I393" s="19">
        <f>IF(OR(I256="-",I244="-"),"-",IF(OR(I256="C",I244="C"),"C",I256-I244))</f>
        <v>6.9267525682945363E-2</v>
      </c>
      <c r="J393" s="20">
        <f>IF(OR(J256="-",J244="-"),"-",IF(OR(J256="C",J244="C"),"C",J256-J244))</f>
        <v>5.6770930112455931E-2</v>
      </c>
      <c r="K393" s="40">
        <f>IF(OR(K256="-",K244="-"),"-",K256-K244)</f>
        <v>0.4363880159062461</v>
      </c>
    </row>
    <row r="394" spans="1:11">
      <c r="A394" s="22" t="str">
        <f>TEXT(A107,"mmm-yy")</f>
        <v>May-09</v>
      </c>
      <c r="B394" s="16">
        <f>B107-B95</f>
        <v>37</v>
      </c>
      <c r="C394" s="18">
        <f>C107-C95</f>
        <v>3078</v>
      </c>
      <c r="D394" s="18">
        <f>D107-D95</f>
        <v>95418</v>
      </c>
      <c r="E394" s="40">
        <f>IF(OR(E245="-",E257="-"),"-",IF(OR(E245="C",E257="C"),"C",E257-E245))</f>
        <v>-0.80486699251049387</v>
      </c>
      <c r="F394" s="18">
        <f>IF(OR(F107="C",F95="C"),"C",F257-F245)</f>
        <v>-12599</v>
      </c>
      <c r="G394" s="18">
        <f>IF(OR(G107="C",G95="C"),"C",G257-G245)</f>
        <v>-15223</v>
      </c>
      <c r="H394" s="18">
        <f>IF(OR(H257="C",H245="C"),"C",H257-H245)</f>
        <v>-4816</v>
      </c>
      <c r="I394" s="19">
        <f>IF(OR(I257="-",I245="-"),"-",IF(OR(I257="C",I245="C"),"C",I257-I245))</f>
        <v>1.4162221227553395E-2</v>
      </c>
      <c r="J394" s="20">
        <f>IF(OR(J257="-",J245="-"),"-",IF(OR(J257="C",J245="C"),"C",J257-J245))</f>
        <v>-3.9368474616376936E-3</v>
      </c>
      <c r="K394" s="40">
        <f>IF(OR(K257="-",K245="-"),"-",K257-K245)</f>
        <v>0.47162580098113693</v>
      </c>
    </row>
    <row r="395" spans="1:11">
      <c r="A395" s="22" t="str">
        <f>TEXT(A108,"mmm-yy")</f>
        <v>Jun-09</v>
      </c>
      <c r="B395" s="16">
        <f>B108-B96</f>
        <v>23</v>
      </c>
      <c r="C395" s="18">
        <f>C108-C96</f>
        <v>2886</v>
      </c>
      <c r="D395" s="18">
        <f>D108-D96</f>
        <v>86580</v>
      </c>
      <c r="E395" s="40">
        <f>IF(OR(E246="-",E258="-"),"-",IF(OR(E246="C",E258="C"),"C",E258-E246))</f>
        <v>-2.1400163446294975</v>
      </c>
      <c r="F395" s="18">
        <f>IF(OR(F108="C",F96="C"),"C",F258-F246)</f>
        <v>-82100</v>
      </c>
      <c r="G395" s="18">
        <f>IF(OR(G108="C",G96="C"),"C",G258-G246)</f>
        <v>-41835</v>
      </c>
      <c r="H395" s="18">
        <f>IF(OR(H258="C",H246="C"),"C",H258-H246)</f>
        <v>-63758</v>
      </c>
      <c r="I395" s="19">
        <f>IF(OR(I258="-",I246="-"),"-",IF(OR(I258="C",I246="C"),"C",I258-I246))</f>
        <v>-3.5365005168830344E-3</v>
      </c>
      <c r="J395" s="20">
        <f>IF(OR(J258="-",J246="-"),"-",IF(OR(J258="C",J246="C"),"C",J258-J246))</f>
        <v>1.5553722981020091E-2</v>
      </c>
      <c r="K395" s="40">
        <f>IF(OR(K258="-",K246="-"),"-",K258-K246)</f>
        <v>0.59520378915769356</v>
      </c>
    </row>
    <row r="396" spans="1:11">
      <c r="A396" s="22" t="str">
        <f>TEXT(A109,"mmm-yy")</f>
        <v>Jul-09</v>
      </c>
      <c r="B396" s="16">
        <f>B109-B97</f>
        <v>32</v>
      </c>
      <c r="C396" s="18">
        <f>C109-C97</f>
        <v>3628</v>
      </c>
      <c r="D396" s="18">
        <f>D109-D97</f>
        <v>112468</v>
      </c>
      <c r="E396" s="40">
        <f>IF(OR(E247="-",E259="-"),"-",IF(OR(E247="C",E259="C"),"C",E259-E247))</f>
        <v>-0.86525727270759489</v>
      </c>
      <c r="F396" s="18">
        <f>IF(OR(F109="C",F97="C"),"C",F259-F247)</f>
        <v>71077</v>
      </c>
      <c r="G396" s="18">
        <f>IF(OR(G109="C",G97="C"),"C",G259-G247)</f>
        <v>41015</v>
      </c>
      <c r="H396" s="18">
        <f>IF(OR(H259="C",H247="C"),"C",H259-H247)</f>
        <v>-1411</v>
      </c>
      <c r="I396" s="19">
        <f>IF(OR(I259="-",I247="-"),"-",IF(OR(I259="C",I247="C"),"C",I259-I247))</f>
        <v>-1.0401483470441786E-2</v>
      </c>
      <c r="J396" s="20">
        <f>IF(OR(J259="-",J247="-"),"-",IF(OR(J259="C",J247="C"),"C",J259-J247))</f>
        <v>5.6953288701526494E-2</v>
      </c>
      <c r="K396" s="40">
        <f>IF(OR(K259="-",K247="-"),"-",K259-K247)</f>
        <v>0.70974867044090217</v>
      </c>
    </row>
    <row r="397" spans="1:11">
      <c r="A397" s="22" t="str">
        <f>TEXT(A110,"mmm-yy")</f>
        <v>Aug-09</v>
      </c>
      <c r="B397" s="16">
        <f>B110-B98</f>
        <v>20</v>
      </c>
      <c r="C397" s="18">
        <f>C110-C98</f>
        <v>2472</v>
      </c>
      <c r="D397" s="18">
        <f>D110-D98</f>
        <v>76632</v>
      </c>
      <c r="E397" s="40">
        <f>IF(OR(E248="-",E260="-"),"-",IF(OR(E248="C",E260="C"),"C",E260-E248))</f>
        <v>-1.3713563833541365</v>
      </c>
      <c r="F397" s="18">
        <f>IF(OR(F110="C",F98="C"),"C",F260-F248)</f>
        <v>-2511</v>
      </c>
      <c r="G397" s="18">
        <f>IF(OR(G110="C",G98="C"),"C",G260-G248)</f>
        <v>-18839</v>
      </c>
      <c r="H397" s="18">
        <f>IF(OR(H260="C",H248="C"),"C",H260-H248)</f>
        <v>-34536</v>
      </c>
      <c r="I397" s="19">
        <f>IF(OR(I260="-",I248="-"),"-",IF(OR(I260="C",I248="C"),"C",I260-I248))</f>
        <v>3.3553477419020483E-2</v>
      </c>
      <c r="J397" s="20">
        <f>IF(OR(J260="-",J248="-"),"-",IF(OR(J260="C",J248="C"),"C",J260-J248))</f>
        <v>4.2960122978769721E-2</v>
      </c>
      <c r="K397" s="40">
        <f>IF(OR(K260="-",K248="-"),"-",K260-K248)</f>
        <v>0.50591957075100424</v>
      </c>
    </row>
    <row r="398" spans="1:11">
      <c r="A398" s="22" t="str">
        <f>TEXT(A111,"mmm-yy")</f>
        <v>Sep-09</v>
      </c>
      <c r="B398" s="16">
        <f>B111-B99</f>
        <v>17</v>
      </c>
      <c r="C398" s="18">
        <f>C111-C99</f>
        <v>2972</v>
      </c>
      <c r="D398" s="18">
        <f>D111-D99</f>
        <v>89160</v>
      </c>
      <c r="E398" s="40">
        <f>IF(OR(E249="-",E261="-"),"-",IF(OR(E249="C",E261="C"),"C",E261-E249))</f>
        <v>-0.4686492557030526</v>
      </c>
      <c r="F398" s="18">
        <f>IF(OR(F111="C",F99="C"),"C",F261-F249)</f>
        <v>64672</v>
      </c>
      <c r="G398" s="18">
        <f>IF(OR(G111="C",G99="C"),"C",G261-G249)</f>
        <v>55712</v>
      </c>
      <c r="H398" s="18">
        <f>IF(OR(H261="C",H249="C"),"C",H261-H249)</f>
        <v>9159</v>
      </c>
      <c r="I398" s="19">
        <f>IF(OR(I261="-",I249="-"),"-",IF(OR(I261="C",I249="C"),"C",I261-I249))</f>
        <v>-3.7636434278372155E-2</v>
      </c>
      <c r="J398" s="20">
        <f>IF(OR(J261="-",J249="-"),"-",IF(OR(J261="C",J249="C"),"C",J261-J249))</f>
        <v>3.7800382776681518E-2</v>
      </c>
      <c r="K398" s="40">
        <f>IF(OR(K261="-",K249="-"),"-",K261-K249)</f>
        <v>0.69186191125544383</v>
      </c>
    </row>
    <row r="399" spans="1:11">
      <c r="A399" s="22" t="str">
        <f>TEXT(A112,"mmm-yy")</f>
        <v>Oct-09</v>
      </c>
      <c r="B399" s="16">
        <f>B112-B100</f>
        <v>32</v>
      </c>
      <c r="C399" s="18">
        <f>C112-C100</f>
        <v>3367</v>
      </c>
      <c r="D399" s="18">
        <f>D112-D100</f>
        <v>104377</v>
      </c>
      <c r="E399" s="40">
        <f>IF(OR(E250="-",E262="-"),"-",IF(OR(E250="C",E262="C"),"C",E262-E250))</f>
        <v>-1.061364146297386</v>
      </c>
      <c r="F399" s="18">
        <f>IF(OR(F112="C",F100="C"),"C",F262-F250)</f>
        <v>11366</v>
      </c>
      <c r="G399" s="18">
        <f>IF(OR(G112="C",G100="C"),"C",G262-G250)</f>
        <v>18757</v>
      </c>
      <c r="H399" s="18">
        <f>IF(OR(H262="C",H250="C"),"C",H262-H250)</f>
        <v>-11061</v>
      </c>
      <c r="I399" s="19">
        <f>IF(OR(I262="-",I250="-"),"-",IF(OR(I262="C",I250="C"),"C",I262-I250))</f>
        <v>-1.7637885013297661E-2</v>
      </c>
      <c r="J399" s="20">
        <f>IF(OR(J262="-",J250="-"),"-",IF(OR(J262="C",J250="C"),"C",J262-J250))</f>
        <v>2.0301768242166229E-2</v>
      </c>
      <c r="K399" s="40">
        <f>IF(OR(K262="-",K250="-"),"-",K262-K250)</f>
        <v>0.60408839602777675</v>
      </c>
    </row>
    <row r="400" spans="1:11">
      <c r="A400" s="22" t="str">
        <f>TEXT(A113,"mmm-yy")</f>
        <v>Nov-09</v>
      </c>
      <c r="B400" s="16">
        <f>B113-B101</f>
        <v>0</v>
      </c>
      <c r="C400" s="18">
        <f>C113-C101</f>
        <v>2354</v>
      </c>
      <c r="D400" s="18">
        <f>D113-D101</f>
        <v>70620</v>
      </c>
      <c r="E400" s="40">
        <f>IF(OR(E251="-",E263="-"),"-",IF(OR(E251="C",E263="C"),"C",E263-E251))</f>
        <v>-0.44278346724191664</v>
      </c>
      <c r="F400" s="18">
        <f>IF(OR(F113="C",F101="C"),"C",F263-F251)</f>
        <v>12267</v>
      </c>
      <c r="G400" s="18">
        <f>IF(OR(G113="C",G101="C"),"C",G263-G251)</f>
        <v>22450</v>
      </c>
      <c r="H400" s="18">
        <f>IF(OR(H263="C",H251="C"),"C",H263-H251)</f>
        <v>7881</v>
      </c>
      <c r="I400" s="19">
        <f>IF(OR(I263="-",I251="-"),"-",IF(OR(I263="C",I251="C"),"C",I263-I251))</f>
        <v>-1.9374183272966361E-2</v>
      </c>
      <c r="J400" s="20">
        <f>IF(OR(J263="-",J251="-"),"-",IF(OR(J263="C",J251="C"),"C",J263-J251))</f>
        <v>-3.407729221833744E-4</v>
      </c>
      <c r="K400" s="40">
        <f>IF(OR(K263="-",K251="-"),"-",K263-K251)</f>
        <v>0.70373692077728123</v>
      </c>
    </row>
    <row r="401" spans="1:11">
      <c r="A401" s="22" t="str">
        <f>TEXT(A114,"mmm-yy")</f>
        <v>Dec-09</v>
      </c>
      <c r="B401" s="16">
        <f>B114-B102</f>
        <v>-4</v>
      </c>
      <c r="C401" s="18">
        <f>C114-C102</f>
        <v>2180</v>
      </c>
      <c r="D401" s="18">
        <f>D114-D102</f>
        <v>67580</v>
      </c>
      <c r="E401" s="40">
        <f>IF(OR(E252="-",E264="-"),"-",IF(OR(E252="C",E264="C"),"C",E264-E252))</f>
        <v>1.2675791441306004</v>
      </c>
      <c r="F401" s="18">
        <f>IF(OR(F114="C",F102="C"),"C",F264-F252)</f>
        <v>137289</v>
      </c>
      <c r="G401" s="18">
        <f>IF(OR(G114="C",G102="C"),"C",G264-G252)</f>
        <v>72067</v>
      </c>
      <c r="H401" s="18">
        <f>IF(OR(H264="C",H252="C"),"C",H264-H252)</f>
        <v>82766</v>
      </c>
      <c r="I401" s="19">
        <f>IF(OR(I264="-",I252="-"),"-",IF(OR(I264="C",I252="C"),"C",I264-I252))</f>
        <v>-1.335366786319403E-3</v>
      </c>
      <c r="J401" s="20">
        <f>IF(OR(J264="-",J252="-"),"-",IF(OR(J264="C",J252="C"),"C",J264-J252))</f>
        <v>-8.0704630888379647E-3</v>
      </c>
      <c r="K401" s="40">
        <f>IF(OR(K264="-",K252="-"),"-",K264-K252)</f>
        <v>0.7019076683119323</v>
      </c>
    </row>
    <row r="402" spans="1:11">
      <c r="A402" s="22" t="str">
        <f>TEXT(A115,"mmm-yy")</f>
        <v>Jan-10</v>
      </c>
      <c r="B402" s="16">
        <f>B115-B103</f>
        <v>4</v>
      </c>
      <c r="C402" s="18">
        <f>C115-C103</f>
        <v>2996</v>
      </c>
      <c r="D402" s="18">
        <f>D115-D103</f>
        <v>92876</v>
      </c>
      <c r="E402" s="40">
        <f>IF(OR(E253="-",E265="-"),"-",IF(OR(E253="C",E265="C"),"C",E265-E253))</f>
        <v>1.1816133282782815</v>
      </c>
      <c r="F402" s="18">
        <f>IF(OR(F115="C",F103="C"),"C",F265-F253)</f>
        <v>187701</v>
      </c>
      <c r="G402" s="18">
        <f>IF(OR(G115="C",G103="C"),"C",G265-G253)</f>
        <v>85481</v>
      </c>
      <c r="H402" s="18">
        <f>IF(OR(H265="C",H253="C"),"C",H265-H253)</f>
        <v>98177</v>
      </c>
      <c r="I402" s="19">
        <f>IF(OR(I265="-",I253="-"),"-",IF(OR(I265="C",I253="C"),"C",I265-I253))</f>
        <v>1.0628352035197963E-3</v>
      </c>
      <c r="J402" s="20">
        <f>IF(OR(J265="-",J253="-"),"-",IF(OR(J265="C",J253="C"),"C",J265-J253))</f>
        <v>-3.5080320484357497E-3</v>
      </c>
      <c r="K402" s="40">
        <f>IF(OR(K265="-",K253="-"),"-",K265-K253)</f>
        <v>0.84108419887621722</v>
      </c>
    </row>
    <row r="403" spans="1:11">
      <c r="A403" s="22" t="str">
        <f>TEXT(A116,"mmm-yy")</f>
        <v>Feb-10</v>
      </c>
      <c r="B403" s="16">
        <f>B116-B104</f>
        <v>-7</v>
      </c>
      <c r="C403" s="18">
        <f>C116-C104</f>
        <v>2342</v>
      </c>
      <c r="D403" s="18">
        <f>D116-D104</f>
        <v>65576</v>
      </c>
      <c r="E403" s="40">
        <f>IF(OR(E254="-",E266="-"),"-",IF(OR(E254="C",E266="C"),"C",E266-E254))</f>
        <v>0.3196901700101904</v>
      </c>
      <c r="F403" s="18">
        <f>IF(OR(F116="C",F104="C"),"C",F266-F254)</f>
        <v>49352</v>
      </c>
      <c r="G403" s="18">
        <f>IF(OR(G116="C",G104="C"),"C",G266-G254)</f>
        <v>51020</v>
      </c>
      <c r="H403" s="18">
        <f>IF(OR(H266="C",H254="C"),"C",H266-H254)</f>
        <v>44616</v>
      </c>
      <c r="I403" s="19">
        <f>IF(OR(I266="-",I254="-"),"-",IF(OR(I266="C",I254="C"),"C",I266-I254))</f>
        <v>-2.4564791388459684E-2</v>
      </c>
      <c r="J403" s="20">
        <f>IF(OR(J266="-",J254="-"),"-",IF(OR(J266="C",J254="C"),"C",J266-J254))</f>
        <v>-1.3380532230182318E-2</v>
      </c>
      <c r="K403" s="40">
        <f>IF(OR(K266="-",K254="-"),"-",K266-K254)</f>
        <v>0.78887544965463263</v>
      </c>
    </row>
    <row r="404" spans="1:11">
      <c r="A404" s="22" t="str">
        <f>TEXT(A117,"mmm-yy")</f>
        <v>Mar-10</v>
      </c>
      <c r="B404" s="16">
        <f>B117-B105</f>
        <v>-10</v>
      </c>
      <c r="C404" s="18">
        <f>C117-C105</f>
        <v>1867</v>
      </c>
      <c r="D404" s="18">
        <f>D117-D105</f>
        <v>57877</v>
      </c>
      <c r="E404" s="40">
        <f>IF(OR(E255="-",E267="-"),"-",IF(OR(E255="C",E267="C"),"C",E267-E255))</f>
        <v>8.1326802597786241E-2</v>
      </c>
      <c r="F404" s="18">
        <f>IF(OR(F117="C",F105="C"),"C",F267-F255)</f>
        <v>73989</v>
      </c>
      <c r="G404" s="18">
        <f>IF(OR(G117="C",G105="C"),"C",G267-G255)</f>
        <v>55036</v>
      </c>
      <c r="H404" s="18">
        <f>IF(OR(H267="C",H255="C"),"C",H267-H255)</f>
        <v>28906</v>
      </c>
      <c r="I404" s="19">
        <f>IF(OR(I267="-",I255="-"),"-",IF(OR(I267="C",I255="C"),"C",I267-I255))</f>
        <v>-1.5251203680858305E-2</v>
      </c>
      <c r="J404" s="20">
        <f>IF(OR(J267="-",J255="-"),"-",IF(OR(J267="C",J255="C"),"C",J267-J255))</f>
        <v>1.334982696690834E-2</v>
      </c>
      <c r="K404" s="40">
        <f>IF(OR(K267="-",K255="-"),"-",K267-K255)</f>
        <v>0.6858081662022002</v>
      </c>
    </row>
    <row r="405" spans="1:11">
      <c r="A405" s="22" t="str">
        <f>TEXT(A118,"mmm-yy")</f>
        <v>Apr-10</v>
      </c>
      <c r="B405" s="16">
        <f>B118-B106</f>
        <v>-22</v>
      </c>
      <c r="C405" s="18">
        <f>C118-C106</f>
        <v>2158</v>
      </c>
      <c r="D405" s="18">
        <f>D118-D106</f>
        <v>64740</v>
      </c>
      <c r="E405" s="40">
        <f>IF(OR(E256="-",E268="-"),"-",IF(OR(E256="C",E268="C"),"C",E268-E256))</f>
        <v>-0.48355186822158913</v>
      </c>
      <c r="F405" s="18">
        <f>IF(OR(F118="C",F106="C"),"C",F268-F256)</f>
        <v>21652</v>
      </c>
      <c r="G405" s="18">
        <f>IF(OR(G118="C",G106="C"),"C",G268-G256)</f>
        <v>3300</v>
      </c>
      <c r="H405" s="18">
        <f>IF(OR(H268="C",H256="C"),"C",H268-H256)</f>
        <v>3489</v>
      </c>
      <c r="I405" s="19">
        <f>IF(OR(I268="-",I256="-"),"-",IF(OR(I268="C",I256="C"),"C",I268-I256))</f>
        <v>1.0318610809830098E-2</v>
      </c>
      <c r="J405" s="20">
        <f>IF(OR(J268="-",J256="-"),"-",IF(OR(J268="C",J256="C"),"C",J268-J256))</f>
        <v>9.6438626696522256E-3</v>
      </c>
      <c r="K405" s="40">
        <f>IF(OR(K268="-",K256="-"),"-",K268-K256)</f>
        <v>0.9305527337914512</v>
      </c>
    </row>
    <row r="406" spans="1:11">
      <c r="A406" s="22" t="str">
        <f>TEXT(A119,"mmm-yy")</f>
        <v>May-10</v>
      </c>
      <c r="B406" s="16">
        <f>B119-B107</f>
        <v>-19</v>
      </c>
      <c r="C406" s="18">
        <f>C119-C107</f>
        <v>2898</v>
      </c>
      <c r="D406" s="18">
        <f>D119-D107</f>
        <v>89838</v>
      </c>
      <c r="E406" s="40">
        <f>IF(OR(E257="-",E269="-"),"-",IF(OR(E257="C",E269="C"),"C",E269-E257))</f>
        <v>-1.9653881738624648</v>
      </c>
      <c r="F406" s="18">
        <f>IF(OR(F119="C",F107="C"),"C",F269-F257)</f>
        <v>-122189</v>
      </c>
      <c r="G406" s="18">
        <f>IF(OR(G119="C",G107="C"),"C",G269-G257)</f>
        <v>-86168</v>
      </c>
      <c r="H406" s="18">
        <f>IF(OR(H269="C",H257="C"),"C",H269-H257)</f>
        <v>-58412</v>
      </c>
      <c r="I406" s="19">
        <f>IF(OR(I269="-",I257="-"),"-",IF(OR(I269="C",I257="C"),"C",I269-I257))</f>
        <v>3.729113587604993E-2</v>
      </c>
      <c r="J406" s="20">
        <f>IF(OR(J269="-",J257="-"),"-",IF(OR(J269="C",J257="C"),"C",J269-J257))</f>
        <v>-2.5126250250084414E-2</v>
      </c>
      <c r="K406" s="40">
        <f>IF(OR(K269="-",K257="-"),"-",K269-K257)</f>
        <v>1.1312678056297116</v>
      </c>
    </row>
    <row r="407" spans="1:11">
      <c r="A407" s="22" t="str">
        <f>TEXT(A120,"mmm-yy")</f>
        <v>Jun-10</v>
      </c>
      <c r="B407" s="16">
        <f>B120-B108</f>
        <v>-45</v>
      </c>
      <c r="C407" s="18">
        <f>C120-C108</f>
        <v>1350</v>
      </c>
      <c r="D407" s="18">
        <f>D120-D108</f>
        <v>40500</v>
      </c>
      <c r="E407" s="40">
        <f>IF(OR(E258="-",E270="-"),"-",IF(OR(E258="C",E270="C"),"C",E270-E258))</f>
        <v>1.5202669058487857</v>
      </c>
      <c r="F407" s="18">
        <f>IF(OR(F120="C",F108="C"),"C",F270-F258)</f>
        <v>112858</v>
      </c>
      <c r="G407" s="18">
        <f>IF(OR(G120="C",G108="C"),"C",G270-G258)</f>
        <v>41270</v>
      </c>
      <c r="H407" s="18">
        <f>IF(OR(H270="C",H258="C"),"C",H270-H258)</f>
        <v>73127</v>
      </c>
      <c r="I407" s="19">
        <f>IF(OR(I270="-",I258="-"),"-",IF(OR(I270="C",I258="C"),"C",I270-I258))</f>
        <v>3.893822311665307E-2</v>
      </c>
      <c r="J407" s="20">
        <f>IF(OR(J270="-",J258="-"),"-",IF(OR(J270="C",J258="C"),"C",J270-J258))</f>
        <v>-8.8524095732323005E-4</v>
      </c>
      <c r="K407" s="40">
        <f>IF(OR(K270="-",K258="-"),"-",K270-K258)</f>
        <v>1.011158143733077</v>
      </c>
    </row>
    <row r="408" spans="1:11">
      <c r="A408" s="22" t="str">
        <f>TEXT(A121,"mmm-yy")</f>
        <v>Jul-10</v>
      </c>
      <c r="B408" s="16">
        <f>B121-B109</f>
        <v>-47</v>
      </c>
      <c r="C408" s="18">
        <f>C121-C109</f>
        <v>1657</v>
      </c>
      <c r="D408" s="18">
        <f>D121-D109</f>
        <v>51367</v>
      </c>
      <c r="E408" s="40">
        <f>IF(OR(E259="-",E271="-"),"-",IF(OR(E259="C",E271="C"),"C",E271-E259))</f>
        <v>2.3149716695151312E-2</v>
      </c>
      <c r="F408" s="18">
        <f>IF(OR(F121="C",F109="C"),"C",F271-F259)</f>
        <v>4389</v>
      </c>
      <c r="G408" s="18">
        <f>IF(OR(G121="C",G109="C"),"C",G271-G259)</f>
        <v>7478</v>
      </c>
      <c r="H408" s="18">
        <f>IF(OR(H271="C",H259="C"),"C",H271-H259)</f>
        <v>16633</v>
      </c>
      <c r="I408" s="19">
        <f>IF(OR(I271="-",I259="-"),"-",IF(OR(I271="C",I259="C"),"C",I271-I259))</f>
        <v>-9.5231908845960778E-3</v>
      </c>
      <c r="J408" s="20">
        <f>IF(OR(J271="-",J259="-"),"-",IF(OR(J271="C",J259="C"),"C",J271-J259))</f>
        <v>-1.848897231303881E-2</v>
      </c>
      <c r="K408" s="40">
        <f>IF(OR(K271="-",K259="-"),"-",K271-K259)</f>
        <v>1.1349975492572355</v>
      </c>
    </row>
    <row r="409" spans="1:11">
      <c r="A409" s="22" t="str">
        <f>TEXT(A122,"mmm-yy")</f>
        <v>Aug-10</v>
      </c>
      <c r="B409" s="16">
        <f>B122-B110</f>
        <v>-41</v>
      </c>
      <c r="C409" s="18">
        <f>C122-C110</f>
        <v>1778</v>
      </c>
      <c r="D409" s="18">
        <f>D122-D110</f>
        <v>55118</v>
      </c>
      <c r="E409" s="40">
        <f>IF(OR(E260="-",E272="-"),"-",IF(OR(E260="C",E272="C"),"C",E272-E260))</f>
        <v>-8.3321290646459545E-2</v>
      </c>
      <c r="F409" s="18">
        <f>IF(OR(F122="C",F110="C"),"C",F272-F260)</f>
        <v>-966</v>
      </c>
      <c r="G409" s="18">
        <f>IF(OR(G122="C",G110="C"),"C",G272-G260)</f>
        <v>-19510</v>
      </c>
      <c r="H409" s="18">
        <f>IF(OR(H272="C",H260="C"),"C",H272-H260)</f>
        <v>12496</v>
      </c>
      <c r="I409" s="19">
        <f>IF(OR(I272="-",I260="-"),"-",IF(OR(I272="C",I260="C"),"C",I272-I260))</f>
        <v>3.7711778800280982E-2</v>
      </c>
      <c r="J409" s="20">
        <f>IF(OR(J272="-",J260="-"),"-",IF(OR(J272="C",J260="C"),"C",J272-J260))</f>
        <v>-1.7327572412645598E-2</v>
      </c>
      <c r="K409" s="40">
        <f>IF(OR(K272="-",K260="-"),"-",K272-K260)</f>
        <v>1.090654141725075</v>
      </c>
    </row>
    <row r="410" spans="1:11">
      <c r="A410" s="22" t="str">
        <f>TEXT(A123,"mmm-yy")</f>
        <v>Sep-10</v>
      </c>
      <c r="B410" s="16">
        <f>B123-B111</f>
        <v>-44</v>
      </c>
      <c r="C410" s="18">
        <f>C123-C111</f>
        <v>352</v>
      </c>
      <c r="D410" s="18">
        <f>D123-D111</f>
        <v>10560</v>
      </c>
      <c r="E410" s="40">
        <f>IF(OR(E261="-",E273="-"),"-",IF(OR(E261="C",E273="C"),"C",E273-E261))</f>
        <v>1.3674943101449344E-4</v>
      </c>
      <c r="F410" s="18">
        <f>IF(OR(F123="C",F111="C"),"C",F273-F261)</f>
        <v>-26906</v>
      </c>
      <c r="G410" s="18">
        <f>IF(OR(G123="C",G111="C"),"C",G273-G261)</f>
        <v>-21322</v>
      </c>
      <c r="H410" s="18">
        <f>IF(OR(H273="C",H261="C"),"C",H273-H261)</f>
        <v>3344</v>
      </c>
      <c r="I410" s="19">
        <f>IF(OR(I273="-",I261="-"),"-",IF(OR(I273="C",I261="C"),"C",I273-I261))</f>
        <v>1.2075820759025913E-2</v>
      </c>
      <c r="J410" s="20">
        <f>IF(OR(J273="-",J261="-"),"-",IF(OR(J273="C",J261="C"),"C",J273-J261))</f>
        <v>-2.4746987852797719E-2</v>
      </c>
      <c r="K410" s="40">
        <f>IF(OR(K273="-",K261="-"),"-",K273-K261)</f>
        <v>0.68403902084056512</v>
      </c>
    </row>
    <row r="411" spans="1:11">
      <c r="A411" s="22" t="str">
        <f>TEXT(A124,"mmm-yy")</f>
        <v>Oct-10</v>
      </c>
      <c r="B411" s="16">
        <f>B124-B112</f>
        <v>-45</v>
      </c>
      <c r="C411" s="18">
        <f>C124-C112</f>
        <v>515</v>
      </c>
      <c r="D411" s="18">
        <f>D124-D112</f>
        <v>15965</v>
      </c>
      <c r="E411" s="40">
        <f>IF(OR(E262="-",E274="-"),"-",IF(OR(E262="C",E274="C"),"C",E274-E262))</f>
        <v>1.8780580502031796E-2</v>
      </c>
      <c r="F411" s="18">
        <f>IF(OR(F124="C",F112="C"),"C",F274-F262)</f>
        <v>-42622</v>
      </c>
      <c r="G411" s="18">
        <f>IF(OR(G124="C",G112="C"),"C",G274-G262)</f>
        <v>-47939</v>
      </c>
      <c r="H411" s="18">
        <f>IF(OR(H274="C",H262="C"),"C",H274-H262)</f>
        <v>6165</v>
      </c>
      <c r="I411" s="19">
        <f>IF(OR(I274="-",I262="-"),"-",IF(OR(I274="C",I262="C"),"C",I274-I262))</f>
        <v>3.5703593717387294E-2</v>
      </c>
      <c r="J411" s="20">
        <f>IF(OR(J274="-",J262="-"),"-",IF(OR(J274="C",J262="C"),"C",J274-J262))</f>
        <v>-3.5787034919381622E-2</v>
      </c>
      <c r="K411" s="40">
        <f>IF(OR(K274="-",K262="-"),"-",K274-K262)</f>
        <v>0.74139053791136433</v>
      </c>
    </row>
    <row r="412" spans="1:11">
      <c r="A412" s="22" t="str">
        <f>TEXT(A125,"mmm-yy")</f>
        <v>Nov-10</v>
      </c>
      <c r="B412" s="16">
        <f>B125-B113</f>
        <v>-35</v>
      </c>
      <c r="C412" s="18">
        <f>C125-C113</f>
        <v>570</v>
      </c>
      <c r="D412" s="18">
        <f>D125-D113</f>
        <v>17100</v>
      </c>
      <c r="E412" s="40">
        <f>IF(OR(E263="-",E275="-"),"-",IF(OR(E263="C",E275="C"),"C",E275-E263))</f>
        <v>1.0857029688551023</v>
      </c>
      <c r="F412" s="18">
        <f>IF(OR(F125="C",F113="C"),"C",F275-F263)</f>
        <v>52370</v>
      </c>
      <c r="G412" s="18">
        <f>IF(OR(G125="C",G113="C"),"C",G275-G263)</f>
        <v>20785</v>
      </c>
      <c r="H412" s="18">
        <f>IF(OR(H275="C",H263="C"),"C",H275-H263)</f>
        <v>53484</v>
      </c>
      <c r="I412" s="19">
        <f>IF(OR(I275="-",I263="-"),"-",IF(OR(I275="C",I263="C"),"C",I275-I263))</f>
        <v>1.0027570818379017E-2</v>
      </c>
      <c r="J412" s="20">
        <f>IF(OR(J275="-",J263="-"),"-",IF(OR(J275="C",J263="C"),"C",J275-J263))</f>
        <v>-2.0577622004865015E-2</v>
      </c>
      <c r="K412" s="40">
        <f>IF(OR(K275="-",K263="-"),"-",K275-K263)</f>
        <v>0.62680602784513439</v>
      </c>
    </row>
    <row r="413" spans="1:11">
      <c r="A413" s="22" t="str">
        <f>TEXT(A126,"mmm-yy")</f>
        <v>Dec-10</v>
      </c>
      <c r="B413" s="16">
        <f>B126-B114</f>
        <v>-31</v>
      </c>
      <c r="C413" s="18">
        <f>C126-C114</f>
        <v>201</v>
      </c>
      <c r="D413" s="18">
        <f>D126-D114</f>
        <v>6231</v>
      </c>
      <c r="E413" s="40">
        <f>IF(OR(E264="-",E276="-"),"-",IF(OR(E264="C",E276="C"),"C",E276-E264))</f>
        <v>-0.684543494223675</v>
      </c>
      <c r="F413" s="18">
        <f>IF(OR(F126="C",F114="C"),"C",F276-F264)</f>
        <v>-76706</v>
      </c>
      <c r="G413" s="18">
        <f>IF(OR(G126="C",G114="C"),"C",G276-G264)</f>
        <v>-41533</v>
      </c>
      <c r="H413" s="18">
        <f>IF(OR(H276="C",H264="C"),"C",H276-H264)</f>
        <v>-28264</v>
      </c>
      <c r="I413" s="19">
        <f>IF(OR(I276="-",I264="-"),"-",IF(OR(I276="C",I264="C"),"C",I276-I264))</f>
        <v>2.2331455545061552E-3</v>
      </c>
      <c r="J413" s="20">
        <f>IF(OR(J276="-",J264="-"),"-",IF(OR(J276="C",J264="C"),"C",J276-J264))</f>
        <v>-1.437994671563092E-2</v>
      </c>
      <c r="K413" s="40">
        <f>IF(OR(K276="-",K264="-"),"-",K276-K264)</f>
        <v>0.4643224019919856</v>
      </c>
    </row>
    <row r="414" spans="1:11">
      <c r="A414" s="22" t="str">
        <f>TEXT(A127,"mmm-yy")</f>
        <v>Jan-11</v>
      </c>
      <c r="B414" s="16">
        <f>B127-B115</f>
        <v>-36</v>
      </c>
      <c r="C414" s="18">
        <f>C127-C115</f>
        <v>-947</v>
      </c>
      <c r="D414" s="18">
        <f>D127-D115</f>
        <v>-29357</v>
      </c>
      <c r="E414" s="40">
        <f>IF(OR(E265="-",E277="-"),"-",IF(OR(E265="C",E277="C"),"C",E277-E265))</f>
        <v>-0.52399076819796875</v>
      </c>
      <c r="F414" s="18">
        <f>IF(OR(F127="C",F115="C"),"C",F277-F265)</f>
        <v>-103986</v>
      </c>
      <c r="G414" s="18">
        <f>IF(OR(G127="C",G115="C"),"C",G277-G265)</f>
        <v>-24469</v>
      </c>
      <c r="H414" s="18">
        <f>IF(OR(H277="C",H265="C"),"C",H277-H265)</f>
        <v>-38018</v>
      </c>
      <c r="I414" s="19">
        <f>IF(OR(I277="-",I265="-"),"-",IF(OR(I277="C",I265="C"),"C",I277-I265))</f>
        <v>-2.5178098533598092E-2</v>
      </c>
      <c r="J414" s="20">
        <f>IF(OR(J277="-",J265="-"),"-",IF(OR(J277="C",J265="C"),"C",J277-J265))</f>
        <v>-1.2941035696476089E-2</v>
      </c>
      <c r="K414" s="40">
        <f>IF(OR(K277="-",K265="-"),"-",K277-K265)</f>
        <v>0.18438413271445597</v>
      </c>
    </row>
    <row r="415" spans="1:11">
      <c r="A415" s="22" t="str">
        <f>TEXT(A128,"mmm-yy")</f>
        <v>Feb-11</v>
      </c>
      <c r="B415" s="16">
        <f>B128-B116</f>
        <v>-34</v>
      </c>
      <c r="C415" s="18">
        <f>C128-C116</f>
        <v>-978</v>
      </c>
      <c r="D415" s="18">
        <f>D128-D116</f>
        <v>-27384</v>
      </c>
      <c r="E415" s="40">
        <f>IF(OR(E266="-",E278="-"),"-",IF(OR(E266="C",E278="C"),"C",E278-E266))</f>
        <v>-0.72487124042107354</v>
      </c>
      <c r="F415" s="18">
        <f>IF(OR(F128="C",F116="C"),"C",F278-F266)</f>
        <v>-50585</v>
      </c>
      <c r="G415" s="18">
        <f>IF(OR(G128="C",G116="C"),"C",G278-G266)</f>
        <v>-55525</v>
      </c>
      <c r="H415" s="18">
        <f>IF(OR(H278="C",H266="C"),"C",H278-H266)</f>
        <v>-42580</v>
      </c>
      <c r="I415" s="19">
        <f>IF(OR(I278="-",I266="-"),"-",IF(OR(I278="C",I266="C"),"C",I278-I266))</f>
        <v>2.8567058196265815E-2</v>
      </c>
      <c r="J415" s="20">
        <f>IF(OR(J278="-",J266="-"),"-",IF(OR(J278="C",J266="C"),"C",J278-J266))</f>
        <v>1.095214444724224E-2</v>
      </c>
      <c r="K415" s="40">
        <f>IF(OR(K278="-",K266="-"),"-",K278-K266)</f>
        <v>0.15032559082467145</v>
      </c>
    </row>
    <row r="416" spans="1:11">
      <c r="A416" s="22" t="str">
        <f>TEXT(A129,"mmm-yy")</f>
        <v>Mar-11</v>
      </c>
      <c r="B416" s="16">
        <f>B129-B117</f>
        <v>-86</v>
      </c>
      <c r="C416" s="18">
        <f>C129-C117</f>
        <v>-4563</v>
      </c>
      <c r="D416" s="18">
        <f>D129-D117</f>
        <v>-141453</v>
      </c>
      <c r="E416" s="40">
        <f>IF(OR(E267="-",E279="-"),"-",IF(OR(E267="C",E279="C"),"C",E279-E267))</f>
        <v>-1.0735560481705804</v>
      </c>
      <c r="F416" s="18">
        <f>IF(OR(F129="C",F117="C"),"C",F279-F267)</f>
        <v>-177777</v>
      </c>
      <c r="G416" s="18">
        <f>IF(OR(G129="C",G117="C"),"C",G279-G267)</f>
        <v>-131370</v>
      </c>
      <c r="H416" s="18">
        <f>IF(OR(H279="C",H267="C"),"C",H279-H267)</f>
        <v>-108602</v>
      </c>
      <c r="I416" s="19">
        <f>IF(OR(I279="-",I267="-"),"-",IF(OR(I279="C",I267="C"),"C",I279-I267))</f>
        <v>3.7374813453183497E-2</v>
      </c>
      <c r="J416" s="20">
        <f>IF(OR(J279="-",J267="-"),"-",IF(OR(J279="C",J267="C"),"C",J279-J267))</f>
        <v>1.6330000372801745E-3</v>
      </c>
      <c r="K416" s="40">
        <f>IF(OR(K279="-",K267="-"),"-",K279-K267)</f>
        <v>-0.25516323429518906</v>
      </c>
    </row>
    <row r="417" spans="1:11">
      <c r="A417" s="22" t="str">
        <f>TEXT(A130,"mmm-yy")</f>
        <v>Apr-11</v>
      </c>
      <c r="B417" s="16">
        <f>B130-B118</f>
        <v>-81</v>
      </c>
      <c r="C417" s="18">
        <f>C130-C118</f>
        <v>-4582</v>
      </c>
      <c r="D417" s="18">
        <f>D130-D118</f>
        <v>-137460</v>
      </c>
      <c r="E417" s="40">
        <f>IF(OR(E268="-",E280="-"),"-",IF(OR(E268="C",E280="C"),"C",E280-E268))</f>
        <v>0.43796317765040271</v>
      </c>
      <c r="F417" s="18">
        <f>IF(OR(F130="C",F118="C"),"C",F280-F268)</f>
        <v>-105750</v>
      </c>
      <c r="G417" s="18">
        <f>IF(OR(G130="C",G118="C"),"C",G280-G268)</f>
        <v>-79353</v>
      </c>
      <c r="H417" s="18">
        <f>IF(OR(H280="C",H268="C"),"C",H280-H268)</f>
        <v>-32880</v>
      </c>
      <c r="I417" s="19">
        <f>IF(OR(I280="-",I268="-"),"-",IF(OR(I280="C",I268="C"),"C",I280-I268))</f>
        <v>3.058702470547936E-2</v>
      </c>
      <c r="J417" s="20">
        <f>IF(OR(J280="-",J268="-"),"-",IF(OR(J280="C",J268="C"),"C",J280-J268))</f>
        <v>-3.054700669711119E-2</v>
      </c>
      <c r="K417" s="40">
        <f>IF(OR(K280="-",K268="-"),"-",K280-K268)</f>
        <v>-0.32679408138100996</v>
      </c>
    </row>
    <row r="418" spans="1:11">
      <c r="A418" s="22" t="str">
        <f>TEXT(A131,"mmm-yy")</f>
        <v>May-11</v>
      </c>
      <c r="B418" s="16">
        <f>B131-B119</f>
        <v>-73</v>
      </c>
      <c r="C418" s="18">
        <f>C131-C119</f>
        <v>-5132</v>
      </c>
      <c r="D418" s="18">
        <f>D131-D119</f>
        <v>-159092</v>
      </c>
      <c r="E418" s="40">
        <f>IF(OR(E269="-",E281="-"),"-",IF(OR(E269="C",E281="C"),"C",E281-E269))</f>
        <v>1.4762009832282281</v>
      </c>
      <c r="F418" s="18">
        <f>IF(OR(F131="C",F119="C"),"C",F281-F269)</f>
        <v>16921</v>
      </c>
      <c r="G418" s="18">
        <f>IF(OR(G131="C",G119="C"),"C",G281-G269)</f>
        <v>-24340</v>
      </c>
      <c r="H418" s="18">
        <f>IF(OR(H281="C",H269="C"),"C",H281-H269)</f>
        <v>17127</v>
      </c>
      <c r="I418" s="19">
        <f>IF(OR(I281="-",I269="-"),"-",IF(OR(I281="C",I269="C"),"C",I281-I269))</f>
        <v>6.4609366916156485E-2</v>
      </c>
      <c r="J418" s="20">
        <f>IF(OR(J281="-",J269="-"),"-",IF(OR(J281="C",J269="C"),"C",J281-J269))</f>
        <v>-7.6679529973340266E-3</v>
      </c>
      <c r="K418" s="40">
        <f>IF(OR(K281="-",K269="-"),"-",K281-K269)</f>
        <v>-0.62583069109812328</v>
      </c>
    </row>
    <row r="419" spans="1:11">
      <c r="A419" s="22" t="str">
        <f>TEXT(A132,"mmm-yy")</f>
        <v>Jun-11</v>
      </c>
      <c r="B419" s="16">
        <f>B132-B120</f>
        <v>-71</v>
      </c>
      <c r="C419" s="18">
        <f>C132-C120</f>
        <v>-4225</v>
      </c>
      <c r="D419" s="18">
        <f>D132-D120</f>
        <v>-126750</v>
      </c>
      <c r="E419" s="40">
        <f>IF(OR(E270="-",E282="-"),"-",IF(OR(E270="C",E282="C"),"C",E282-E270))</f>
        <v>0.7256440622639353</v>
      </c>
      <c r="F419" s="18">
        <f>IF(OR(F132="C",F120="C"),"C",F282-F270)</f>
        <v>5463</v>
      </c>
      <c r="G419" s="18">
        <f>IF(OR(G132="C",G120="C"),"C",G282-G270)</f>
        <v>-27152</v>
      </c>
      <c r="H419" s="18">
        <f>IF(OR(H282="C",H270="C"),"C",H282-H270)</f>
        <v>-5035</v>
      </c>
      <c r="I419" s="19">
        <f>IF(OR(I282="-",I270="-"),"-",IF(OR(I282="C",I270="C"),"C",I282-I270))</f>
        <v>6.6228451033376379E-2</v>
      </c>
      <c r="J419" s="20">
        <f>IF(OR(J282="-",J270="-"),"-",IF(OR(J282="C",J270="C"),"C",J282-J270))</f>
        <v>1.2006982431201463E-2</v>
      </c>
      <c r="K419" s="40">
        <f>IF(OR(K282="-",K270="-"),"-",K282-K270)</f>
        <v>-0.37395503466182589</v>
      </c>
    </row>
    <row r="420" spans="1:11">
      <c r="A420" s="22" t="str">
        <f>TEXT(A133,"mmm-yy")</f>
        <v>Jul-11</v>
      </c>
      <c r="B420" s="16">
        <f>B133-B121</f>
        <v>-62</v>
      </c>
      <c r="C420" s="18">
        <f>C133-C121</f>
        <v>-3643</v>
      </c>
      <c r="D420" s="18">
        <f>D133-D121</f>
        <v>-112933</v>
      </c>
      <c r="E420" s="40">
        <f>IF(OR(E271="-",E283="-"),"-",IF(OR(E271="C",E283="C"),"C",E283-E271))</f>
        <v>1.3293230857721703</v>
      </c>
      <c r="F420" s="18">
        <f>IF(OR(F133="C",F121="C"),"C",F283-F271)</f>
        <v>43630</v>
      </c>
      <c r="G420" s="18">
        <f>IF(OR(G133="C",G121="C"),"C",G283-G271)</f>
        <v>-9601</v>
      </c>
      <c r="H420" s="18">
        <f>IF(OR(H283="C",H271="C"),"C",H283-H271)</f>
        <v>21044</v>
      </c>
      <c r="I420" s="19">
        <f>IF(OR(I283="-",I271="-"),"-",IF(OR(I283="C",I271="C"),"C",I283-I271))</f>
        <v>5.6954756877875878E-2</v>
      </c>
      <c r="J420" s="20">
        <f>IF(OR(J283="-",J271="-"),"-",IF(OR(J283="C",J271="C"),"C",J283-J271))</f>
        <v>5.9716397538733812E-3</v>
      </c>
      <c r="K420" s="40">
        <f>IF(OR(K283="-",K271="-"),"-",K283-K271)</f>
        <v>-0.30768528750025581</v>
      </c>
    </row>
    <row r="421" spans="1:11">
      <c r="A421" s="22" t="str">
        <f>TEXT(A134,"mmm-yy")</f>
        <v>Aug-11</v>
      </c>
      <c r="B421" s="16">
        <f>B134-B122</f>
        <v>-56</v>
      </c>
      <c r="C421" s="18">
        <f>C134-C122</f>
        <v>-3108</v>
      </c>
      <c r="D421" s="18">
        <f>D134-D122</f>
        <v>-96348</v>
      </c>
      <c r="E421" s="40">
        <f>IF(OR(E272="-",E284="-"),"-",IF(OR(E272="C",E284="C"),"C",E284-E272))</f>
        <v>3.0208270947300413</v>
      </c>
      <c r="F421" s="18">
        <f>IF(OR(F134="C",F122="C"),"C",F284-F272)</f>
        <v>170112</v>
      </c>
      <c r="G421" s="18">
        <f>IF(OR(G134="C",G122="C"),"C",G284-G272)</f>
        <v>71933</v>
      </c>
      <c r="H421" s="18">
        <f>IF(OR(H284="C",H272="C"),"C",H284-H272)</f>
        <v>98339</v>
      </c>
      <c r="I421" s="19">
        <f>IF(OR(I284="-",I272="-"),"-",IF(OR(I284="C",I272="C"),"C",I284-I272))</f>
        <v>2.2937274524447382E-2</v>
      </c>
      <c r="J421" s="20">
        <f>IF(OR(J284="-",J272="-"),"-",IF(OR(J284="C",J272="C"),"C",J284-J272))</f>
        <v>7.3820837427918118E-3</v>
      </c>
      <c r="K421" s="40">
        <f>IF(OR(K284="-",K272="-"),"-",K284-K272)</f>
        <v>-0.2215254891587648</v>
      </c>
    </row>
    <row r="422" spans="1:11">
      <c r="A422" s="22" t="str">
        <f>TEXT(A135,"mmm-yy")</f>
        <v>Sep-11</v>
      </c>
      <c r="B422" s="16">
        <f>B135-B123</f>
        <v>-37</v>
      </c>
      <c r="C422" s="18">
        <f>C135-C123</f>
        <v>-444</v>
      </c>
      <c r="D422" s="18">
        <f>D135-D123</f>
        <v>-13320</v>
      </c>
      <c r="E422" s="40">
        <f>IF(OR(E273="-",E285="-"),"-",IF(OR(E273="C",E285="C"),"C",E285-E273))</f>
        <v>0.5293279684204073</v>
      </c>
      <c r="F422" s="18">
        <f>IF(OR(F135="C",F123="C"),"C",F285-F273)</f>
        <v>5495</v>
      </c>
      <c r="G422" s="18">
        <f>IF(OR(G135="C",G123="C"),"C",G285-G273)</f>
        <v>-3479</v>
      </c>
      <c r="H422" s="18">
        <f>IF(OR(H285="C",H273="C"),"C",H285-H273)</f>
        <v>17737</v>
      </c>
      <c r="I422" s="19">
        <f>IF(OR(I285="-",I273="-"),"-",IF(OR(I285="C",I273="C"),"C",I285-I273))</f>
        <v>1.0724581251036591E-2</v>
      </c>
      <c r="J422" s="20">
        <f>IF(OR(J285="-",J273="-"),"-",IF(OR(J285="C",J273="C"),"C",J285-J273))</f>
        <v>-1.7979026976303381E-2</v>
      </c>
      <c r="K422" s="40">
        <f>IF(OR(K285="-",K273="-"),"-",K285-K273)</f>
        <v>0.35811769475690625</v>
      </c>
    </row>
    <row r="423" spans="1:11">
      <c r="A423" s="22" t="str">
        <f>TEXT(A136,"mmm-yy")</f>
        <v>Oct-11</v>
      </c>
      <c r="B423" s="16">
        <f>B136-B124</f>
        <v>-63</v>
      </c>
      <c r="C423" s="18">
        <f>C136-C124</f>
        <v>-3745</v>
      </c>
      <c r="D423" s="18">
        <f>D136-D124</f>
        <v>-116095</v>
      </c>
      <c r="E423" s="40">
        <f>IF(OR(E274="-",E286="-"),"-",IF(OR(E274="C",E286="C"),"C",E286-E274))</f>
        <v>0.5545765401782603</v>
      </c>
      <c r="F423" s="18">
        <f>IF(OR(F136="C",F124="C"),"C",F286-F274)</f>
        <v>-36771</v>
      </c>
      <c r="G423" s="18">
        <f>IF(OR(G136="C",G124="C"),"C",G286-G274)</f>
        <v>-54401</v>
      </c>
      <c r="H423" s="18">
        <f>IF(OR(H286="C",H274="C"),"C",H286-H274)</f>
        <v>-14770</v>
      </c>
      <c r="I423" s="19">
        <f>IF(OR(I286="-",I274="-"),"-",IF(OR(I286="C",I274="C"),"C",I286-I274))</f>
        <v>5.3080063245070308E-2</v>
      </c>
      <c r="J423" s="20">
        <f>IF(OR(J286="-",J274="-"),"-",IF(OR(J286="C",J274="C"),"C",J286-J274))</f>
        <v>-8.2188377087979436E-3</v>
      </c>
      <c r="K423" s="40">
        <f>IF(OR(K286="-",K274="-"),"-",K286-K274)</f>
        <v>-0.31001044527325661</v>
      </c>
    </row>
    <row r="424" spans="1:11">
      <c r="A424" s="22" t="str">
        <f>TEXT(A137,"mmm-yy")</f>
        <v>Nov-11</v>
      </c>
      <c r="B424" s="16">
        <f>B137-B125</f>
        <v>-68</v>
      </c>
      <c r="C424" s="18">
        <f>C137-C125</f>
        <v>-3976</v>
      </c>
      <c r="D424" s="18">
        <f>D137-D125</f>
        <v>-119280</v>
      </c>
      <c r="E424" s="40">
        <f>IF(OR(E275="-",E287="-"),"-",IF(OR(E275="C",E287="C"),"C",E287-E275))</f>
        <v>0.20476095197172839</v>
      </c>
      <c r="F424" s="18">
        <f>IF(OR(F137="C",F125="C"),"C",F287-F275)</f>
        <v>-40182</v>
      </c>
      <c r="G424" s="18">
        <f>IF(OR(G137="C",G125="C"),"C",G287-G275)</f>
        <v>-40627</v>
      </c>
      <c r="H424" s="18">
        <f>IF(OR(H287="C",H275="C"),"C",H287-H275)</f>
        <v>-37719</v>
      </c>
      <c r="I424" s="19">
        <f>IF(OR(I287="-",I275="-"),"-",IF(OR(I287="C",I275="C"),"C",I287-I275))</f>
        <v>2.2907649013041542E-2</v>
      </c>
      <c r="J424" s="20">
        <f>IF(OR(J287="-",J275="-"),"-",IF(OR(J287="C",J275="C"),"C",J287-J275))</f>
        <v>1.2398391101086315E-2</v>
      </c>
      <c r="K424" s="40">
        <f>IF(OR(K287="-",K275="-"),"-",K287-K275)</f>
        <v>-0.31150701424468252</v>
      </c>
    </row>
    <row r="425" spans="1:11">
      <c r="A425" s="22" t="str">
        <f>TEXT(A138,"mmm-yy")</f>
        <v>Dec-11</v>
      </c>
      <c r="B425" s="16">
        <f>B138-B126</f>
        <v>-70</v>
      </c>
      <c r="C425" s="18">
        <f>C138-C126</f>
        <v>-3779</v>
      </c>
      <c r="D425" s="18">
        <f>D138-D126</f>
        <v>-117149</v>
      </c>
      <c r="E425" s="40">
        <f>IF(OR(E276="-",E288="-"),"-",IF(OR(E276="C",E288="C"),"C",E288-E276))</f>
        <v>0.60971835452712497</v>
      </c>
      <c r="F425" s="18">
        <f>IF(OR(F138="C",F126="C"),"C",F288-F276)</f>
        <v>42857</v>
      </c>
      <c r="G425" s="18">
        <f>IF(OR(G138="C",G126="C"),"C",G288-G276)</f>
        <v>5224</v>
      </c>
      <c r="H425" s="18">
        <f>IF(OR(H288="C",H276="C"),"C",H288-H276)</f>
        <v>-18979</v>
      </c>
      <c r="I425" s="19">
        <f>IF(OR(I288="-",I276="-"),"-",IF(OR(I288="C",I276="C"),"C",I288-I276))</f>
        <v>1.9970177005965262E-2</v>
      </c>
      <c r="J425" s="20">
        <f>IF(OR(J288="-",J276="-"),"-",IF(OR(J288="C",J276="C"),"C",J288-J276))</f>
        <v>4.4621468760038585E-2</v>
      </c>
      <c r="K425" s="40">
        <f>IF(OR(K288="-",K276="-"),"-",K288-K276)</f>
        <v>-0.22254191828843517</v>
      </c>
    </row>
    <row r="426" spans="1:11">
      <c r="A426" s="22" t="str">
        <f>TEXT(A139,"mmm-yy")</f>
        <v>Jan-12</v>
      </c>
      <c r="B426" s="16">
        <f>B139-B127</f>
        <v>-70</v>
      </c>
      <c r="C426" s="18">
        <f>C139-C127</f>
        <v>-3171</v>
      </c>
      <c r="D426" s="18">
        <f>D139-D127</f>
        <v>-98301</v>
      </c>
      <c r="E426" s="40">
        <f>IF(OR(E277="-",E289="-"),"-",IF(OR(E277="C",E289="C"),"C",E289-E277))</f>
        <v>-0.98117210069411698</v>
      </c>
      <c r="F426" s="18">
        <f>IF(OR(F139="C",F127="C"),"C",F289-F277)</f>
        <v>-183163</v>
      </c>
      <c r="G426" s="18">
        <f>IF(OR(G139="C",G127="C"),"C",G289-G277)</f>
        <v>-51698</v>
      </c>
      <c r="H426" s="18">
        <f>IF(OR(H289="C",H277="C"),"C",H289-H277)</f>
        <v>-91144</v>
      </c>
      <c r="I426" s="19">
        <f>IF(OR(I289="-",I277="-"),"-",IF(OR(I289="C",I277="C"),"C",I289-I277))</f>
        <v>-3.6688936132581507E-2</v>
      </c>
      <c r="J426" s="20">
        <f>IF(OR(J289="-",J277="-"),"-",IF(OR(J289="C",J277="C"),"C",J289-J277))</f>
        <v>-1.4909022222935331E-3</v>
      </c>
      <c r="K426" s="40">
        <f>IF(OR(K289="-",K277="-"),"-",K289-K277)</f>
        <v>-3.8404459345422026E-2</v>
      </c>
    </row>
    <row r="427" spans="1:11">
      <c r="A427" s="22" t="str">
        <f>TEXT(A140,"mmm-yy")</f>
        <v>Feb-12</v>
      </c>
      <c r="B427" s="16">
        <f>B140-B128</f>
        <v>-68</v>
      </c>
      <c r="C427" s="18">
        <f>C140-C128</f>
        <v>-3123</v>
      </c>
      <c r="D427" s="18">
        <f>D140-D128</f>
        <v>53757</v>
      </c>
      <c r="E427" s="40">
        <f>IF(OR(E278="-",E290="-"),"-",IF(OR(E278="C",E290="C"),"C",E290-E278))</f>
        <v>-1.2871265179617595</v>
      </c>
      <c r="F427" s="18">
        <f>IF(OR(F140="C",F128="C"),"C",F290-F278)</f>
        <v>-66562</v>
      </c>
      <c r="G427" s="18">
        <f>IF(OR(G140="C",G128="C"),"C",G290-G278)</f>
        <v>-37793</v>
      </c>
      <c r="H427" s="18">
        <f>IF(OR(H290="C",H278="C"),"C",H290-H278)</f>
        <v>-27011</v>
      </c>
      <c r="I427" s="19">
        <f>IF(OR(I290="-",I278="-"),"-",IF(OR(I290="C",I278="C"),"C",I290-I278))</f>
        <v>1.9440987722092462E-3</v>
      </c>
      <c r="J427" s="20">
        <f>IF(OR(J290="-",J278="-"),"-",IF(OR(J290="C",J278="C"),"C",J290-J278))</f>
        <v>-1.0899053546908899E-2</v>
      </c>
      <c r="K427" s="40">
        <f>IF(OR(K290="-",K278="-"),"-",K290-K278)</f>
        <v>-4.9528657941330323E-2</v>
      </c>
    </row>
    <row r="428" spans="1:11">
      <c r="A428" s="22" t="str">
        <f>TEXT(A141,"mmm-yy")</f>
        <v>Mar-12</v>
      </c>
      <c r="B428" s="16">
        <f>B141-B129</f>
        <v>-25</v>
      </c>
      <c r="C428" s="18">
        <f>C141-C129</f>
        <v>359</v>
      </c>
      <c r="D428" s="18">
        <f>D141-D129</f>
        <v>11129</v>
      </c>
      <c r="E428" s="40">
        <f>IF(OR(E279="-",E291="-"),"-",IF(OR(E279="C",E291="C"),"C",E291-E279))</f>
        <v>-0.41164593430545438</v>
      </c>
      <c r="F428" s="18">
        <f>IF(OR(F141="C",F129="C"),"C",F291-F279)</f>
        <v>-24605</v>
      </c>
      <c r="G428" s="18">
        <f>IF(OR(G141="C",G129="C"),"C",G291-G279)</f>
        <v>1062</v>
      </c>
      <c r="H428" s="18">
        <f>IF(OR(H291="C",H279="C"),"C",H291-H279)</f>
        <v>-13240</v>
      </c>
      <c r="I428" s="19">
        <f>IF(OR(I291="-",I279="-"),"-",IF(OR(I291="C",I279="C"),"C",I291-I279))</f>
        <v>-1.5989879674868535E-2</v>
      </c>
      <c r="J428" s="20">
        <f>IF(OR(J291="-",J279="-"),"-",IF(OR(J291="C",J279="C"),"C",J291-J279))</f>
        <v>-1.3772256915927095E-3</v>
      </c>
      <c r="K428" s="40">
        <f>IF(OR(K291="-",K279="-"),"-",K291-K279)</f>
        <v>0.44444555138019126</v>
      </c>
    </row>
    <row r="429" spans="1:11">
      <c r="A429" s="22" t="str">
        <f>TEXT(A142,"mmm-yy")</f>
        <v>Apr-12</v>
      </c>
      <c r="B429" s="16">
        <f>B142-B130</f>
        <v>-20</v>
      </c>
      <c r="C429" s="18">
        <f>C142-C130</f>
        <v>776</v>
      </c>
      <c r="D429" s="18">
        <f>D142-D130</f>
        <v>23280</v>
      </c>
      <c r="E429" s="40">
        <f>IF(OR(E280="-",E292="-"),"-",IF(OR(E280="C",E292="C"),"C",E292-E280))</f>
        <v>-1.4352163853253899</v>
      </c>
      <c r="F429" s="18">
        <f>IF(OR(F142="C",F130="C"),"C",F292-F280)</f>
        <v>-56639</v>
      </c>
      <c r="G429" s="18">
        <f>IF(OR(G142="C",G130="C"),"C",G292-G280)</f>
        <v>-4696</v>
      </c>
      <c r="H429" s="18">
        <f>IF(OR(H292="C",H280="C"),"C",H292-H280)</f>
        <v>-51823</v>
      </c>
      <c r="I429" s="19">
        <f>IF(OR(I292="-",I280="-"),"-",IF(OR(I292="C",I280="C"),"C",I292-I280))</f>
        <v>-3.3656230103275453E-2</v>
      </c>
      <c r="J429" s="20">
        <f>IF(OR(J292="-",J280="-"),"-",IF(OR(J292="C",J280="C"),"C",J292-J280))</f>
        <v>2.0969550282217142E-2</v>
      </c>
      <c r="K429" s="40">
        <f>IF(OR(K292="-",K280="-"),"-",K292-K280)</f>
        <v>0.50839457765892604</v>
      </c>
    </row>
    <row r="430" spans="1:11">
      <c r="A430" s="22" t="str">
        <f>TEXT(A143,"mmm-yy")</f>
        <v>May-12</v>
      </c>
      <c r="B430" s="16">
        <f>B143-B131</f>
        <v>-27</v>
      </c>
      <c r="C430" s="18">
        <f>C143-C131</f>
        <v>466</v>
      </c>
      <c r="D430" s="18">
        <f>D143-D131</f>
        <v>14446</v>
      </c>
      <c r="E430" s="40">
        <f>IF(OR(E281="-",E293="-"),"-",IF(OR(E281="C",E293="C"),"C",E293-E281))</f>
        <v>-0.51033193226036389</v>
      </c>
      <c r="F430" s="18">
        <f>IF(OR(F143="C",F131="C"),"C",F293-F281)</f>
        <v>-5616</v>
      </c>
      <c r="G430" s="18">
        <f>IF(OR(G143="C",G131="C"),"C",G293-G281)</f>
        <v>4195</v>
      </c>
      <c r="H430" s="18">
        <f>IF(OR(H293="C",H281="C"),"C",H293-H281)</f>
        <v>-17168</v>
      </c>
      <c r="I430" s="19">
        <f>IF(OR(I293="-",I281="-"),"-",IF(OR(I293="C",I281="C"),"C",I293-I281))</f>
        <v>-1.4128541145232543E-2</v>
      </c>
      <c r="J430" s="20">
        <f>IF(OR(J293="-",J281="-"),"-",IF(OR(J293="C",J281="C"),"C",J293-J281))</f>
        <v>1.6985751647401903E-2</v>
      </c>
      <c r="K430" s="40">
        <f>IF(OR(K293="-",K281="-"),"-",K293-K281)</f>
        <v>0.50841137824023974</v>
      </c>
    </row>
    <row r="431" spans="1:11">
      <c r="A431" s="22" t="str">
        <f>TEXT(A144,"mmm-yy")</f>
        <v>Jun-12</v>
      </c>
      <c r="B431" s="16">
        <f>B144-B132</f>
        <v>-22</v>
      </c>
      <c r="C431" s="18">
        <f>C144-C132</f>
        <v>1110</v>
      </c>
      <c r="D431" s="18">
        <f>D144-D132</f>
        <v>33300</v>
      </c>
      <c r="E431" s="40">
        <f>IF(OR(E282="-",E294="-"),"-",IF(OR(E282="C",E294="C"),"C",E294-E282))</f>
        <v>0.10990911088531163</v>
      </c>
      <c r="F431" s="18">
        <f>IF(OR(F144="C",F132="C"),"C",F294-F282)</f>
        <v>72207</v>
      </c>
      <c r="G431" s="18">
        <f>IF(OR(G144="C",G132="C"),"C",G294-G282)</f>
        <v>32133</v>
      </c>
      <c r="H431" s="18">
        <f>IF(OR(H294="C",H282="C"),"C",H294-H282)</f>
        <v>13644</v>
      </c>
      <c r="I431" s="19">
        <f>IF(OR(I294="-",I282="-"),"-",IF(OR(I294="C",I282="C"),"C",I294-I282))</f>
        <v>9.0833399550813709E-3</v>
      </c>
      <c r="J431" s="20">
        <f>IF(OR(J294="-",J282="-"),"-",IF(OR(J294="C",J282="C"),"C",J294-J282))</f>
        <v>4.532648064414202E-2</v>
      </c>
      <c r="K431" s="40">
        <f>IF(OR(K294="-",K282="-"),"-",K294-K282)</f>
        <v>0.65827598352396421</v>
      </c>
    </row>
    <row r="432" spans="1:11">
      <c r="A432" s="22" t="str">
        <f>TEXT(A145,"mmm-yy")</f>
        <v>Jul-12</v>
      </c>
      <c r="B432" s="16">
        <f>B145-B133</f>
        <v>-48</v>
      </c>
      <c r="C432" s="18">
        <f>C145-C133</f>
        <v>-1048</v>
      </c>
      <c r="D432" s="18">
        <f>D145-D133</f>
        <v>-32488</v>
      </c>
      <c r="E432" s="40">
        <f>IF(OR(E283="-",E295="-"),"-",IF(OR(E283="C",E295="C"),"C",E295-E283))</f>
        <v>-1.9152810211971882</v>
      </c>
      <c r="F432" s="18">
        <f>IF(OR(F145="C",F133="C"),"C",F295-F283)</f>
        <v>-150716</v>
      </c>
      <c r="G432" s="18">
        <f>IF(OR(G145="C",G133="C"),"C",G295-G283)</f>
        <v>-69701</v>
      </c>
      <c r="H432" s="18">
        <f>IF(OR(H295="C",H283="C"),"C",H295-H283)</f>
        <v>-89613</v>
      </c>
      <c r="I432" s="19">
        <f>IF(OR(I295="-",I283="-"),"-",IF(OR(I295="C",I283="C"),"C",I295-I283))</f>
        <v>-7.5842850740044376E-3</v>
      </c>
      <c r="J432" s="20">
        <f>IF(OR(J295="-",J283="-"),"-",IF(OR(J295="C",J283="C"),"C",J295-J283))</f>
        <v>1.5140498452173023E-3</v>
      </c>
      <c r="K432" s="40">
        <f>IF(OR(K295="-",K283="-"),"-",K295-K283)</f>
        <v>0.32671737378112198</v>
      </c>
    </row>
    <row r="433" spans="1:11">
      <c r="A433" s="22" t="str">
        <f>TEXT(A146,"mmm-yy")</f>
        <v>Aug-12</v>
      </c>
      <c r="B433" s="16">
        <f>B146-B134</f>
        <v>-61</v>
      </c>
      <c r="C433" s="18">
        <f>C146-C134</f>
        <v>-1215</v>
      </c>
      <c r="D433" s="18">
        <f>D146-D134</f>
        <v>-37665</v>
      </c>
      <c r="E433" s="40">
        <f>IF(OR(E284="-",E296="-"),"-",IF(OR(E284="C",E296="C"),"C",E296-E284))</f>
        <v>-2.7930168197121823</v>
      </c>
      <c r="F433" s="18">
        <f>IF(OR(F146="C",F134="C"),"C",F296-F284)</f>
        <v>-202375</v>
      </c>
      <c r="G433" s="18">
        <f>IF(OR(G146="C",G134="C"),"C",G296-G284)</f>
        <v>-87449</v>
      </c>
      <c r="H433" s="18">
        <f>IF(OR(H296="C",H284="C"),"C",H296-H284)</f>
        <v>-127836</v>
      </c>
      <c r="I433" s="19">
        <f>IF(OR(I296="-",I284="-"),"-",IF(OR(I296="C",I284="C"),"C",I296-I284))</f>
        <v>-2.3829521914422891E-2</v>
      </c>
      <c r="J433" s="20">
        <f>IF(OR(J296="-",J284="-"),"-",IF(OR(J296="C",J284="C"),"C",J296-J284))</f>
        <v>5.6301755348828753E-3</v>
      </c>
      <c r="K433" s="40">
        <f>IF(OR(K296="-",K284="-"),"-",K296-K284)</f>
        <v>0.45198585952577019</v>
      </c>
    </row>
    <row r="434" spans="1:11">
      <c r="A434" s="22" t="str">
        <f t="shared" ref="A434:A440" si="35">TEXT(A147,"mmm-yy")</f>
        <v>Sep-12</v>
      </c>
      <c r="B434" s="16">
        <f>B147-B135</f>
        <v>-39</v>
      </c>
      <c r="C434" s="18">
        <f>C147-C135</f>
        <v>-2774</v>
      </c>
      <c r="D434" s="18">
        <f>D147-D135</f>
        <v>-83220</v>
      </c>
      <c r="E434" s="40">
        <f>IF(OR(E285="-",E297="-"),"-",IF(OR(E285="C",E297="C"),"C",E297-E285))</f>
        <v>-0.93334729911904546</v>
      </c>
      <c r="F434" s="18">
        <f>IF(OR(F147="C",F135="C"),"C",F297-F285)</f>
        <v>-78315</v>
      </c>
      <c r="G434" s="18">
        <f>IF(OR(G147="C",G135="C"),"C",G297-G285)</f>
        <v>-64463</v>
      </c>
      <c r="H434" s="18">
        <f t="shared" ref="H434:H440" si="36">IF(OR(H297="C",H285="C"),"C",H297-H285)</f>
        <v>-64672</v>
      </c>
      <c r="I434" s="19">
        <f>IF(OR(I297="-",I285="-"),"-",IF(OR(I297="C",I285="C"),"C",I297-I285))</f>
        <v>4.3030880025289209E-2</v>
      </c>
      <c r="J434" s="20">
        <f>IF(OR(J297="-",J285="-"),"-",IF(OR(J297="C",J285="C"),"C",J297-J285))</f>
        <v>2.2021477709907478E-2</v>
      </c>
      <c r="K434" s="40">
        <f t="shared" ref="K434:K440" si="37">IF(OR(K297="-",K285="-"),"-",K297-K285)</f>
        <v>-0.34433501007733724</v>
      </c>
    </row>
    <row r="435" spans="1:11">
      <c r="A435" s="22" t="str">
        <f t="shared" si="35"/>
        <v>Oct-12</v>
      </c>
      <c r="B435" s="16">
        <f>B148-B136</f>
        <v>-28</v>
      </c>
      <c r="C435" s="18">
        <f>C148-C136</f>
        <v>-410</v>
      </c>
      <c r="D435" s="18">
        <f>D148-D136</f>
        <v>-12710</v>
      </c>
      <c r="E435" s="40">
        <f>IF(OR(E286="-",E298="-"),"-",IF(OR(E286="C",E298="C"),"C",E298-E286))</f>
        <v>0.50997340795203883</v>
      </c>
      <c r="F435" s="18">
        <f>IF(OR(F148="C",F136="C"),"C",F298-F286)</f>
        <v>81911</v>
      </c>
      <c r="G435" s="18">
        <f>IF(OR(G148="C",G136="C"),"C",G298-G286)</f>
        <v>50804</v>
      </c>
      <c r="H435" s="18">
        <f t="shared" si="36"/>
        <v>17699</v>
      </c>
      <c r="I435" s="19">
        <f>IF(OR(I298="-",I286="-"),"-",IF(OR(I298="C",I286="C"),"C",I298-I286))</f>
        <v>-1.322136941700558E-2</v>
      </c>
      <c r="J435" s="20">
        <f>IF(OR(J298="-",J286="-"),"-",IF(OR(J298="C",J286="C"),"C",J298-J286))</f>
        <v>3.526454459139039E-2</v>
      </c>
      <c r="K435" s="40">
        <f t="shared" si="37"/>
        <v>0.2500708728871075</v>
      </c>
    </row>
    <row r="436" spans="1:11">
      <c r="A436" s="22" t="str">
        <f t="shared" si="35"/>
        <v>Nov-12</v>
      </c>
      <c r="B436" s="16">
        <f>B149-B137</f>
        <v>-29</v>
      </c>
      <c r="C436" s="18">
        <f>C149-C137</f>
        <v>-469</v>
      </c>
      <c r="D436" s="18">
        <f>D149-D137</f>
        <v>-14070</v>
      </c>
      <c r="E436" s="40">
        <f>IF(OR(E287="-",E299="-"),"-",IF(OR(E287="C",E299="C"),"C",E299-E287))</f>
        <v>-0.84229207770706438</v>
      </c>
      <c r="F436" s="18">
        <f>IF(OR(F149="C",F137="C"),"C",F299-F287)</f>
        <v>-33110</v>
      </c>
      <c r="G436" s="18">
        <f>IF(OR(G149="C",G137="C"),"C",G299-G287)</f>
        <v>-26239</v>
      </c>
      <c r="H436" s="18">
        <f t="shared" si="36"/>
        <v>-40855</v>
      </c>
      <c r="I436" s="19">
        <f>IF(OR(I299="-",I287="-"),"-",IF(OR(I299="C",I287="C"),"C",I299-I287))</f>
        <v>1.0473147797985805E-2</v>
      </c>
      <c r="J436" s="20">
        <f>IF(OR(J299="-",J287="-"),"-",IF(OR(J299="C",J287="C"),"C",J299-J287))</f>
        <v>2.0577526705662708E-2</v>
      </c>
      <c r="K436" s="40">
        <f t="shared" si="37"/>
        <v>0.24491698111830829</v>
      </c>
    </row>
    <row r="437" spans="1:11">
      <c r="A437" s="22" t="str">
        <f t="shared" si="35"/>
        <v>Dec-12</v>
      </c>
      <c r="B437" s="16">
        <f>B150-B138</f>
        <v>-33</v>
      </c>
      <c r="C437" s="18">
        <f>C150-C138</f>
        <v>-413</v>
      </c>
      <c r="D437" s="18">
        <f>D150-D138</f>
        <v>-12803</v>
      </c>
      <c r="E437" s="40">
        <f>IF(OR(E288="-",E300="-"),"-",IF(OR(E288="C",E300="C"),"C",E300-E288))</f>
        <v>0.61608439638672507</v>
      </c>
      <c r="F437" s="18">
        <f>IF(OR(F150="C",F138="C"),"C",F300-F288)</f>
        <v>68984</v>
      </c>
      <c r="G437" s="18">
        <f>IF(OR(G150="C",G138="C"),"C",G300-G288)</f>
        <v>40271</v>
      </c>
      <c r="H437" s="18">
        <f t="shared" si="36"/>
        <v>21794</v>
      </c>
      <c r="I437" s="19">
        <f>IF(OR(I300="-",I288="-"),"-",IF(OR(I300="C",I288="C"),"C",I300-I288))</f>
        <v>-5.8487752663278769E-3</v>
      </c>
      <c r="J437" s="20">
        <f>IF(OR(J300="-",J288="-"),"-",IF(OR(J300="C",J288="C"),"C",J300-J288))</f>
        <v>1.6309081169084694E-2</v>
      </c>
      <c r="K437" s="40">
        <f t="shared" si="37"/>
        <v>0.31752750947741504</v>
      </c>
    </row>
    <row r="438" spans="1:11">
      <c r="A438" s="22" t="str">
        <f t="shared" si="35"/>
        <v>Jan-13</v>
      </c>
      <c r="B438" s="16">
        <f>B151-B139</f>
        <v>-25</v>
      </c>
      <c r="C438" s="18">
        <f>C151-C139</f>
        <v>-698</v>
      </c>
      <c r="D438" s="18">
        <f>D151-D139</f>
        <v>-21638</v>
      </c>
      <c r="E438" s="40">
        <f>IF(OR(E289="-",E301="-"),"-",IF(OR(E289="C",E301="C"),"C",E301-E289))</f>
        <v>0.10374460235558303</v>
      </c>
      <c r="F438" s="18">
        <f>IF(OR(F151="C",F139="C"),"C",F301-F289)</f>
        <v>-8267</v>
      </c>
      <c r="G438" s="18">
        <f>IF(OR(G151="C",G139="C"),"C",G301-G289)</f>
        <v>-45811</v>
      </c>
      <c r="H438" s="18">
        <f t="shared" si="36"/>
        <v>-5851</v>
      </c>
      <c r="I438" s="19">
        <f>IF(OR(I301="-",I289="-"),"-",IF(OR(I301="C",I289="C"),"C",I301-I289))</f>
        <v>4.597651354218879E-2</v>
      </c>
      <c r="J438" s="20">
        <f>IF(OR(J301="-",J289="-"),"-",IF(OR(J301="C",J289="C"),"C",J301-J289))</f>
        <v>1.5641786420039772E-3</v>
      </c>
      <c r="K438" s="40">
        <f t="shared" si="37"/>
        <v>0.12044237237710576</v>
      </c>
    </row>
    <row r="439" spans="1:11">
      <c r="A439" s="22" t="str">
        <f t="shared" si="35"/>
        <v>Feb-13</v>
      </c>
      <c r="B439" s="16">
        <f>B152-B140</f>
        <v>-20</v>
      </c>
      <c r="C439" s="18">
        <f>C152-C140</f>
        <v>-753</v>
      </c>
      <c r="D439" s="18">
        <f>D152-D140</f>
        <v>-162285</v>
      </c>
      <c r="E439" s="40">
        <f>IF(OR(E290="-",E302="-"),"-",IF(OR(E290="C",E302="C"),"C",E302-E290))</f>
        <v>1.628277917919462</v>
      </c>
      <c r="F439" s="18">
        <f>IF(OR(F152="C",F140="C"),"C",F302-F290)</f>
        <v>48728</v>
      </c>
      <c r="G439" s="18">
        <f>IF(OR(G152="C",G140="C"),"C",G302-G290)</f>
        <v>19658</v>
      </c>
      <c r="H439" s="18">
        <f t="shared" si="36"/>
        <v>-11447</v>
      </c>
      <c r="I439" s="19">
        <f>IF(OR(I302="-",I290="-"),"-",IF(OR(I302="C",I290="C"),"C",I302-I290))</f>
        <v>7.0293482141896568E-3</v>
      </c>
      <c r="J439" s="20">
        <f>IF(OR(J302="-",J290="-"),"-",IF(OR(J302="C",J290="C"),"C",J302-J290))</f>
        <v>3.5928012733202008E-2</v>
      </c>
      <c r="K439" s="40">
        <f t="shared" si="37"/>
        <v>3.6362203031501394E-2</v>
      </c>
    </row>
    <row r="440" spans="1:11">
      <c r="A440" s="22" t="str">
        <f t="shared" si="35"/>
        <v>Mar-13</v>
      </c>
      <c r="B440" s="16">
        <f>B153-B141</f>
        <v>-11</v>
      </c>
      <c r="C440" s="18">
        <f>C153-C141</f>
        <v>-571</v>
      </c>
      <c r="D440" s="18">
        <f>D153-D141</f>
        <v>-17701</v>
      </c>
      <c r="E440" s="40">
        <f>IF(OR(E291="-",E303="-"),"-",IF(OR(E291="C",E303="C"),"C",E303-E291))</f>
        <v>3.4390366002604082</v>
      </c>
      <c r="F440" s="18">
        <f>IF(OR(F153="C",F141="C"),"C",F303-F291)</f>
        <v>327305</v>
      </c>
      <c r="G440" s="18">
        <f>IF(OR(G153="C",G141="C"),"C",G303-G291)</f>
        <v>130034</v>
      </c>
      <c r="H440" s="18">
        <f t="shared" si="36"/>
        <v>142165</v>
      </c>
      <c r="I440" s="19">
        <f>IF(OR(I303="-",I291="-"),"-",IF(OR(I303="C",I291="C"),"C",I303-I291))</f>
        <v>4.8583262359687129E-2</v>
      </c>
      <c r="J440" s="20">
        <f>IF(OR(J303="-",J291="-"),"-",IF(OR(J303="C",J291="C"),"C",J303-J291))</f>
        <v>4.5595012125219547E-2</v>
      </c>
      <c r="K440" s="40">
        <f t="shared" si="37"/>
        <v>-2.8434023314567014E-2</v>
      </c>
    </row>
    <row r="442" spans="1:11">
      <c r="A442" s="13" t="s">
        <v>46</v>
      </c>
      <c r="B442" s="16"/>
      <c r="C442" s="16"/>
      <c r="D442" s="16"/>
      <c r="E442" s="16"/>
      <c r="F442" s="16"/>
      <c r="G442" s="16"/>
      <c r="H442" s="16"/>
    </row>
    <row r="443" spans="1:11">
      <c r="A443" s="23" t="str">
        <f>TEXT(A19,"mmm-yy")</f>
        <v>Jan-02</v>
      </c>
      <c r="B443" s="24">
        <f>IF(B7=0,"-",(B19/B7-1))</f>
        <v>1.6879090595935287E-2</v>
      </c>
      <c r="C443" s="24">
        <f>IF(C7=0,"-",(C19/C7-1))</f>
        <v>1.7328894675258333E-2</v>
      </c>
      <c r="D443" s="24">
        <f>IF(D7=0,"-",(D19/D7-1))</f>
        <v>1.7328894675258333E-2</v>
      </c>
      <c r="E443" s="24">
        <f>IF(OR(E157="-",E169="-"),"-",IF(OR(E157="C",E169="C"),"C",E169/E157-1))</f>
        <v>8.3607187409027173E-3</v>
      </c>
      <c r="F443" s="24">
        <f>IF(OR(F157=0,F169=0),"-",IF(OR(F157="C",F169="C"),"C",F169/F157-1))</f>
        <v>2.67465550154804E-2</v>
      </c>
      <c r="G443" s="24">
        <f>IF(OR(G157=0,G169=0),"-",IF(OR(G157="C",G169="C"),"C",G169/G157-1))</f>
        <v>1.5011120710775039E-2</v>
      </c>
      <c r="H443" s="24">
        <f>IF(OR(H157=0,H169=0),"-",IF(OR(H157="C",H169="C"),"C",H169/H157-1))</f>
        <v>2.5834495430631543E-2</v>
      </c>
      <c r="I443" s="24">
        <f>IF(OR(I157=0,I169=0),"-",IF(OR(I157="C",I169="C"),"C",I169/I157-1))</f>
        <v>1.1561877564934875E-2</v>
      </c>
      <c r="J443" s="24">
        <f>IF(OR(J157=0,J169=0),"-",IF(OR(J157="C",J169="C"),"C",J169/J157-1))</f>
        <v>8.8909038340134749E-4</v>
      </c>
      <c r="K443" s="24">
        <f>IF(OR(K169="-",K157="-"),"-",K169/K157-1)</f>
        <v>4.4233781919889026E-4</v>
      </c>
    </row>
    <row r="444" spans="1:11">
      <c r="A444" s="23" t="str">
        <f>TEXT(A20,"mmm-yy")</f>
        <v>Feb-02</v>
      </c>
      <c r="B444" s="24">
        <f>IF(B8=0,"-",(B20/B8-1))</f>
        <v>2.00138026224983E-2</v>
      </c>
      <c r="C444" s="24">
        <f>IF(C8=0,"-",(C20/C8-1))</f>
        <v>2.3373252998107219E-2</v>
      </c>
      <c r="D444" s="24">
        <f>IF(D8=0,"-",(D20/D8-1))</f>
        <v>2.3373252998107219E-2</v>
      </c>
      <c r="E444" s="35">
        <f>IF(OR(E158="-",E170="-"),"-",IF(OR(E158="C",E170="C"),"C",E170/E158-1))</f>
        <v>4.0893553081440492E-2</v>
      </c>
      <c r="F444" s="35">
        <f>IF(OR(F158=0,F170=0),"-",IF(OR(F158="C",F170="C"),"C",F170/F158-1))</f>
        <v>6.9605239530861729E-2</v>
      </c>
      <c r="G444" s="35">
        <f>IF(OR(G158=0,G170=0),"-",IF(OR(G158="C",G170="C"),"C",G170/G158-1))</f>
        <v>5.6065627801417994E-2</v>
      </c>
      <c r="H444" s="35">
        <f>IF(OR(H158=0,H170=0),"-",IF(OR(H158="C",H170="C"),"C",H170/H158-1))</f>
        <v>6.5222621441711759E-2</v>
      </c>
      <c r="I444" s="35">
        <f>IF(OR(I158=0,I170=0),"-",IF(OR(I158="C",I170="C"),"C",I170/I158-1))</f>
        <v>1.282080523502227E-2</v>
      </c>
      <c r="J444" s="35">
        <f>IF(OR(J158=0,J170=0),"-",IF(OR(J158="C",J170="C"),"C",J170/J158-1))</f>
        <v>4.114274331893375E-3</v>
      </c>
      <c r="K444" s="24">
        <f>IF(OR(K170="-",K158="-"),"-",K170/K158-1)</f>
        <v>3.2935342315680849E-3</v>
      </c>
    </row>
    <row r="445" spans="1:11">
      <c r="A445" s="23" t="str">
        <f>TEXT(A21,"mmm-yy")</f>
        <v>Mar-02</v>
      </c>
      <c r="B445" s="24">
        <f>IF(B9=0,"-",(B21/B9-1))</f>
        <v>1.4099037138927129E-2</v>
      </c>
      <c r="C445" s="24">
        <f>IF(C9=0,"-",(C21/C9-1))</f>
        <v>2.1757287574943218E-2</v>
      </c>
      <c r="D445" s="24">
        <f>IF(D9=0,"-",(D21/D9-1))</f>
        <v>2.1757287574943218E-2</v>
      </c>
      <c r="E445" s="35">
        <f>IF(OR(E159="-",E171="-"),"-",IF(OR(E159="C",E171="C"),"C",E171/E159-1))</f>
        <v>0.10457817992183882</v>
      </c>
      <c r="F445" s="35">
        <f>IF(OR(F159=0,F171=0),"-",IF(OR(F159="C",F171="C"),"C",F171/F159-1))</f>
        <v>0.17329618631598653</v>
      </c>
      <c r="G445" s="35">
        <f>IF(OR(G159=0,G171=0),"-",IF(OR(G159="C",G171="C"),"C",G171/G159-1))</f>
        <v>0.1141746710042828</v>
      </c>
      <c r="H445" s="35">
        <f>IF(OR(H159=0,H171=0),"-",IF(OR(H159="C",H171="C"),"C",H171/H159-1))</f>
        <v>0.12861080503140543</v>
      </c>
      <c r="I445" s="35">
        <f>IF(OR(I159=0,I171=0),"-",IF(OR(I159="C",I171="C"),"C",I171/I159-1))</f>
        <v>5.3063058109563244E-2</v>
      </c>
      <c r="J445" s="35">
        <f>IF(OR(J159=0,J171=0),"-",IF(OR(J159="C",J171="C"),"C",J171/J159-1))</f>
        <v>3.959326021456766E-2</v>
      </c>
      <c r="K445" s="24">
        <f>IF(OR(K171="-",K159="-"),"-",K171/K159-1)</f>
        <v>7.5517776425686467E-3</v>
      </c>
    </row>
    <row r="446" spans="1:11">
      <c r="A446" s="23" t="str">
        <f>TEXT(A22,"mmm-yy")</f>
        <v>Apr-02</v>
      </c>
      <c r="B446" s="24">
        <f>IF(B10=0,"-",(B22/B10-1))</f>
        <v>6.1728395061728669E-3</v>
      </c>
      <c r="C446" s="24">
        <f>IF(C10=0,"-",(C22/C10-1))</f>
        <v>-4.6357341294522847E-3</v>
      </c>
      <c r="D446" s="24">
        <f>IF(D10=0,"-",(D22/D10-1))</f>
        <v>-4.6357341294522847E-3</v>
      </c>
      <c r="E446" s="35">
        <f>IF(OR(E160="-",E172="-"),"-",IF(OR(E160="C",E172="C"),"C",E172/E160-1))</f>
        <v>5.3375483150698066E-2</v>
      </c>
      <c r="F446" s="35">
        <f>IF(OR(F160=0,F172=0),"-",IF(OR(F160="C",F172="C"),"C",F172/F160-1))</f>
        <v>1.1397382559188207E-2</v>
      </c>
      <c r="G446" s="35">
        <f>IF(OR(G160=0,G172=0),"-",IF(OR(G160="C",G172="C"),"C",G172/G160-1))</f>
        <v>1.8917801759039232E-2</v>
      </c>
      <c r="H446" s="35">
        <f>IF(OR(H160=0,H172=0),"-",IF(OR(H160="C",H172="C"),"C",H172/H160-1))</f>
        <v>4.8492314472327935E-2</v>
      </c>
      <c r="I446" s="35">
        <f>IF(OR(I160=0,I172=0),"-",IF(OR(I160="C",I172="C"),"C",I172/I160-1))</f>
        <v>-7.380790861508002E-3</v>
      </c>
      <c r="J446" s="35">
        <f>IF(OR(J160=0,J172=0),"-",IF(OR(J160="C",J172="C"),"C",J172/J160-1))</f>
        <v>-3.5379307412289784E-2</v>
      </c>
      <c r="K446" s="24">
        <f>IF(OR(K172="-",K160="-"),"-",K172/K160-1)</f>
        <v>-1.0742263367921945E-2</v>
      </c>
    </row>
    <row r="447" spans="1:11">
      <c r="A447" s="23" t="str">
        <f>TEXT(A23,"mmm-yy")</f>
        <v>May-02</v>
      </c>
      <c r="B447" s="24">
        <f>IF(B11=0,"-",(B23/B11-1))</f>
        <v>9.0309135116359851E-3</v>
      </c>
      <c r="C447" s="24">
        <f>IF(C11=0,"-",(C23/C11-1))</f>
        <v>2.0366563595847209E-2</v>
      </c>
      <c r="D447" s="24">
        <f>IF(D11=0,"-",(D23/D11-1))</f>
        <v>2.0366563595847209E-2</v>
      </c>
      <c r="E447" s="35">
        <f>IF(OR(E161="-",E173="-"),"-",IF(OR(E161="C",E173="C"),"C",E173/E161-1))</f>
        <v>5.6513356776086932E-2</v>
      </c>
      <c r="F447" s="35">
        <f>IF(OR(F161=0,F173=0),"-",IF(OR(F161="C",F173="C"),"C",F173/F161-1))</f>
        <v>0.10646366315700817</v>
      </c>
      <c r="G447" s="35">
        <f>IF(OR(G161=0,G173=0),"-",IF(OR(G161="C",G173="C"),"C",G173/G161-1))</f>
        <v>0.12418762379137194</v>
      </c>
      <c r="H447" s="35">
        <f>IF(OR(H161=0,H173=0),"-",IF(OR(H161="C",H173="C"),"C",H173/H161-1))</f>
        <v>7.8030903246729233E-2</v>
      </c>
      <c r="I447" s="35">
        <f>IF(OR(I161=0,I173=0),"-",IF(OR(I161="C",I173="C"),"C",I173/I161-1))</f>
        <v>-1.5766016507626102E-2</v>
      </c>
      <c r="J447" s="35">
        <f>IF(OR(J161=0,J173=0),"-",IF(OR(J161="C",J173="C"),"C",J173/J161-1))</f>
        <v>2.6374716925690489E-2</v>
      </c>
      <c r="K447" s="24">
        <f>IF(OR(K173="-",K161="-"),"-",K173/K161-1)</f>
        <v>1.1234195040428219E-2</v>
      </c>
    </row>
    <row r="448" spans="1:11">
      <c r="A448" s="23" t="str">
        <f>TEXT(A24,"mmm-yy")</f>
        <v>Jun-02</v>
      </c>
      <c r="B448" s="24">
        <f>IF(B12=0,"-",(B24/B12-1))</f>
        <v>7.3555166374781322E-3</v>
      </c>
      <c r="C448" s="24">
        <f>IF(C12=0,"-",(C24/C12-1))</f>
        <v>1.6648708769246845E-2</v>
      </c>
      <c r="D448" s="24">
        <f>IF(D12=0,"-",(D24/D12-1))</f>
        <v>1.6648708769246845E-2</v>
      </c>
      <c r="E448" s="35">
        <f>IF(OR(E162="-",E174="-"),"-",IF(OR(E162="C",E174="C"),"C",E174/E162-1))</f>
        <v>5.7762112939089505E-2</v>
      </c>
      <c r="F448" s="35">
        <f>IF(OR(F162=0,F174=0),"-",IF(OR(F162="C",F174="C"),"C",F174/F162-1))</f>
        <v>7.3852246648314468E-2</v>
      </c>
      <c r="G448" s="35">
        <f>IF(OR(G162=0,G174=0),"-",IF(OR(G162="C",G174="C"),"C",G174/G162-1))</f>
        <v>5.2529740576178874E-2</v>
      </c>
      <c r="H448" s="35">
        <f>IF(OR(H162=0,H174=0),"-",IF(OR(H162="C",H174="C"),"C",H174/H162-1))</f>
        <v>7.5372486304555508E-2</v>
      </c>
      <c r="I448" s="35">
        <f>IF(OR(I162=0,I174=0),"-",IF(OR(I162="C",I174="C"),"C",I174/I162-1))</f>
        <v>2.0258340691126975E-2</v>
      </c>
      <c r="J448" s="35">
        <f>IF(OR(J162=0,J174=0),"-",IF(OR(J162="C",J174="C"),"C",J174/J162-1))</f>
        <v>-1.4136865835810974E-3</v>
      </c>
      <c r="K448" s="24">
        <f>IF(OR(K174="-",K162="-"),"-",K174/K162-1)</f>
        <v>9.2253350264950296E-3</v>
      </c>
    </row>
    <row r="449" spans="1:11">
      <c r="A449" s="23" t="str">
        <f>TEXT(A25,"mmm-yy")</f>
        <v>Jul-02</v>
      </c>
      <c r="B449" s="24">
        <f>IF(B13=0,"-",(B25/B13-1))</f>
        <v>1.0474860335194514E-3</v>
      </c>
      <c r="C449" s="24">
        <f>IF(C13=0,"-",(C25/C13-1))</f>
        <v>1.3837982098139578E-2</v>
      </c>
      <c r="D449" s="24">
        <f>IF(D13=0,"-",(D25/D13-1))</f>
        <v>1.3837982098139578E-2</v>
      </c>
      <c r="E449" s="35">
        <f>IF(OR(E163="-",E175="-"),"-",IF(OR(E163="C",E175="C"),"C",E175/E163-1))</f>
        <v>5.897736199006065E-2</v>
      </c>
      <c r="F449" s="35">
        <f>IF(OR(F163=0,F175=0),"-",IF(OR(F163="C",F175="C"),"C",F175/F163-1))</f>
        <v>6.8945962846995057E-2</v>
      </c>
      <c r="G449" s="35">
        <f>IF(OR(G163=0,G175=0),"-",IF(OR(G163="C",G175="C"),"C",G175/G163-1))</f>
        <v>4.260592192831214E-2</v>
      </c>
      <c r="H449" s="35">
        <f>IF(OR(H163=0,H175=0),"-",IF(OR(H163="C",H175="C"),"C",H175/H163-1))</f>
        <v>7.3631471767614309E-2</v>
      </c>
      <c r="I449" s="35">
        <f>IF(OR(I163=0,I175=0),"-",IF(OR(I163="C",I175="C"),"C",I175/I163-1))</f>
        <v>2.5263659417900319E-2</v>
      </c>
      <c r="J449" s="35">
        <f>IF(OR(J163=0,J175=0),"-",IF(OR(J163="C",J175="C"),"C",J175/J163-1))</f>
        <v>-4.3641687523420236E-3</v>
      </c>
      <c r="K449" s="24">
        <f>IF(OR(K175="-",K163="-"),"-",K175/K163-1)</f>
        <v>1.2777112218022912E-2</v>
      </c>
    </row>
    <row r="450" spans="1:11">
      <c r="A450" s="23" t="str">
        <f>TEXT(A26,"mmm-yy")</f>
        <v>Aug-02</v>
      </c>
      <c r="B450" s="24">
        <f>IF(B14=0,"-",(B26/B14-1))</f>
        <v>-4.8678720445062273E-3</v>
      </c>
      <c r="C450" s="24">
        <f>IF(C14=0,"-",(C26/C14-1))</f>
        <v>1.2415924848254711E-2</v>
      </c>
      <c r="D450" s="24">
        <f>IF(D14=0,"-",(D26/D14-1))</f>
        <v>1.2415924848254711E-2</v>
      </c>
      <c r="E450" s="35">
        <f>IF(OR(E164="-",E176="-"),"-",IF(OR(E164="C",E176="C"),"C",E176/E164-1))</f>
        <v>2.0543441729220291E-2</v>
      </c>
      <c r="F450" s="35">
        <f>IF(OR(F164=0,F176=0),"-",IF(OR(F164="C",F176="C"),"C",F176/F164-1))</f>
        <v>4.0442996416472088E-2</v>
      </c>
      <c r="G450" s="35">
        <f>IF(OR(G164=0,G176=0),"-",IF(OR(G164="C",G176="C"),"C",G176/G164-1))</f>
        <v>5.6321802297674139E-3</v>
      </c>
      <c r="H450" s="35">
        <f>IF(OR(H164=0,H176=0),"-",IF(OR(H164="C",H176="C"),"C",H176/H164-1))</f>
        <v>3.321443240610944E-2</v>
      </c>
      <c r="I450" s="35">
        <f>IF(OR(I164=0,I176=0),"-",IF(OR(I164="C",I176="C"),"C",I176/I164-1))</f>
        <v>3.4615853461203994E-2</v>
      </c>
      <c r="J450" s="35">
        <f>IF(OR(J164=0,J176=0),"-",IF(OR(J164="C",J176="C"),"C",J176/J164-1))</f>
        <v>6.9961895456001066E-3</v>
      </c>
      <c r="K450" s="24">
        <f>IF(OR(K176="-",K164="-"),"-",K176/K164-1)</f>
        <v>1.7368343767847794E-2</v>
      </c>
    </row>
    <row r="451" spans="1:11">
      <c r="A451" s="23" t="str">
        <f>TEXT(A27,"mmm-yy")</f>
        <v>Sep-02</v>
      </c>
      <c r="B451" s="24">
        <f>IF(B15=0,"-",(B27/B15-1))</f>
        <v>-3.4423407917383297E-3</v>
      </c>
      <c r="C451" s="24">
        <f>IF(C15=0,"-",(C27/C15-1))</f>
        <v>9.603913147220311E-3</v>
      </c>
      <c r="D451" s="24">
        <f>IF(D15=0,"-",(D27/D15-1))</f>
        <v>9.603913147220311E-3</v>
      </c>
      <c r="E451" s="35">
        <f>IF(OR(E165="-",E177="-"),"-",IF(OR(E165="C",E177="C"),"C",E177/E165-1))</f>
        <v>3.9002204315383926E-2</v>
      </c>
      <c r="F451" s="35">
        <f>IF(OR(F165=0,F177=0),"-",IF(OR(F165="C",F177="C"),"C",F177/F165-1))</f>
        <v>3.5873053518221676E-2</v>
      </c>
      <c r="G451" s="35">
        <f>IF(OR(G165=0,G177=0),"-",IF(OR(G165="C",G177="C"),"C",G177/G165-1))</f>
        <v>3.8821297615577066E-2</v>
      </c>
      <c r="H451" s="35">
        <f>IF(OR(H165=0,H177=0),"-",IF(OR(H165="C",H177="C"),"C",H177/H165-1))</f>
        <v>4.8980691245399388E-2</v>
      </c>
      <c r="I451" s="35">
        <f>IF(OR(I165=0,I177=0),"-",IF(OR(I165="C",I177="C"),"C",I177/I165-1))</f>
        <v>-2.8380666666367738E-3</v>
      </c>
      <c r="J451" s="35">
        <f>IF(OR(J165=0,J177=0),"-",IF(OR(J165="C",J177="C"),"C",J177/J165-1))</f>
        <v>-1.2495594853719982E-2</v>
      </c>
      <c r="K451" s="24">
        <f>IF(OR(K177="-",K165="-"),"-",K177/K165-1)</f>
        <v>1.3091318719403944E-2</v>
      </c>
    </row>
    <row r="452" spans="1:11">
      <c r="A452" s="23" t="str">
        <f>TEXT(A28,"mmm-yy")</f>
        <v>Oct-02</v>
      </c>
      <c r="B452" s="24">
        <f>IF(B16=0,"-",(B28/B16-1))</f>
        <v>3.4293552812070249E-3</v>
      </c>
      <c r="C452" s="24">
        <f>IF(C16=0,"-",(C28/C16-1))</f>
        <v>6.8962613674636852E-3</v>
      </c>
      <c r="D452" s="24">
        <f>IF(D16=0,"-",(D28/D16-1))</f>
        <v>6.8962613674636852E-3</v>
      </c>
      <c r="E452" s="35">
        <f>IF(OR(E166="-",E178="-"),"-",IF(OR(E166="C",E178="C"),"C",E178/E166-1))</f>
        <v>6.6445885026819251E-2</v>
      </c>
      <c r="F452" s="35">
        <f>IF(OR(F166=0,F178=0),"-",IF(OR(F166="C",F178="C"),"C",F178/F166-1))</f>
        <v>6.1871813774941442E-2</v>
      </c>
      <c r="G452" s="35">
        <f>IF(OR(G166=0,G178=0),"-",IF(OR(G166="C",G178="C"),"C",G178/G166-1))</f>
        <v>4.7651628321213835E-2</v>
      </c>
      <c r="H452" s="35">
        <f>IF(OR(H166=0,H178=0),"-",IF(OR(H166="C",H178="C"),"C",H178/H166-1))</f>
        <v>7.3800374584220618E-2</v>
      </c>
      <c r="I452" s="35">
        <f>IF(OR(I166=0,I178=0),"-",IF(OR(I166="C",I178="C"),"C",I178/I166-1))</f>
        <v>1.3573391258422829E-2</v>
      </c>
      <c r="J452" s="35">
        <f>IF(OR(J166=0,J178=0),"-",IF(OR(J166="C",J178="C"),"C",J178/J166-1))</f>
        <v>-1.1108732210954875E-2</v>
      </c>
      <c r="K452" s="24">
        <f>IF(OR(K178="-",K166="-"),"-",K178/K166-1)</f>
        <v>3.4550574666865064E-3</v>
      </c>
    </row>
    <row r="453" spans="1:11">
      <c r="A453" s="23" t="str">
        <f>TEXT(A29,"mmm-yy")</f>
        <v>Nov-02</v>
      </c>
      <c r="B453" s="24">
        <f>IF(B17=0,"-",(B29/B17-1))</f>
        <v>1.3637913399249246E-3</v>
      </c>
      <c r="C453" s="24">
        <f>IF(C17=0,"-",(C29/C17-1))</f>
        <v>4.7279967879121365E-3</v>
      </c>
      <c r="D453" s="24">
        <f>IF(D17=0,"-",(D29/D17-1))</f>
        <v>4.7279967879121365E-3</v>
      </c>
      <c r="E453" s="35">
        <f>IF(OR(E167="-",E179="-"),"-",IF(OR(E167="C",E179="C"),"C",E179/E167-1))</f>
        <v>0.10056479291886822</v>
      </c>
      <c r="F453" s="35">
        <f>IF(OR(F167=0,F179=0),"-",IF(OR(F167="C",F179="C"),"C",F179/F167-1))</f>
        <v>0.10280858812606808</v>
      </c>
      <c r="G453" s="35">
        <f>IF(OR(G167=0,G179=0),"-",IF(OR(G167="C",G179="C"),"C",G179/G167-1))</f>
        <v>8.8163709575739713E-2</v>
      </c>
      <c r="H453" s="35">
        <f>IF(OR(H167=0,H179=0),"-",IF(OR(H167="C",H179="C"),"C",H179/H167-1))</f>
        <v>0.10576825972467785</v>
      </c>
      <c r="I453" s="35">
        <f>IF(OR(I167=0,I179=0),"-",IF(OR(I167="C",I179="C"),"C",I179/I167-1))</f>
        <v>1.3458341260101481E-2</v>
      </c>
      <c r="J453" s="35">
        <f>IF(OR(J167=0,J179=0),"-",IF(OR(J167="C",J179="C"),"C",J179/J167-1))</f>
        <v>-2.6765749266006722E-3</v>
      </c>
      <c r="K453" s="24">
        <f>IF(OR(K179="-",K167="-"),"-",K179/K167-1)</f>
        <v>3.3596236223853992E-3</v>
      </c>
    </row>
    <row r="454" spans="1:11">
      <c r="A454" s="23" t="str">
        <f>TEXT(A30,"mmm-yy")</f>
        <v>Dec-02</v>
      </c>
      <c r="B454" s="24">
        <f>IF(B18=0,"-",(B30/B18-1))</f>
        <v>1.6966406515099841E-3</v>
      </c>
      <c r="C454" s="24">
        <f>IF(C18=0,"-",(C30/C18-1))</f>
        <v>7.1378745356325268E-3</v>
      </c>
      <c r="D454" s="24">
        <f>IF(D18=0,"-",(D30/D18-1))</f>
        <v>7.1378745356325268E-3</v>
      </c>
      <c r="E454" s="35">
        <f>IF(OR(E168="-",E180="-"),"-",IF(OR(E168="C",E180="C"),"C",E180/E168-1))</f>
        <v>6.5455763551724555E-2</v>
      </c>
      <c r="F454" s="35">
        <f>IF(OR(F168=0,F180=0),"-",IF(OR(F168="C",F180="C"),"C",F180/F168-1))</f>
        <v>3.3213397536129952E-2</v>
      </c>
      <c r="G454" s="35">
        <f>IF(OR(G168=0,G180=0),"-",IF(OR(G168="C",G180="C"),"C",G180/G168-1))</f>
        <v>3.9543798879433156E-2</v>
      </c>
      <c r="H454" s="35">
        <f>IF(OR(H168=0,H180=0),"-",IF(OR(H168="C",H180="C"),"C",H180/H168-1))</f>
        <v>7.3060853115223701E-2</v>
      </c>
      <c r="I454" s="35">
        <f>IF(OR(I168=0,I180=0),"-",IF(OR(I168="C",I180="C"),"C",I180/I168-1))</f>
        <v>-6.0895955996534967E-3</v>
      </c>
      <c r="J454" s="35">
        <f>IF(OR(J168=0,J180=0),"-",IF(OR(J168="C",J180="C"),"C",J180/J168-1))</f>
        <v>-3.7134385681307558E-2</v>
      </c>
      <c r="K454" s="24">
        <f>IF(OR(K180="-",K168="-"),"-",K180/K168-1)</f>
        <v>5.4320177020694693E-3</v>
      </c>
    </row>
    <row r="455" spans="1:11">
      <c r="A455" s="23" t="str">
        <f>TEXT(A31,"mmm-yy")</f>
        <v>Jan-03</v>
      </c>
      <c r="B455" s="24">
        <f>IF(B19=0,"-",(B31/B19-1))</f>
        <v>4.7425474254743083E-3</v>
      </c>
      <c r="C455" s="24">
        <f>IF(C19=0,"-",(C31/C19-1))</f>
        <v>7.8972307044329337E-3</v>
      </c>
      <c r="D455" s="24">
        <f>IF(D19=0,"-",(D31/D19-1))</f>
        <v>7.8972307044329337E-3</v>
      </c>
      <c r="E455" s="35">
        <f>IF(OR(E169="-",E181="-"),"-",IF(OR(E169="C",E181="C"),"C",E181/E169-1))</f>
        <v>1.5336351947710769E-2</v>
      </c>
      <c r="F455" s="35">
        <f>IF(OR(F169=0,F181=0),"-",IF(OR(F169="C",F181="C"),"C",F181/F169-1))</f>
        <v>1.1416680858421513E-2</v>
      </c>
      <c r="G455" s="35">
        <f>IF(OR(G169=0,G181=0),"-",IF(OR(G169="C",G181="C"),"C",G181/G169-1))</f>
        <v>1.9428591814505847E-2</v>
      </c>
      <c r="H455" s="35">
        <f>IF(OR(H169=0,H181=0),"-",IF(OR(H169="C",H181="C"),"C",H181/H169-1))</f>
        <v>2.335469736163942E-2</v>
      </c>
      <c r="I455" s="35">
        <f>IF(OR(I169=0,I181=0),"-",IF(OR(I169="C",I181="C"),"C",I181/I169-1))</f>
        <v>-7.8592174286811201E-3</v>
      </c>
      <c r="J455" s="35">
        <f>IF(OR(J169=0,J181=0),"-",IF(OR(J169="C",J181="C"),"C",J181/J169-1))</f>
        <v>-1.1665570631566813E-2</v>
      </c>
      <c r="K455" s="24">
        <f>IF(OR(K181="-",K169="-"),"-",K181/K169-1)</f>
        <v>3.139792663346741E-3</v>
      </c>
    </row>
    <row r="456" spans="1:11">
      <c r="A456" s="23" t="str">
        <f>TEXT(A32,"mmm-yy")</f>
        <v>Feb-03</v>
      </c>
      <c r="B456" s="24">
        <f>IF(B20=0,"-",(B32/B20-1))</f>
        <v>4.0595399188092518E-3</v>
      </c>
      <c r="C456" s="24">
        <f>IF(C20=0,"-",(C32/C20-1))</f>
        <v>6.5174728034824714E-3</v>
      </c>
      <c r="D456" s="24">
        <f>IF(D20=0,"-",(D32/D20-1))</f>
        <v>6.5174728034824714E-3</v>
      </c>
      <c r="E456" s="35">
        <f>IF(OR(E170="-",E182="-"),"-",IF(OR(E170="C",E182="C"),"C",E182/E170-1))</f>
        <v>4.6580447010401427E-2</v>
      </c>
      <c r="F456" s="35">
        <f>IF(OR(F170=0,F182=0),"-",IF(OR(F170="C",F182="C"),"C",F182/F170-1))</f>
        <v>6.5106382978723509E-2</v>
      </c>
      <c r="G456" s="35">
        <f>IF(OR(G170=0,G182=0),"-",IF(OR(G170="C",G182="C"),"C",G182/G170-1))</f>
        <v>5.6746185139932681E-2</v>
      </c>
      <c r="H456" s="35">
        <f>IF(OR(H170=0,H182=0),"-",IF(OR(H170="C",H182="C"),"C",H182/H170-1))</f>
        <v>5.3401506610448291E-2</v>
      </c>
      <c r="I456" s="35">
        <f>IF(OR(I170=0,I182=0),"-",IF(OR(I170="C",I182="C"),"C",I182/I170-1))</f>
        <v>7.9112637985854217E-3</v>
      </c>
      <c r="J456" s="35">
        <f>IF(OR(J170=0,J182=0),"-",IF(OR(J170="C",J182="C"),"C",J182/J170-1))</f>
        <v>1.111150524735649E-2</v>
      </c>
      <c r="K456" s="24">
        <f>IF(OR(K182="-",K170="-"),"-",K182/K170-1)</f>
        <v>2.4479951506379827E-3</v>
      </c>
    </row>
    <row r="457" spans="1:11">
      <c r="A457" s="23" t="str">
        <f>TEXT(A33,"mmm-yy")</f>
        <v>Mar-03</v>
      </c>
      <c r="B457" s="24">
        <f>IF(B21=0,"-",(B33/B21-1))</f>
        <v>6.1037639877925542E-3</v>
      </c>
      <c r="C457" s="24">
        <f>IF(C21=0,"-",(C33/C21-1))</f>
        <v>6.2158049791187775E-3</v>
      </c>
      <c r="D457" s="24">
        <f>IF(D21=0,"-",(D33/D21-1))</f>
        <v>6.2158049791187775E-3</v>
      </c>
      <c r="E457" s="35">
        <f>IF(OR(E171="-",E183="-"),"-",IF(OR(E171="C",E183="C"),"C",E183/E171-1))</f>
        <v>-2.4479328576581416E-2</v>
      </c>
      <c r="F457" s="35">
        <f>IF(OR(F171=0,F183=0),"-",IF(OR(F171="C",F183="C"),"C",F183/F171-1))</f>
        <v>-5.6013487587627919E-2</v>
      </c>
      <c r="G457" s="35">
        <f>IF(OR(G171=0,G183=0),"-",IF(OR(G171="C",G183="C"),"C",G183/G171-1))</f>
        <v>-3.3730447009732156E-2</v>
      </c>
      <c r="H457" s="35">
        <f>IF(OR(H171=0,H183=0),"-",IF(OR(H171="C",H183="C"),"C",H183/H171-1))</f>
        <v>-1.8415682329914418E-2</v>
      </c>
      <c r="I457" s="35">
        <f>IF(OR(I171=0,I183=0),"-",IF(OR(I171="C",I183="C"),"C",I183/I171-1))</f>
        <v>-2.306089487031604E-2</v>
      </c>
      <c r="J457" s="35">
        <f>IF(OR(J171=0,J183=0),"-",IF(OR(J171="C",J183="C"),"C",J183/J171-1))</f>
        <v>-3.830318453635928E-2</v>
      </c>
      <c r="K457" s="24">
        <f>IF(OR(K183="-",K171="-"),"-",K183/K171-1)</f>
        <v>1.1136126842647975E-4</v>
      </c>
    </row>
    <row r="458" spans="1:11">
      <c r="A458" s="23" t="str">
        <f>TEXT(A34,"mmm-yy")</f>
        <v>Apr-03</v>
      </c>
      <c r="B458" s="24">
        <f>IF(B22=0,"-",(B34/B22-1))</f>
        <v>-3.7491479209270651E-3</v>
      </c>
      <c r="C458" s="24">
        <f>IF(C22=0,"-",(C34/C22-1))</f>
        <v>-1.1664139436451393E-4</v>
      </c>
      <c r="D458" s="24">
        <f>IF(D22=0,"-",(D34/D22-1))</f>
        <v>-1.1664139436451393E-4</v>
      </c>
      <c r="E458" s="35">
        <f>IF(OR(E172="-",E184="-"),"-",IF(OR(E172="C",E184="C"),"C",E184/E172-1))</f>
        <v>8.4726398513061518E-2</v>
      </c>
      <c r="F458" s="35">
        <f>IF(OR(F172=0,F184=0),"-",IF(OR(F172="C",F184="C"),"C",F184/F172-1))</f>
        <v>0.12374867818117741</v>
      </c>
      <c r="G458" s="35">
        <f>IF(OR(G172=0,G184=0),"-",IF(OR(G172="C",G184="C"),"C",G184/G172-1))</f>
        <v>8.8267189571540783E-2</v>
      </c>
      <c r="H458" s="35">
        <f>IF(OR(H172=0,H184=0),"-",IF(OR(H172="C",H184="C"),"C",H184/H172-1))</f>
        <v>8.4599874513435092E-2</v>
      </c>
      <c r="I458" s="35">
        <f>IF(OR(I172=0,I184=0),"-",IF(OR(I172="C",I184="C"),"C",I184/I172-1))</f>
        <v>3.2603655563304912E-2</v>
      </c>
      <c r="J458" s="35">
        <f>IF(OR(J172=0,J184=0),"-",IF(OR(J172="C",J184="C"),"C",J184/J172-1))</f>
        <v>3.60951578436286E-2</v>
      </c>
      <c r="K458" s="24">
        <f>IF(OR(K184="-",K172="-"),"-",K184/K172-1)</f>
        <v>3.6461765819140179E-3</v>
      </c>
    </row>
    <row r="459" spans="1:11">
      <c r="A459" s="23" t="str">
        <f>TEXT(A35,"mmm-yy")</f>
        <v>May-03</v>
      </c>
      <c r="B459" s="24">
        <f>IF(B23=0,"-",(B35/B23-1))</f>
        <v>-1.480206540447504E-2</v>
      </c>
      <c r="C459" s="24">
        <f>IF(C23=0,"-",(C35/C23-1))</f>
        <v>-4.0377192388433292E-3</v>
      </c>
      <c r="D459" s="24">
        <f>IF(D23=0,"-",(D35/D23-1))</f>
        <v>-4.0377192388433292E-3</v>
      </c>
      <c r="E459" s="35">
        <f>IF(OR(E173="-",E185="-"),"-",IF(OR(E173="C",E185="C"),"C",E185/E173-1))</f>
        <v>2.6181093852517767E-2</v>
      </c>
      <c r="F459" s="35">
        <f>IF(OR(F173=0,F185=0),"-",IF(OR(F173="C",F185="C"),"C",F185/F173-1))</f>
        <v>2.402906919693959E-2</v>
      </c>
      <c r="G459" s="35">
        <f>IF(OR(G173=0,G185=0),"-",IF(OR(G173="C",G185="C"),"C",G185/G173-1))</f>
        <v>6.4477507833740066E-3</v>
      </c>
      <c r="H459" s="35">
        <f>IF(OR(H173=0,H185=0),"-",IF(OR(H173="C",H185="C"),"C",H185/H173-1))</f>
        <v>2.2037662707331984E-2</v>
      </c>
      <c r="I459" s="35">
        <f>IF(OR(I173=0,I185=0),"-",IF(OR(I173="C",I185="C"),"C",I185/I173-1))</f>
        <v>1.7468684688182634E-2</v>
      </c>
      <c r="J459" s="35">
        <f>IF(OR(J173=0,J185=0),"-",IF(OR(J173="C",J185="C"),"C",J185/J173-1))</f>
        <v>1.9484668347080625E-3</v>
      </c>
      <c r="K459" s="24">
        <f>IF(OR(K185="-",K173="-"),"-",K185/K173-1)</f>
        <v>1.0926074637022998E-2</v>
      </c>
    </row>
    <row r="460" spans="1:11">
      <c r="A460" s="23" t="str">
        <f>TEXT(A36,"mmm-yy")</f>
        <v>Jun-03</v>
      </c>
      <c r="B460" s="24">
        <f>IF(B24=0,"-",(B36/B24-1))</f>
        <v>-1.2865090403337942E-2</v>
      </c>
      <c r="C460" s="24">
        <f>IF(C24=0,"-",(C36/C24-1))</f>
        <v>-4.3846153846154312E-3</v>
      </c>
      <c r="D460" s="24">
        <f>IF(D24=0,"-",(D36/D24-1))</f>
        <v>-4.3846153846154312E-3</v>
      </c>
      <c r="E460" s="35">
        <f>IF(OR(E174="-",E186="-"),"-",IF(OR(E174="C",E186="C"),"C",E186/E174-1))</f>
        <v>-5.7170245757107718E-3</v>
      </c>
      <c r="F460" s="35">
        <f>IF(OR(F174=0,F186=0),"-",IF(OR(F174="C",F186="C"),"C",F186/F174-1))</f>
        <v>-4.1515845412574803E-2</v>
      </c>
      <c r="G460" s="35">
        <f>IF(OR(G174=0,G186=0),"-",IF(OR(G174="C",G186="C"),"C",G186/G174-1))</f>
        <v>-4.1408096567421171E-2</v>
      </c>
      <c r="H460" s="35">
        <f>IF(OR(H174=0,H186=0),"-",IF(OR(H174="C",H186="C"),"C",H186/H174-1))</f>
        <v>-1.0076573006417289E-2</v>
      </c>
      <c r="I460" s="35">
        <f>IF(OR(I174=0,I186=0),"-",IF(OR(I174="C",I186="C"),"C",I186/I174-1))</f>
        <v>-1.124032497747951E-4</v>
      </c>
      <c r="J460" s="35">
        <f>IF(OR(J174=0,J186=0),"-",IF(OR(J174="C",J186="C"),"C",J186/J174-1))</f>
        <v>-3.1759297283870946E-2</v>
      </c>
      <c r="K460" s="24">
        <f>IF(OR(K186="-",K174="-"),"-",K186/K174-1)</f>
        <v>8.5909989974801704E-3</v>
      </c>
    </row>
    <row r="461" spans="1:11">
      <c r="A461" s="23" t="str">
        <f>TEXT(A37,"mmm-yy")</f>
        <v>Jul-03</v>
      </c>
      <c r="B461" s="24">
        <f>IF(B25=0,"-",(B37/B25-1))</f>
        <v>-4.5343564701778583E-3</v>
      </c>
      <c r="C461" s="24">
        <f>IF(C25=0,"-",(C37/C25-1))</f>
        <v>2.1110389388396822E-3</v>
      </c>
      <c r="D461" s="24">
        <f>IF(D25=0,"-",(D37/D25-1))</f>
        <v>2.1110389388396822E-3</v>
      </c>
      <c r="E461" s="35">
        <f>IF(OR(E175="-",E187="-"),"-",IF(OR(E175="C",E187="C"),"C",E187/E175-1))</f>
        <v>2.5253358331205789E-2</v>
      </c>
      <c r="F461" s="35">
        <f>IF(OR(F175=0,F187=0),"-",IF(OR(F175="C",F187="C"),"C",F187/F175-1))</f>
        <v>2.6207916099786122E-2</v>
      </c>
      <c r="G461" s="35">
        <f>IF(OR(G175=0,G187=0),"-",IF(OR(G175="C",G187="C"),"C",G187/G175-1))</f>
        <v>5.1877155485974269E-2</v>
      </c>
      <c r="H461" s="35">
        <f>IF(OR(H175=0,H187=0),"-",IF(OR(H175="C",H187="C"),"C",H187/H175-1))</f>
        <v>2.7417708092819293E-2</v>
      </c>
      <c r="I461" s="35">
        <f>IF(OR(I175=0,I187=0),"-",IF(OR(I175="C",I187="C"),"C",I187/I175-1))</f>
        <v>-2.4403267294391129E-2</v>
      </c>
      <c r="J461" s="35">
        <f>IF(OR(J175=0,J187=0),"-",IF(OR(J175="C",J187="C"),"C",J187/J175-1))</f>
        <v>-1.1775074378256312E-3</v>
      </c>
      <c r="K461" s="24">
        <f>IF(OR(K187="-",K175="-"),"-",K187/K175-1)</f>
        <v>6.6756652549591067E-3</v>
      </c>
    </row>
    <row r="462" spans="1:11">
      <c r="A462" s="23" t="str">
        <f>TEXT(A38,"mmm-yy")</f>
        <v>Aug-03</v>
      </c>
      <c r="B462" s="24">
        <f>IF(B26=0,"-",(B38/B26-1))</f>
        <v>1.3976240391335715E-3</v>
      </c>
      <c r="C462" s="24">
        <f>IF(C26=0,"-",(C38/C26-1))</f>
        <v>2.7119916081768114E-3</v>
      </c>
      <c r="D462" s="24">
        <f>IF(D26=0,"-",(D38/D26-1))</f>
        <v>2.7119916081768114E-3</v>
      </c>
      <c r="E462" s="35">
        <f>IF(OR(E176="-",E188="-"),"-",IF(OR(E176="C",E188="C"),"C",E188/E176-1))</f>
        <v>2.2073761428993421E-3</v>
      </c>
      <c r="F462" s="35">
        <f>IF(OR(F176=0,F188=0),"-",IF(OR(F176="C",F188="C"),"C",F188/F176-1))</f>
        <v>1.4295370574943789E-3</v>
      </c>
      <c r="G462" s="35">
        <f>IF(OR(G176=0,G188=0),"-",IF(OR(G176="C",G188="C"),"C",G188/G176-1))</f>
        <v>2.7601569143828941E-2</v>
      </c>
      <c r="H462" s="35">
        <f>IF(OR(H176=0,H188=0),"-",IF(OR(H176="C",H188="C"),"C",H188/H176-1))</f>
        <v>4.9253541366518494E-3</v>
      </c>
      <c r="I462" s="35">
        <f>IF(OR(I176=0,I188=0),"-",IF(OR(I176="C",I188="C"),"C",I188/I176-1))</f>
        <v>-2.5469046439993925E-2</v>
      </c>
      <c r="J462" s="35">
        <f>IF(OR(J176=0,J188=0),"-",IF(OR(J176="C",J188="C"),"C",J188/J176-1))</f>
        <v>-3.4786833318189991E-3</v>
      </c>
      <c r="K462" s="24">
        <f>IF(OR(K188="-",K176="-"),"-",K188/K176-1)</f>
        <v>1.3125331411731889E-3</v>
      </c>
    </row>
    <row r="463" spans="1:11">
      <c r="A463" s="23" t="str">
        <f>TEXT(A39,"mmm-yy")</f>
        <v>Sep-03</v>
      </c>
      <c r="B463" s="24">
        <f>IF(B27=0,"-",(B39/B27-1))</f>
        <v>-6.9084628670124104E-4</v>
      </c>
      <c r="C463" s="24">
        <f>IF(C27=0,"-",(C39/C27-1))</f>
        <v>4.3300274319477694E-3</v>
      </c>
      <c r="D463" s="24">
        <f>IF(D27=0,"-",(D39/D27-1))</f>
        <v>4.3300274319477694E-3</v>
      </c>
      <c r="E463" s="35">
        <f>IF(OR(E177="-",E189="-"),"-",IF(OR(E177="C",E189="C"),"C",E189/E177-1))</f>
        <v>3.4323256171310046E-2</v>
      </c>
      <c r="F463" s="35">
        <f>IF(OR(F177=0,F189=0),"-",IF(OR(F177="C",F189="C"),"C",F189/F177-1))</f>
        <v>4.9104421096906048E-2</v>
      </c>
      <c r="G463" s="35">
        <f>IF(OR(G177=0,G189=0),"-",IF(OR(G177="C",G189="C"),"C",G189/G177-1))</f>
        <v>6.0076642285276094E-2</v>
      </c>
      <c r="H463" s="35">
        <f>IF(OR(H177=0,H189=0),"-",IF(OR(H177="C",H189="C"),"C",H189/H177-1))</f>
        <v>3.8801904244033292E-2</v>
      </c>
      <c r="I463" s="35">
        <f>IF(OR(I177=0,I189=0),"-",IF(OR(I177="C",I189="C"),"C",I189/I177-1))</f>
        <v>-1.0350403688469623E-2</v>
      </c>
      <c r="J463" s="35">
        <f>IF(OR(J177=0,J189=0),"-",IF(OR(J177="C",J189="C"),"C",J189/J177-1))</f>
        <v>9.917691535587192E-3</v>
      </c>
      <c r="K463" s="24">
        <f>IF(OR(K189="-",K177="-"),"-",K189/K177-1)</f>
        <v>5.0243447685753839E-3</v>
      </c>
    </row>
    <row r="464" spans="1:11">
      <c r="A464" s="23" t="str">
        <f>TEXT(A40,"mmm-yy")</f>
        <v>Oct-03</v>
      </c>
      <c r="B464" s="24">
        <f>IF(B28=0,"-",(B40/B28-1))</f>
        <v>2.7341079972658111E-3</v>
      </c>
      <c r="C464" s="24">
        <f>IF(C28=0,"-",(C40/C28-1))</f>
        <v>3.0941887789661671E-3</v>
      </c>
      <c r="D464" s="24">
        <f>IF(D28=0,"-",(D40/D28-1))</f>
        <v>3.0941887789661671E-3</v>
      </c>
      <c r="E464" s="35">
        <f>IF(OR(E178="-",E190="-"),"-",IF(OR(E178="C",E190="C"),"C",E190/E178-1))</f>
        <v>4.7926715743409343E-3</v>
      </c>
      <c r="F464" s="35">
        <f>IF(OR(F178=0,F190=0),"-",IF(OR(F178="C",F190="C"),"C",F190/F178-1))</f>
        <v>8.5983013808705877E-3</v>
      </c>
      <c r="G464" s="35">
        <f>IF(OR(G178=0,G190=0),"-",IF(OR(G178="C",G190="C"),"C",G190/G178-1))</f>
        <v>3.1282191952999083E-2</v>
      </c>
      <c r="H464" s="35">
        <f>IF(OR(H178=0,H190=0),"-",IF(OR(H178="C",H190="C"),"C",H190/H178-1))</f>
        <v>7.9016897839137012E-3</v>
      </c>
      <c r="I464" s="35">
        <f>IF(OR(I178=0,I190=0),"-",IF(OR(I178="C",I190="C"),"C",I190/I178-1))</f>
        <v>-2.1995813317759905E-2</v>
      </c>
      <c r="J464" s="35">
        <f>IF(OR(J178=0,J190=0),"-",IF(OR(J178="C",J190="C"),"C",J190/J178-1))</f>
        <v>6.9115034136557618E-4</v>
      </c>
      <c r="K464" s="24">
        <f>IF(OR(K190="-",K178="-"),"-",K190/K178-1)</f>
        <v>3.5909896634445104E-4</v>
      </c>
    </row>
    <row r="465" spans="1:11">
      <c r="A465" s="23" t="str">
        <f>TEXT(A41,"mmm-yy")</f>
        <v>Nov-03</v>
      </c>
      <c r="B465" s="24">
        <f>IF(B29=0,"-",(B41/B29-1))</f>
        <v>-6.8096697310182641E-4</v>
      </c>
      <c r="C465" s="24">
        <f>IF(C29=0,"-",(C41/C29-1))</f>
        <v>8.6530305995955459E-3</v>
      </c>
      <c r="D465" s="24">
        <f>IF(D29=0,"-",(D41/D29-1))</f>
        <v>8.6530305995955459E-3</v>
      </c>
      <c r="E465" s="35">
        <f>IF(OR(E179="-",E191="-"),"-",IF(OR(E179="C",E191="C"),"C",E191/E179-1))</f>
        <v>3.2542745863108902E-3</v>
      </c>
      <c r="F465" s="35">
        <f>IF(OR(F179=0,F191=0),"-",IF(OR(F179="C",F191="C"),"C",F191/F179-1))</f>
        <v>7.2705872879208489E-3</v>
      </c>
      <c r="G465" s="35">
        <f>IF(OR(G179=0,G191=0),"-",IF(OR(G179="C",G191="C"),"C",G191/G179-1))</f>
        <v>2.7137899779118735E-2</v>
      </c>
      <c r="H465" s="35">
        <f>IF(OR(H179=0,H191=0),"-",IF(OR(H179="C",H191="C"),"C",H191/H179-1))</f>
        <v>1.1935464523481043E-2</v>
      </c>
      <c r="I465" s="35">
        <f>IF(OR(I179=0,I191=0),"-",IF(OR(I179="C",I191="C"),"C",I191/I179-1))</f>
        <v>-1.9342400368509649E-2</v>
      </c>
      <c r="J465" s="35">
        <f>IF(OR(J179=0,J191=0),"-",IF(OR(J179="C",J191="C"),"C",J191/J179-1))</f>
        <v>-4.6098564573551215E-3</v>
      </c>
      <c r="K465" s="24">
        <f>IF(OR(K191="-",K179="-"),"-",K191/K179-1)</f>
        <v>9.3403580480451165E-3</v>
      </c>
    </row>
    <row r="466" spans="1:11">
      <c r="A466" s="23" t="str">
        <f>TEXT(A42,"mmm-yy")</f>
        <v>Dec-03</v>
      </c>
      <c r="B466" s="24">
        <f>IF(B30=0,"-",(B42/B30-1))</f>
        <v>1.6937669376693165E-3</v>
      </c>
      <c r="C466" s="24">
        <f>IF(C30=0,"-",(C42/C30-1))</f>
        <v>7.1195013127587359E-3</v>
      </c>
      <c r="D466" s="24">
        <f>IF(D30=0,"-",(D42/D30-1))</f>
        <v>7.1195013127587359E-3</v>
      </c>
      <c r="E466" s="35">
        <f>IF(OR(E180="-",E192="-"),"-",IF(OR(E180="C",E192="C"),"C",E192/E180-1))</f>
        <v>4.6722339050838668E-2</v>
      </c>
      <c r="F466" s="35">
        <f>IF(OR(F180=0,F192=0),"-",IF(OR(F180="C",F192="C"),"C",F192/F180-1))</f>
        <v>5.46971358560846E-2</v>
      </c>
      <c r="G466" s="35">
        <f>IF(OR(G180=0,G192=0),"-",IF(OR(G180="C",G192="C"),"C",G192/G180-1))</f>
        <v>8.7685583238777065E-2</v>
      </c>
      <c r="H466" s="35">
        <f>IF(OR(H180=0,H192=0),"-",IF(OR(H180="C",H192="C"),"C",H192/H180-1))</f>
        <v>5.4174480117805013E-2</v>
      </c>
      <c r="I466" s="35">
        <f>IF(OR(I180=0,I192=0),"-",IF(OR(I180="C",I192="C"),"C",I192/I180-1))</f>
        <v>-3.0329028803033009E-2</v>
      </c>
      <c r="J466" s="35">
        <f>IF(OR(J180=0,J192=0),"-",IF(OR(J180="C",J192="C"),"C",J192/J180-1))</f>
        <v>4.9579623500362047E-4</v>
      </c>
      <c r="K466" s="24">
        <f>IF(OR(K192="-",K180="-"),"-",K192/K180-1)</f>
        <v>5.4165599848710055E-3</v>
      </c>
    </row>
    <row r="467" spans="1:11">
      <c r="A467" s="23" t="str">
        <f>TEXT(A43,"mmm-yy")</f>
        <v>Jan-04</v>
      </c>
      <c r="B467" s="24">
        <f>IF(B31=0,"-",(B43/B31-1))</f>
        <v>-7.0802427511800214E-3</v>
      </c>
      <c r="C467" s="24">
        <f>IF(C31=0,"-",(C43/C31-1))</f>
        <v>1.4698318814490907E-2</v>
      </c>
      <c r="D467" s="24">
        <f>IF(D31=0,"-",(D43/D31-1))</f>
        <v>1.4698318814490907E-2</v>
      </c>
      <c r="E467" s="35">
        <f>IF(OR(E181="-",E193="-"),"-",IF(OR(E181="C",E193="C"),"C",E193/E181-1))</f>
        <v>3.2700340132013839E-2</v>
      </c>
      <c r="F467" s="35">
        <f>IF(OR(F181=0,F193=0),"-",IF(OR(F181="C",F193="C"),"C",F193/F181-1))</f>
        <v>5.5201190700241876E-2</v>
      </c>
      <c r="G467" s="35">
        <f>IF(OR(G181=0,G193=0),"-",IF(OR(G181="C",G193="C"),"C",G193/G181-1))</f>
        <v>3.2283323345042136E-2</v>
      </c>
      <c r="H467" s="35">
        <f>IF(OR(H181=0,H193=0),"-",IF(OR(H181="C",H193="C"),"C",H193/H181-1))</f>
        <v>4.7879298971107431E-2</v>
      </c>
      <c r="I467" s="35">
        <f>IF(OR(I181=0,I193=0),"-",IF(OR(I181="C",I193="C"),"C",I193/I181-1))</f>
        <v>2.2201140749746662E-2</v>
      </c>
      <c r="J467" s="35">
        <f>IF(OR(J181=0,J193=0),"-",IF(OR(J181="C",J193="C"),"C",J193/J181-1))</f>
        <v>6.9873426608615397E-3</v>
      </c>
      <c r="K467" s="24">
        <f>IF(OR(K193="-",K181="-"),"-",K193/K181-1)</f>
        <v>2.193385860909336E-2</v>
      </c>
    </row>
    <row r="468" spans="1:11">
      <c r="A468" s="23" t="str">
        <f>TEXT(A44,"mmm-yy")</f>
        <v>Feb-04</v>
      </c>
      <c r="B468" s="24">
        <f>IF(B32=0,"-",(B44/B32-1))</f>
        <v>-7.0754716981131782E-3</v>
      </c>
      <c r="C468" s="24">
        <f>IF(C32=0,"-",(C44/C32-1))</f>
        <v>6.732034534775444E-3</v>
      </c>
      <c r="D468" s="24">
        <f>IF(D32=0,"-",(D44/D32-1))</f>
        <v>4.2686750053874567E-2</v>
      </c>
      <c r="E468" s="35">
        <f>IF(OR(E182="-",E194="-"),"-",IF(OR(E182="C",E194="C"),"C",E194/E182-1))</f>
        <v>1.5413516077418254E-3</v>
      </c>
      <c r="F468" s="35">
        <f>IF(OR(F182=0,F194=0),"-",IF(OR(F182="C",F194="C"),"C",F194/F182-1))</f>
        <v>3.1551838790129683E-2</v>
      </c>
      <c r="G468" s="35">
        <f>IF(OR(G182=0,G194=0),"-",IF(OR(G182="C",G194="C"),"C",G194/G182-1))</f>
        <v>5.6037733883721241E-2</v>
      </c>
      <c r="H468" s="35">
        <f>IF(OR(H182=0,H194=0),"-",IF(OR(H182="C",H194="C"),"C",H194/H182-1))</f>
        <v>4.4293896952441347E-2</v>
      </c>
      <c r="I468" s="35">
        <f>IF(OR(I182=0,I194=0),"-",IF(OR(I182="C",I194="C"),"C",I194/I182-1))</f>
        <v>-2.3186572134635264E-2</v>
      </c>
      <c r="J468" s="35">
        <f>IF(OR(J182=0,J194=0),"-",IF(OR(J182="C",J194="C"),"C",J194/J182-1))</f>
        <v>-1.2201601675061791E-2</v>
      </c>
      <c r="K468" s="24">
        <f>IF(OR(K194="-",K182="-"),"-",K194/K182-1)</f>
        <v>1.3905897013645641E-2</v>
      </c>
    </row>
    <row r="469" spans="1:11">
      <c r="A469" s="23" t="str">
        <f>TEXT(A45,"mmm-yy")</f>
        <v>Mar-04</v>
      </c>
      <c r="B469" s="24">
        <f>IF(B33=0,"-",(B45/B33-1))</f>
        <v>-5.3926525109537771E-3</v>
      </c>
      <c r="C469" s="24">
        <f>IF(C33=0,"-",(C45/C33-1))</f>
        <v>1.2459380328818215E-2</v>
      </c>
      <c r="D469" s="24">
        <f>IF(D33=0,"-",(D45/D33-1))</f>
        <v>1.2459380328818215E-2</v>
      </c>
      <c r="E469" s="35">
        <f>IF(OR(E183="-",E195="-"),"-",IF(OR(E183="C",E195="C"),"C",E195/E183-1))</f>
        <v>3.0404076966149551E-2</v>
      </c>
      <c r="F469" s="35">
        <f>IF(OR(F183=0,F195=0),"-",IF(OR(F183="C",F195="C"),"C",F195/F183-1))</f>
        <v>3.5859848260042071E-2</v>
      </c>
      <c r="G469" s="35">
        <f>IF(OR(G183=0,G195=0),"-",IF(OR(G183="C",G195="C"),"C",G195/G183-1))</f>
        <v>6.1340649827489546E-2</v>
      </c>
      <c r="H469" s="35">
        <f>IF(OR(H183=0,H195=0),"-",IF(OR(H183="C",H195="C"),"C",H195/H183-1))</f>
        <v>4.3242273253435659E-2</v>
      </c>
      <c r="I469" s="35">
        <f>IF(OR(I183=0,I195=0),"-",IF(OR(I183="C",I195="C"),"C",I195/I183-1))</f>
        <v>-2.4008127429764436E-2</v>
      </c>
      <c r="J469" s="35">
        <f>IF(OR(J183=0,J195=0),"-",IF(OR(J183="C",J195="C"),"C",J195/J183-1))</f>
        <v>-7.076424319320429E-3</v>
      </c>
      <c r="K469" s="24">
        <f>IF(OR(K195="-",K183="-"),"-",K195/K183-1)</f>
        <v>1.7948824613894798E-2</v>
      </c>
    </row>
    <row r="470" spans="1:11">
      <c r="A470" s="23" t="str">
        <f>TEXT(A46,"mmm-yy")</f>
        <v>Apr-04</v>
      </c>
      <c r="B470" s="24">
        <f>IF(B34=0,"-",(B46/B34-1))</f>
        <v>8.8949709202874594E-3</v>
      </c>
      <c r="C470" s="24">
        <f>IF(C34=0,"-",(C46/C34-1))</f>
        <v>4.8528480485284797E-2</v>
      </c>
      <c r="D470" s="24">
        <f>IF(D34=0,"-",(D46/D34-1))</f>
        <v>4.8528480485284797E-2</v>
      </c>
      <c r="E470" s="35">
        <f>IF(OR(E184="-",E196="-"),"-",IF(OR(E184="C",E196="C"),"C",E196/E184-1))</f>
        <v>-1.2886235684268499E-3</v>
      </c>
      <c r="F470" s="35">
        <f>IF(OR(F184=0,F196=0),"-",IF(OR(F184="C",F196="C"),"C",F196/F184-1))</f>
        <v>4.1790500537157937E-2</v>
      </c>
      <c r="G470" s="35">
        <f>IF(OR(G184=0,G196=0),"-",IF(OR(G184="C",G196="C"),"C",G196/G184-1))</f>
        <v>6.7910745002604189E-2</v>
      </c>
      <c r="H470" s="35">
        <f>IF(OR(H184=0,H196=0),"-",IF(OR(H184="C",H196="C"),"C",H196/H184-1))</f>
        <v>4.7177321973164599E-2</v>
      </c>
      <c r="I470" s="35">
        <f>IF(OR(I184=0,I196=0),"-",IF(OR(I184="C",I196="C"),"C",I196/I184-1))</f>
        <v>-2.4459201845920764E-2</v>
      </c>
      <c r="J470" s="35">
        <f>IF(OR(J184=0,J196=0),"-",IF(OR(J184="C",J196="C"),"C",J196/J184-1))</f>
        <v>-5.144134926314492E-3</v>
      </c>
      <c r="K470" s="24">
        <f>IF(OR(K196="-",K184="-"),"-",K196/K184-1)</f>
        <v>3.9284078826208102E-2</v>
      </c>
    </row>
    <row r="471" spans="1:11">
      <c r="A471" s="23" t="str">
        <f>TEXT(A47,"mmm-yy")</f>
        <v>May-04</v>
      </c>
      <c r="B471" s="24">
        <f>IF(B35=0,"-",(B47/B35-1))</f>
        <v>2.3060796645702375E-2</v>
      </c>
      <c r="C471" s="24">
        <f>IF(C35=0,"-",(C47/C35-1))</f>
        <v>3.7557687894678615E-2</v>
      </c>
      <c r="D471" s="24">
        <f>IF(D35=0,"-",(D47/D35-1))</f>
        <v>3.7557687894678615E-2</v>
      </c>
      <c r="E471" s="35">
        <f>IF(OR(E185="-",E197="-"),"-",IF(OR(E185="C",E197="C"),"C",E197/E185-1))</f>
        <v>2.1919303446790828E-2</v>
      </c>
      <c r="F471" s="35">
        <f>IF(OR(F185=0,F197=0),"-",IF(OR(F185="C",F197="C"),"C",F197/F185-1))</f>
        <v>4.0459141302390922E-2</v>
      </c>
      <c r="G471" s="35">
        <f>IF(OR(G185=0,G197=0),"-",IF(OR(G185="C",G197="C"),"C",G197/G185-1))</f>
        <v>3.600877716584594E-2</v>
      </c>
      <c r="H471" s="35">
        <f>IF(OR(H185=0,H197=0),"-",IF(OR(H185="C",H197="C"),"C",H197/H185-1))</f>
        <v>6.0300229699192798E-2</v>
      </c>
      <c r="I471" s="35">
        <f>IF(OR(I185=0,I197=0),"-",IF(OR(I185="C",I197="C"),"C",I197/I185-1))</f>
        <v>4.2956818847805778E-3</v>
      </c>
      <c r="J471" s="35">
        <f>IF(OR(J185=0,J197=0),"-",IF(OR(J185="C",J197="C"),"C",J197/J185-1))</f>
        <v>-1.8712707817134744E-2</v>
      </c>
      <c r="K471" s="24">
        <f>IF(OR(K197="-",K185="-"),"-",K197/K185-1)</f>
        <v>1.4170117060987364E-2</v>
      </c>
    </row>
    <row r="472" spans="1:11">
      <c r="A472" s="23" t="str">
        <f>TEXT(A48,"mmm-yy")</f>
        <v>Jun-04</v>
      </c>
      <c r="B472" s="24">
        <f>IF(B36=0,"-",(B48/B36-1))</f>
        <v>2.2543148996125417E-2</v>
      </c>
      <c r="C472" s="24">
        <f>IF(C36=0,"-",(C48/C36-1))</f>
        <v>4.0725574527629593E-2</v>
      </c>
      <c r="D472" s="24">
        <f>IF(D36=0,"-",(D48/D36-1))</f>
        <v>4.0725574527629593E-2</v>
      </c>
      <c r="E472" s="35">
        <f>IF(OR(E186="-",E198="-"),"-",IF(OR(E186="C",E198="C"),"C",E198/E186-1))</f>
        <v>9.206894896406026E-2</v>
      </c>
      <c r="F472" s="35">
        <f>IF(OR(F186=0,F198=0),"-",IF(OR(F186="C",F198="C"),"C",F198/F186-1))</f>
        <v>0.14807940606843117</v>
      </c>
      <c r="G472" s="35">
        <f>IF(OR(G186=0,G198=0),"-",IF(OR(G186="C",G198="C"),"C",G198/G186-1))</f>
        <v>0.15925622927011784</v>
      </c>
      <c r="H472" s="35">
        <f>IF(OR(H186=0,H198=0),"-",IF(OR(H186="C",H198="C"),"C",H198/H186-1))</f>
        <v>0.13654408433440635</v>
      </c>
      <c r="I472" s="35">
        <f>IF(OR(I186=0,I198=0),"-",IF(OR(I186="C",I198="C"),"C",I198/I186-1))</f>
        <v>-9.6413742876531039E-3</v>
      </c>
      <c r="J472" s="35">
        <f>IF(OR(J186=0,J198=0),"-",IF(OR(J186="C",J198="C"),"C",J198/J186-1))</f>
        <v>1.0149471448597902E-2</v>
      </c>
      <c r="K472" s="24">
        <f>IF(OR(K198="-",K186="-"),"-",K198/K186-1)</f>
        <v>1.7781572884581598E-2</v>
      </c>
    </row>
    <row r="473" spans="1:11">
      <c r="A473" s="23" t="str">
        <f>TEXT(A49,"mmm-yy")</f>
        <v>Jul-04</v>
      </c>
      <c r="B473" s="24">
        <f>IF(B37=0,"-",(B49/B37-1))</f>
        <v>1.226348983882275E-2</v>
      </c>
      <c r="C473" s="24">
        <f>IF(C37=0,"-",(C49/C37-1))</f>
        <v>3.2954942814986676E-2</v>
      </c>
      <c r="D473" s="24">
        <f>IF(D37=0,"-",(D49/D37-1))</f>
        <v>3.2954942814986676E-2</v>
      </c>
      <c r="E473" s="35">
        <f>IF(OR(E187="-",E199="-"),"-",IF(OR(E187="C",E199="C"),"C",E199/E187-1))</f>
        <v>3.7978087683937511E-2</v>
      </c>
      <c r="F473" s="35">
        <f>IF(OR(F187=0,F199=0),"-",IF(OR(F187="C",F199="C"),"C",F199/F187-1))</f>
        <v>5.7765730148388927E-2</v>
      </c>
      <c r="G473" s="35">
        <f>IF(OR(G187=0,G199=0),"-",IF(OR(G187="C",G199="C"),"C",G199/G187-1))</f>
        <v>6.9264486718681573E-2</v>
      </c>
      <c r="H473" s="35">
        <f>IF(OR(H187=0,H199=0),"-",IF(OR(H187="C",H199="C"),"C",H199/H187-1))</f>
        <v>7.2184596206770868E-2</v>
      </c>
      <c r="I473" s="35">
        <f>IF(OR(I187=0,I199=0),"-",IF(OR(I187="C",I199="C"),"C",I199/I187-1))</f>
        <v>-1.0753893646631485E-2</v>
      </c>
      <c r="J473" s="35">
        <f>IF(OR(J187=0,J199=0),"-",IF(OR(J187="C",J199="C"),"C",J199/J187-1))</f>
        <v>-1.3448119017372528E-2</v>
      </c>
      <c r="K473" s="24">
        <f>IF(OR(K199="-",K187="-"),"-",K199/K187-1)</f>
        <v>2.044077770646302E-2</v>
      </c>
    </row>
    <row r="474" spans="1:11">
      <c r="A474" s="23" t="str">
        <f>TEXT(A50,"mmm-yy")</f>
        <v>Aug-04</v>
      </c>
      <c r="B474" s="24">
        <f>IF(B38=0,"-",(B50/B38-1))</f>
        <v>1.7794836008373949E-2</v>
      </c>
      <c r="C474" s="24">
        <f>IF(C38=0,"-",(C50/C38-1))</f>
        <v>3.6334254731022808E-2</v>
      </c>
      <c r="D474" s="24">
        <f>IF(D38=0,"-",(D50/D38-1))</f>
        <v>3.6334254731022808E-2</v>
      </c>
      <c r="E474" s="35">
        <f>IF(OR(E188="-",E200="-"),"-",IF(OR(E188="C",E200="C"),"C",E200/E188-1))</f>
        <v>3.0788664405117627E-2</v>
      </c>
      <c r="F474" s="35">
        <f>IF(OR(F188=0,F200=0),"-",IF(OR(F188="C",F200="C"),"C",F200/F188-1))</f>
        <v>4.5250652858433105E-2</v>
      </c>
      <c r="G474" s="35">
        <f>IF(OR(G188=0,G200=0),"-",IF(OR(G188="C",G200="C"),"C",G200/G188-1))</f>
        <v>5.108283261023483E-2</v>
      </c>
      <c r="H474" s="35">
        <f>IF(OR(H188=0,H200=0),"-",IF(OR(H188="C",H200="C"),"C",H200/H188-1))</f>
        <v>6.8241602311463812E-2</v>
      </c>
      <c r="I474" s="35">
        <f>IF(OR(I188=0,I200=0),"-",IF(OR(I188="C",I200="C"),"C",I200/I188-1))</f>
        <v>-5.5487346675789917E-3</v>
      </c>
      <c r="J474" s="35">
        <f>IF(OR(J188=0,J200=0),"-",IF(OR(J188="C",J200="C"),"C",J200/J188-1))</f>
        <v>-2.1522237481935602E-2</v>
      </c>
      <c r="K474" s="24">
        <f>IF(OR(K200="-",K188="-"),"-",K200/K188-1)</f>
        <v>1.821528078817658E-2</v>
      </c>
    </row>
    <row r="475" spans="1:11">
      <c r="A475" s="23" t="str">
        <f>TEXT(A51,"mmm-yy")</f>
        <v>Sep-04</v>
      </c>
      <c r="B475" s="24">
        <f>IF(B39=0,"-",(B51/B39-1))</f>
        <v>2.1776702385067459E-2</v>
      </c>
      <c r="C475" s="24">
        <f>IF(C39=0,"-",(C51/C39-1))</f>
        <v>5.9392543785927954E-2</v>
      </c>
      <c r="D475" s="24">
        <f>IF(D39=0,"-",(D51/D39-1))</f>
        <v>5.9392543785927954E-2</v>
      </c>
      <c r="E475" s="35">
        <f>IF(OR(E189="-",E201="-"),"-",IF(OR(E189="C",E201="C"),"C",E201/E189-1))</f>
        <v>4.8593655014195214E-3</v>
      </c>
      <c r="F475" s="35">
        <f>IF(OR(F189=0,F201=0),"-",IF(OR(F189="C",F201="C"),"C",F201/F189-1))</f>
        <v>6.8779171071283507E-2</v>
      </c>
      <c r="G475" s="35">
        <f>IF(OR(G189=0,G201=0),"-",IF(OR(G189="C",G201="C"),"C",G201/G189-1))</f>
        <v>8.1246679157694457E-2</v>
      </c>
      <c r="H475" s="35">
        <f>IF(OR(H189=0,H201=0),"-",IF(OR(H189="C",H201="C"),"C",H201/H189-1))</f>
        <v>6.4540519365662519E-2</v>
      </c>
      <c r="I475" s="35">
        <f>IF(OR(I189=0,I201=0),"-",IF(OR(I189="C",I201="C"),"C",I201/I189-1))</f>
        <v>-1.1530678731076827E-2</v>
      </c>
      <c r="J475" s="35">
        <f>IF(OR(J189=0,J201=0),"-",IF(OR(J189="C",J201="C"),"C",J201/J189-1))</f>
        <v>3.9816724948587012E-3</v>
      </c>
      <c r="K475" s="24">
        <f>IF(OR(K201="-",K189="-"),"-",K201/K189-1)</f>
        <v>3.6814150599692175E-2</v>
      </c>
    </row>
    <row r="476" spans="1:11">
      <c r="A476" s="23" t="str">
        <f>TEXT(A52,"mmm-yy")</f>
        <v>Oct-04</v>
      </c>
      <c r="B476" s="24">
        <f>IF(B40=0,"-",(B52/B40-1))</f>
        <v>2.7607361963190247E-2</v>
      </c>
      <c r="C476" s="24">
        <f>IF(C40=0,"-",(C52/C40-1))</f>
        <v>6.7520362820865598E-2</v>
      </c>
      <c r="D476" s="24">
        <f>IF(D40=0,"-",(D52/D40-1))</f>
        <v>6.7520362820865598E-2</v>
      </c>
      <c r="E476" s="35">
        <f>IF(OR(E190="-",E202="-"),"-",IF(OR(E190="C",E202="C"),"C",E202/E190-1))</f>
        <v>-2.6118420126115316E-2</v>
      </c>
      <c r="F476" s="35">
        <f>IF(OR(F190=0,F202=0),"-",IF(OR(F190="C",F202="C"),"C",F202/F190-1))</f>
        <v>2.7921951798518529E-2</v>
      </c>
      <c r="G476" s="35">
        <f>IF(OR(G190=0,G202=0),"-",IF(OR(G190="C",G202="C"),"C",G202/G190-1))</f>
        <v>4.3827850803151103E-2</v>
      </c>
      <c r="H476" s="35">
        <f>IF(OR(H190=0,H202=0),"-",IF(OR(H190="C",H202="C"),"C",H202/H190-1))</f>
        <v>3.9638417491527189E-2</v>
      </c>
      <c r="I476" s="35">
        <f>IF(OR(I190=0,I202=0),"-",IF(OR(I190="C",I202="C"),"C",I202/I190-1))</f>
        <v>-1.5238048105723601E-2</v>
      </c>
      <c r="J476" s="35">
        <f>IF(OR(J190=0,J202=0),"-",IF(OR(J190="C",J202="C"),"C",J202/J190-1))</f>
        <v>-1.1269750613178031E-2</v>
      </c>
      <c r="K476" s="24">
        <f>IF(OR(K202="-",K190="-"),"-",K202/K190-1)</f>
        <v>3.8840711282394524E-2</v>
      </c>
    </row>
    <row r="477" spans="1:11">
      <c r="A477" s="23" t="str">
        <f>TEXT(A53,"mmm-yy")</f>
        <v>Nov-04</v>
      </c>
      <c r="B477" s="24">
        <f>IF(B41=0,"-",(B53/B41-1))</f>
        <v>4.2248722316865495E-2</v>
      </c>
      <c r="C477" s="24">
        <f>IF(C41=0,"-",(C53/C41-1))</f>
        <v>4.4648560362880785E-2</v>
      </c>
      <c r="D477" s="24">
        <f>IF(D41=0,"-",(D53/D41-1))</f>
        <v>4.4648560362880785E-2</v>
      </c>
      <c r="E477" s="35">
        <f>IF(OR(E191="-",E203="-"),"-",IF(OR(E191="C",E203="C"),"C",E203/E191-1))</f>
        <v>2.5456466463684713E-2</v>
      </c>
      <c r="F477" s="35">
        <f>IF(OR(F191=0,F203=0),"-",IF(OR(F191="C",F203="C"),"C",F203/F191-1))</f>
        <v>5.4881761449161237E-2</v>
      </c>
      <c r="G477" s="35">
        <f>IF(OR(G191=0,G203=0),"-",IF(OR(G191="C",G203="C"),"C",G203/G191-1))</f>
        <v>8.0963335175356255E-2</v>
      </c>
      <c r="H477" s="35">
        <f>IF(OR(H191=0,H203=0),"-",IF(OR(H191="C",H203="C"),"C",H203/H191-1))</f>
        <v>7.1241621406095135E-2</v>
      </c>
      <c r="I477" s="35">
        <f>IF(OR(I191=0,I203=0),"-",IF(OR(I191="C",I203="C"),"C",I203/I191-1))</f>
        <v>-2.4128083606058781E-2</v>
      </c>
      <c r="J477" s="35">
        <f>IF(OR(J191=0,J203=0),"-",IF(OR(J191="C",J203="C"),"C",J203/J191-1))</f>
        <v>-1.5271867364022196E-2</v>
      </c>
      <c r="K477" s="24">
        <f>IF(OR(K203="-",K191="-"),"-",K203/K191-1)</f>
        <v>2.3025579160036447E-3</v>
      </c>
    </row>
    <row r="478" spans="1:11">
      <c r="A478" s="23" t="str">
        <f>TEXT(A54,"mmm-yy")</f>
        <v>Dec-04</v>
      </c>
      <c r="B478" s="24">
        <f>IF(B42=0,"-",(B54/B42-1))</f>
        <v>4.2610754142712315E-2</v>
      </c>
      <c r="C478" s="24">
        <f>IF(C42=0,"-",(C54/C42-1))</f>
        <v>4.5949620151939152E-2</v>
      </c>
      <c r="D478" s="24">
        <f>IF(D42=0,"-",(D54/D42-1))</f>
        <v>4.5949620151939152E-2</v>
      </c>
      <c r="E478" s="35">
        <f>IF(OR(E192="-",E204="-"),"-",IF(OR(E192="C",E204="C"),"C",E204/E192-1))</f>
        <v>-3.078881932108346E-2</v>
      </c>
      <c r="F478" s="35">
        <f>IF(OR(F192=0,F204=0),"-",IF(OR(F192="C",F204="C"),"C",F204/F192-1))</f>
        <v>1.3355693299400118E-2</v>
      </c>
      <c r="G478" s="35">
        <f>IF(OR(G192=0,G204=0),"-",IF(OR(G192="C",G204="C"),"C",G204/G192-1))</f>
        <v>2.8704557392585262E-2</v>
      </c>
      <c r="H478" s="35">
        <f>IF(OR(H192=0,H204=0),"-",IF(OR(H192="C",H204="C"),"C",H204/H192-1))</f>
        <v>1.3746066278125246E-2</v>
      </c>
      <c r="I478" s="35">
        <f>IF(OR(I192=0,I204=0),"-",IF(OR(I192="C",I204="C"),"C",I204/I192-1))</f>
        <v>-1.4920575575254835E-2</v>
      </c>
      <c r="J478" s="35">
        <f>IF(OR(J192=0,J204=0),"-",IF(OR(J192="C",J204="C"),"C",J204/J192-1))</f>
        <v>-3.8507964835643449E-4</v>
      </c>
      <c r="K478" s="24">
        <f>IF(OR(K204="-",K192="-"),"-",K204/K192-1)</f>
        <v>3.2024089488433827E-3</v>
      </c>
    </row>
    <row r="479" spans="1:11">
      <c r="A479" s="23" t="str">
        <f>TEXT(A55,"mmm-yy")</f>
        <v>Jan-05</v>
      </c>
      <c r="B479" s="24">
        <f>IF(B43=0,"-",(B55/B43-1))</f>
        <v>4.6179966044142651E-2</v>
      </c>
      <c r="C479" s="24">
        <f>IF(C43=0,"-",(C55/C43-1))</f>
        <v>3.7714330970577858E-2</v>
      </c>
      <c r="D479" s="24">
        <f>IF(D43=0,"-",(D55/D43-1))</f>
        <v>3.7714330970577858E-2</v>
      </c>
      <c r="E479" s="35">
        <f>IF(OR(E193="-",E205="-"),"-",IF(OR(E193="C",E205="C"),"C",E205/E193-1))</f>
        <v>9.2750103511698434E-3</v>
      </c>
      <c r="F479" s="35">
        <f>IF(OR(F193=0,F205=0),"-",IF(OR(F193="C",F205="C"),"C",F205/F193-1))</f>
        <v>4.4282699948371418E-2</v>
      </c>
      <c r="G479" s="35">
        <f>IF(OR(G193=0,G205=0),"-",IF(OR(G193="C",G205="C"),"C",G205/G193-1))</f>
        <v>5.6955326911912296E-2</v>
      </c>
      <c r="H479" s="35">
        <f>IF(OR(H193=0,H205=0),"-",IF(OR(H193="C",H205="C"),"C",H205/H193-1))</f>
        <v>4.7339142131887169E-2</v>
      </c>
      <c r="I479" s="35">
        <f>IF(OR(I193=0,I205=0),"-",IF(OR(I193="C",I205="C"),"C",I205/I193-1))</f>
        <v>-1.1989747003372631E-2</v>
      </c>
      <c r="J479" s="35">
        <f>IF(OR(J193=0,J205=0),"-",IF(OR(J193="C",J205="C"),"C",J205/J193-1))</f>
        <v>-2.918292710128445E-3</v>
      </c>
      <c r="K479" s="24">
        <f>IF(OR(K205="-",K193="-"),"-",K205/K193-1)</f>
        <v>-8.0919491371790331E-3</v>
      </c>
    </row>
    <row r="480" spans="1:11">
      <c r="A480" s="23" t="str">
        <f>TEXT(A56,"mmm-yy")</f>
        <v>Feb-05</v>
      </c>
      <c r="B480" s="24">
        <f>IF(B44=0,"-",(B56/B44-1))</f>
        <v>5.0559891414998281E-2</v>
      </c>
      <c r="C480" s="24">
        <f>IF(C44=0,"-",(C56/C44-1))</f>
        <v>4.5996158352395344E-2</v>
      </c>
      <c r="D480" s="24">
        <f>IF(D44=0,"-",(D56/D44-1))</f>
        <v>9.9273253057610145E-3</v>
      </c>
      <c r="E480" s="35">
        <f>IF(OR(E194="-",E206="-"),"-",IF(OR(E194="C",E206="C"),"C",E206/E194-1))</f>
        <v>1.792290013563802E-2</v>
      </c>
      <c r="F480" s="35">
        <f>IF(OR(F194=0,F206=0),"-",IF(OR(F194="C",F206="C"),"C",F206/F194-1))</f>
        <v>1.3488287858224757E-2</v>
      </c>
      <c r="G480" s="35">
        <f>IF(OR(G194=0,G206=0),"-",IF(OR(G194="C",G206="C"),"C",G206/G194-1))</f>
        <v>3.7215161083319126E-2</v>
      </c>
      <c r="H480" s="35">
        <f>IF(OR(H194=0,H206=0),"-",IF(OR(H194="C",H206="C"),"C",H206/H194-1))</f>
        <v>2.8028151901468235E-2</v>
      </c>
      <c r="I480" s="35">
        <f>IF(OR(I194=0,I206=0),"-",IF(OR(I194="C",I206="C"),"C",I206/I194-1))</f>
        <v>-2.2875555733598008E-2</v>
      </c>
      <c r="J480" s="35">
        <f>IF(OR(J194=0,J206=0),"-",IF(OR(J194="C",J206="C"),"C",J206/J194-1))</f>
        <v>-1.4143449297910893E-2</v>
      </c>
      <c r="K480" s="24">
        <f>IF(OR(K206="-",K194="-"),"-",K206/K194-1)</f>
        <v>-4.3440960385952021E-3</v>
      </c>
    </row>
    <row r="481" spans="1:11">
      <c r="A481" s="23" t="str">
        <f>TEXT(A57,"mmm-yy")</f>
        <v>Mar-05</v>
      </c>
      <c r="B481" s="24">
        <f>IF(B45=0,"-",(B57/B45-1))</f>
        <v>5.3202304303625825E-2</v>
      </c>
      <c r="C481" s="24">
        <f>IF(C45=0,"-",(C57/C45-1))</f>
        <v>4.5085125483622424E-2</v>
      </c>
      <c r="D481" s="24">
        <f>IF(D45=0,"-",(D57/D45-1))</f>
        <v>4.5085125483622424E-2</v>
      </c>
      <c r="E481" s="35">
        <f>IF(OR(E195="-",E207="-"),"-",IF(OR(E195="C",E207="C"),"C",E207/E195-1))</f>
        <v>2.4872122045204836E-2</v>
      </c>
      <c r="F481" s="35">
        <f>IF(OR(F195=0,F207=0),"-",IF(OR(F195="C",F207="C"),"C",F207/F195-1))</f>
        <v>0.11026061594074976</v>
      </c>
      <c r="G481" s="35">
        <f>IF(OR(G195=0,G207=0),"-",IF(OR(G195="C",G207="C"),"C",G207/G195-1))</f>
        <v>9.4953250419243629E-2</v>
      </c>
      <c r="H481" s="35">
        <f>IF(OR(H195=0,H207=0),"-",IF(OR(H195="C",H207="C"),"C",H207/H195-1))</f>
        <v>7.1078610272279352E-2</v>
      </c>
      <c r="I481" s="35">
        <f>IF(OR(I195=0,I207=0),"-",IF(OR(I195="C",I207="C"),"C",I207/I195-1))</f>
        <v>1.397992609789056E-2</v>
      </c>
      <c r="J481" s="35">
        <f>IF(OR(J195=0,J207=0),"-",IF(OR(J195="C",J207="C"),"C",J207/J195-1))</f>
        <v>3.6581820692423106E-2</v>
      </c>
      <c r="K481" s="24">
        <f>IF(OR(K207="-",K195="-"),"-",K207/K195-1)</f>
        <v>-7.7071411511681065E-3</v>
      </c>
    </row>
    <row r="482" spans="1:11">
      <c r="A482" s="23" t="str">
        <f>TEXT(A58,"mmm-yy")</f>
        <v>Apr-05</v>
      </c>
      <c r="B482" s="24">
        <f>IF(B46=0,"-",(B58/B46-1))</f>
        <v>5.1203797897592329E-2</v>
      </c>
      <c r="C482" s="24">
        <f>IF(C46=0,"-",(C58/C46-1))</f>
        <v>4.2587176960488193E-2</v>
      </c>
      <c r="D482" s="24">
        <f>IF(D46=0,"-",(D58/D46-1))</f>
        <v>4.2587176960488193E-2</v>
      </c>
      <c r="E482" s="35">
        <f>IF(OR(E196="-",E208="-"),"-",IF(OR(E196="C",E208="C"),"C",E208/E196-1))</f>
        <v>-3.4998503083187971E-2</v>
      </c>
      <c r="F482" s="35">
        <f>IF(OR(F196=0,F208=0),"-",IF(OR(F196="C",F208="C"),"C",F208/F196-1))</f>
        <v>-1.7374940958847174E-2</v>
      </c>
      <c r="G482" s="35">
        <f>IF(OR(G196=0,G208=0),"-",IF(OR(G196="C",G208="C"),"C",G208/G196-1))</f>
        <v>2.8710840237802238E-3</v>
      </c>
      <c r="H482" s="35">
        <f>IF(OR(H196=0,H208=0),"-",IF(OR(H196="C",H208="C"),"C",H208/H196-1))</f>
        <v>6.0981864331441926E-3</v>
      </c>
      <c r="I482" s="35">
        <f>IF(OR(I196=0,I208=0),"-",IF(OR(I196="C",I208="C"),"C",I208/I196-1))</f>
        <v>-2.0188063356453623E-2</v>
      </c>
      <c r="J482" s="35">
        <f>IF(OR(J196=0,J208=0),"-",IF(OR(J196="C",J208="C"),"C",J208/J196-1))</f>
        <v>-2.3330851509840267E-2</v>
      </c>
      <c r="K482" s="24">
        <f>IF(OR(K208="-",K196="-"),"-",K208/K196-1)</f>
        <v>-8.1969081108129727E-3</v>
      </c>
    </row>
    <row r="483" spans="1:11">
      <c r="A483" s="23" t="str">
        <f>TEXT(A59,"mmm-yy")</f>
        <v>May-05</v>
      </c>
      <c r="B483" s="24">
        <f>IF(B47=0,"-",(B59/B47-1))</f>
        <v>5.2254098360655643E-2</v>
      </c>
      <c r="C483" s="24">
        <f>IF(C47=0,"-",(C59/C47-1))</f>
        <v>4.8239650059797912E-2</v>
      </c>
      <c r="D483" s="24">
        <f>IF(D47=0,"-",(D59/D47-1))</f>
        <v>4.8239650059797912E-2</v>
      </c>
      <c r="E483" s="35">
        <f>IF(OR(E197="-",E209="-"),"-",IF(OR(E197="C",E209="C"),"C",E209/E197-1))</f>
        <v>-3.5252236309323948E-2</v>
      </c>
      <c r="F483" s="35">
        <f>IF(OR(F197=0,F209=0),"-",IF(OR(F197="C",F209="C"),"C",F209/F197-1))</f>
        <v>-2.1210363830292955E-5</v>
      </c>
      <c r="G483" s="35">
        <f>IF(OR(G197=0,G209=0),"-",IF(OR(G197="C",G209="C"),"C",G209/G197-1))</f>
        <v>2.0908986152793352E-2</v>
      </c>
      <c r="H483" s="35">
        <f>IF(OR(H197=0,H209=0),"-",IF(OR(H197="C",H209="C"),"C",H209/H197-1))</f>
        <v>1.1286858207086858E-2</v>
      </c>
      <c r="I483" s="35">
        <f>IF(OR(I197=0,I209=0),"-",IF(OR(I197="C",I209="C"),"C",I209/I197-1))</f>
        <v>-2.0501530303398852E-2</v>
      </c>
      <c r="J483" s="35">
        <f>IF(OR(J197=0,J209=0),"-",IF(OR(J197="C",J209="C"),"C",J209/J197-1))</f>
        <v>-1.1181860496996099E-2</v>
      </c>
      <c r="K483" s="24">
        <f>IF(OR(K209="-",K197="-"),"-",K209/K197-1)</f>
        <v>-3.8150940035418524E-3</v>
      </c>
    </row>
    <row r="484" spans="1:11">
      <c r="A484" s="23" t="str">
        <f>TEXT(A60,"mmm-yy")</f>
        <v>Jun-05</v>
      </c>
      <c r="B484" s="24">
        <f>IF(B48=0,"-",(B60/B48-1))</f>
        <v>5.3393041681019549E-2</v>
      </c>
      <c r="C484" s="24">
        <f>IF(C48=0,"-",(C60/C48-1))</f>
        <v>5.2222616327507021E-2</v>
      </c>
      <c r="D484" s="24">
        <f>IF(D48=0,"-",(D60/D48-1))</f>
        <v>5.2222616327507021E-2</v>
      </c>
      <c r="E484" s="35">
        <f>IF(OR(E198="-",E210="-"),"-",IF(OR(E198="C",E210="C"),"C",E210/E198-1))</f>
        <v>1.7831295698094385E-2</v>
      </c>
      <c r="F484" s="35">
        <f>IF(OR(F198=0,F210=0),"-",IF(OR(F198="C",F210="C"),"C",F210/F198-1))</f>
        <v>6.917844103973203E-2</v>
      </c>
      <c r="G484" s="35">
        <f>IF(OR(G198=0,G210=0),"-",IF(OR(G198="C",G210="C"),"C",G210/G198-1))</f>
        <v>6.7774282666374974E-2</v>
      </c>
      <c r="H484" s="35">
        <f>IF(OR(H198=0,H210=0),"-",IF(OR(H198="C",H210="C"),"C",H210/H198-1))</f>
        <v>7.0985108939465302E-2</v>
      </c>
      <c r="I484" s="35">
        <f>IF(OR(I198=0,I210=0),"-",IF(OR(I198="C",I210="C"),"C",I210/I198-1))</f>
        <v>1.3150329579494358E-3</v>
      </c>
      <c r="J484" s="35">
        <f>IF(OR(J198=0,J210=0),"-",IF(OR(J198="C",J210="C"),"C",J210/J198-1))</f>
        <v>-1.6869215871004872E-3</v>
      </c>
      <c r="K484" s="24">
        <f>IF(OR(K210="-",K198="-"),"-",K210/K198-1)</f>
        <v>-1.1111003274190123E-3</v>
      </c>
    </row>
    <row r="485" spans="1:11">
      <c r="A485" s="23" t="str">
        <f>TEXT(A61,"mmm-yy")</f>
        <v>Jul-05</v>
      </c>
      <c r="B485" s="24">
        <f>IF(B49=0,"-",(B61/B49-1))</f>
        <v>5.6420906888196676E-2</v>
      </c>
      <c r="C485" s="24">
        <f>IF(C49=0,"-",(C61/C49-1))</f>
        <v>5.3866160260908957E-2</v>
      </c>
      <c r="D485" s="24">
        <f>IF(D49=0,"-",(D61/D49-1))</f>
        <v>5.3866160260908957E-2</v>
      </c>
      <c r="E485" s="35">
        <f>IF(OR(E199="-",E211="-"),"-",IF(OR(E199="C",E211="C"),"C",E211/E199-1))</f>
        <v>-2.7488675690589326E-2</v>
      </c>
      <c r="F485" s="35">
        <f>IF(OR(F199=0,F211=0),"-",IF(OR(F199="C",F211="C"),"C",F211/F199-1))</f>
        <v>2.6358462658924164E-2</v>
      </c>
      <c r="G485" s="35">
        <f>IF(OR(G199=0,G211=0),"-",IF(OR(G199="C",G211="C"),"C",G211/G199-1))</f>
        <v>8.637754511773732E-3</v>
      </c>
      <c r="H485" s="35">
        <f>IF(OR(H199=0,H211=0),"-",IF(OR(H199="C",H211="C"),"C",H211/H199-1))</f>
        <v>2.4896775160210272E-2</v>
      </c>
      <c r="I485" s="35">
        <f>IF(OR(I199=0,I211=0),"-",IF(OR(I199="C",I211="C"),"C",I211/I199-1))</f>
        <v>1.7568951854006531E-2</v>
      </c>
      <c r="J485" s="35">
        <f>IF(OR(J199=0,J211=0),"-",IF(OR(J199="C",J211="C"),"C",J211/J199-1))</f>
        <v>1.4261802106709798E-3</v>
      </c>
      <c r="K485" s="24">
        <f>IF(OR(K211="-",K199="-"),"-",K211/K199-1)</f>
        <v>-2.418303737298122E-3</v>
      </c>
    </row>
    <row r="486" spans="1:11">
      <c r="A486" s="23" t="str">
        <f>TEXT(A62,"mmm-yy")</f>
        <v>Aug-05</v>
      </c>
      <c r="B486" s="24">
        <f>IF(B50=0,"-",(B62/B50-1))</f>
        <v>4.8680150839903957E-2</v>
      </c>
      <c r="C486" s="24">
        <f>IF(C50=0,"-",(C62/C50-1))</f>
        <v>4.729702003332048E-2</v>
      </c>
      <c r="D486" s="24">
        <f>IF(D50=0,"-",(D62/D50-1))</f>
        <v>4.729702003332048E-2</v>
      </c>
      <c r="E486" s="35">
        <f>IF(OR(E200="-",E212="-"),"-",IF(OR(E200="C",E212="C"),"C",E212/E200-1))</f>
        <v>-3.6317998988014466E-2</v>
      </c>
      <c r="F486" s="35">
        <f>IF(OR(F200=0,F212=0),"-",IF(OR(F200="C",F212="C"),"C",F212/F200-1))</f>
        <v>3.3181124741383794E-3</v>
      </c>
      <c r="G486" s="35">
        <f>IF(OR(G200=0,G212=0),"-",IF(OR(G200="C",G212="C"),"C",G212/G200-1))</f>
        <v>1.4056447262416505E-2</v>
      </c>
      <c r="H486" s="35">
        <f>IF(OR(H200=0,H212=0),"-",IF(OR(H200="C",H212="C"),"C",H212/H200-1))</f>
        <v>9.2612879195996811E-3</v>
      </c>
      <c r="I486" s="35">
        <f>IF(OR(I200=0,I212=0),"-",IF(OR(I200="C",I212="C"),"C",I212/I200-1))</f>
        <v>-1.0589484261223858E-2</v>
      </c>
      <c r="J486" s="35">
        <f>IF(OR(J200=0,J212=0),"-",IF(OR(J200="C",J212="C"),"C",J212/J200-1))</f>
        <v>-5.8886390636382346E-3</v>
      </c>
      <c r="K486" s="24">
        <f>IF(OR(K212="-",K200="-"),"-",K212/K200-1)</f>
        <v>-1.3189253229173303E-3</v>
      </c>
    </row>
    <row r="487" spans="1:11">
      <c r="A487" s="23" t="str">
        <f>TEXT(A63,"mmm-yy")</f>
        <v>Sep-05</v>
      </c>
      <c r="B487" s="24">
        <f>IF(B51=0,"-",(B63/B51-1))</f>
        <v>5.0067658998646847E-2</v>
      </c>
      <c r="C487" s="24">
        <f>IF(C51=0,"-",(C63/C51-1))</f>
        <v>2.4005394470667518E-2</v>
      </c>
      <c r="D487" s="24">
        <f>IF(D51=0,"-",(D63/D51-1))</f>
        <v>2.4005394470667518E-2</v>
      </c>
      <c r="E487" s="35">
        <f>IF(OR(E201="-",E213="-"),"-",IF(OR(E201="C",E213="C"),"C",E213/E201-1))</f>
        <v>-2.4011498429743261E-2</v>
      </c>
      <c r="F487" s="35">
        <f>IF(OR(F201=0,F213=0),"-",IF(OR(F201="C",F213="C"),"C",F213/F201-1))</f>
        <v>-2.606994795434614E-2</v>
      </c>
      <c r="G487" s="35">
        <f>IF(OR(G201=0,G213=0),"-",IF(OR(G201="C",G213="C"),"C",G213/G201-1))</f>
        <v>-3.3899488675599998E-2</v>
      </c>
      <c r="H487" s="35">
        <f>IF(OR(H201=0,H213=0),"-",IF(OR(H201="C",H213="C"),"C",H213/H201-1))</f>
        <v>-5.8250945071369742E-4</v>
      </c>
      <c r="I487" s="35">
        <f>IF(OR(I201=0,I213=0),"-",IF(OR(I201="C",I213="C"),"C",I213/I201-1))</f>
        <v>8.1042713770231867E-3</v>
      </c>
      <c r="J487" s="35">
        <f>IF(OR(J201=0,J213=0),"-",IF(OR(J201="C",J213="C"),"C",J213/J201-1))</f>
        <v>-2.5502293830803713E-2</v>
      </c>
      <c r="K487" s="24">
        <f>IF(OR(K213="-",K201="-"),"-",K213/K201-1)</f>
        <v>-2.4819605007959766E-2</v>
      </c>
    </row>
    <row r="488" spans="1:11">
      <c r="A488" s="23" t="str">
        <f>TEXT(A64,"mmm-yy")</f>
        <v>Oct-05</v>
      </c>
      <c r="B488" s="24">
        <f>IF(B52=0,"-",(B64/B52-1))</f>
        <v>4.3781094527363118E-2</v>
      </c>
      <c r="C488" s="24">
        <f>IF(C52=0,"-",(C64/C52-1))</f>
        <v>4.5592277895789124E-2</v>
      </c>
      <c r="D488" s="24">
        <f>IF(D52=0,"-",(D64/D52-1))</f>
        <v>4.5592277895789124E-2</v>
      </c>
      <c r="E488" s="35">
        <f>IF(OR(E202="-",E214="-"),"-",IF(OR(E202="C",E214="C"),"C",E214/E202-1))</f>
        <v>-2.8510505957849097E-2</v>
      </c>
      <c r="F488" s="35">
        <f>IF(OR(F202=0,F214=0),"-",IF(OR(F202="C",F214="C"),"C",F214/F202-1))</f>
        <v>2.0843584760660061E-2</v>
      </c>
      <c r="G488" s="35">
        <f>IF(OR(G202=0,G214=0),"-",IF(OR(G202="C",G214="C"),"C",G214/G202-1))</f>
        <v>2.9765755417477946E-2</v>
      </c>
      <c r="H488" s="35">
        <f>IF(OR(H202=0,H214=0),"-",IF(OR(H202="C",H214="C"),"C",H214/H202-1))</f>
        <v>1.5781913027360206E-2</v>
      </c>
      <c r="I488" s="35">
        <f>IF(OR(I202=0,I214=0),"-",IF(OR(I202="C",I214="C"),"C",I214/I202-1))</f>
        <v>-8.6642720539883422E-3</v>
      </c>
      <c r="J488" s="35">
        <f>IF(OR(J202=0,J214=0),"-",IF(OR(J202="C",J214="C"),"C",J214/J202-1))</f>
        <v>4.9830299874256134E-3</v>
      </c>
      <c r="K488" s="24">
        <f>IF(OR(K214="-",K202="-"),"-",K214/K202-1)</f>
        <v>1.7352138086443869E-3</v>
      </c>
    </row>
    <row r="489" spans="1:11">
      <c r="A489" s="23" t="str">
        <f>TEXT(A65,"mmm-yy")</f>
        <v>Nov-05</v>
      </c>
      <c r="B489" s="24">
        <f>IF(B53=0,"-",(B65/B53-1))</f>
        <v>3.5632559660019547E-2</v>
      </c>
      <c r="C489" s="24">
        <f>IF(C53=0,"-",(C65/C53-1))</f>
        <v>4.1834689122980828E-2</v>
      </c>
      <c r="D489" s="24">
        <f>IF(D53=0,"-",(D65/D53-1))</f>
        <v>4.1834689122980828E-2</v>
      </c>
      <c r="E489" s="35">
        <f>IF(OR(E203="-",E215="-"),"-",IF(OR(E203="C",E215="C"),"C",E215/E203-1))</f>
        <v>-4.7371868889513835E-2</v>
      </c>
      <c r="F489" s="35">
        <f>IF(OR(F203=0,F215=0),"-",IF(OR(F203="C",F215="C"),"C",F215/F203-1))</f>
        <v>-1.2799446378013113E-2</v>
      </c>
      <c r="G489" s="35">
        <f>IF(OR(G203=0,G215=0),"-",IF(OR(G203="C",G215="C"),"C",G215/G203-1))</f>
        <v>-2.3139506774616736E-2</v>
      </c>
      <c r="H489" s="35">
        <f>IF(OR(H203=0,H215=0),"-",IF(OR(H203="C",H215="C"),"C",H215/H203-1))</f>
        <v>-7.5189671747004638E-3</v>
      </c>
      <c r="I489" s="35">
        <f>IF(OR(I203=0,I215=0),"-",IF(OR(I203="C",I215="C"),"C",I215/I203-1))</f>
        <v>1.0584991888107798E-2</v>
      </c>
      <c r="J489" s="35">
        <f>IF(OR(J203=0,J215=0),"-",IF(OR(J203="C",J215="C"),"C",J215/J203-1))</f>
        <v>-5.3204837459519538E-3</v>
      </c>
      <c r="K489" s="24">
        <f>IF(OR(K215="-",K203="-"),"-",K215/K203-1)</f>
        <v>5.9887354883834121E-3</v>
      </c>
    </row>
    <row r="490" spans="1:11">
      <c r="A490" s="23" t="str">
        <f>TEXT(A66,"mmm-yy")</f>
        <v>Dec-05</v>
      </c>
      <c r="B490" s="24">
        <f>IF(B54=0,"-",(B66/B54-1))</f>
        <v>3.6003892312682417E-2</v>
      </c>
      <c r="C490" s="24">
        <f>IF(C54=0,"-",(C66/C54-1))</f>
        <v>3.8219823236184558E-2</v>
      </c>
      <c r="D490" s="24">
        <f>IF(D54=0,"-",(D66/D54-1))</f>
        <v>3.8219823236184558E-2</v>
      </c>
      <c r="E490" s="35">
        <f>IF(OR(E204="-",E216="-"),"-",IF(OR(E204="C",E216="C"),"C",E216/E204-1))</f>
        <v>-5.0974323588475867E-2</v>
      </c>
      <c r="F490" s="35">
        <f>IF(OR(F204=0,F216=0),"-",IF(OR(F204="C",F216="C"),"C",F216/F204-1))</f>
        <v>-3.3005147638783816E-2</v>
      </c>
      <c r="G490" s="35">
        <f>IF(OR(G204=0,G216=0),"-",IF(OR(G204="C",G216="C"),"C",G216/G204-1))</f>
        <v>-3.4904640244334262E-2</v>
      </c>
      <c r="H490" s="35">
        <f>IF(OR(H204=0,H216=0),"-",IF(OR(H204="C",H216="C"),"C",H216/H204-1))</f>
        <v>-1.4702729989426899E-2</v>
      </c>
      <c r="I490" s="35">
        <f>IF(OR(I204=0,I216=0),"-",IF(OR(I204="C",I216="C"),"C",I216/I204-1))</f>
        <v>1.9681916261946597E-3</v>
      </c>
      <c r="J490" s="35">
        <f>IF(OR(J204=0,J216=0),"-",IF(OR(J204="C",J216="C"),"C",J216/J204-1))</f>
        <v>-1.8575528631232796E-2</v>
      </c>
      <c r="K490" s="24">
        <f>IF(OR(K216="-",K204="-"),"-",K216/K204-1)</f>
        <v>2.1389214267868439E-3</v>
      </c>
    </row>
    <row r="491" spans="1:11">
      <c r="A491" s="23" t="str">
        <f>TEXT(A67,"mmm-yy")</f>
        <v>Jan-06</v>
      </c>
      <c r="B491" s="24">
        <f>IF(B55=0,"-",(B67/B55-1))</f>
        <v>3.7000973709834462E-2</v>
      </c>
      <c r="C491" s="24">
        <f>IF(C55=0,"-",(C67/C55-1))</f>
        <v>3.8961435429339053E-2</v>
      </c>
      <c r="D491" s="24">
        <f>IF(D55=0,"-",(D67/D55-1))</f>
        <v>3.8961435429339053E-2</v>
      </c>
      <c r="E491" s="35">
        <f>IF(OR(E205="-",E217="-"),"-",IF(OR(E205="C",E217="C"),"C",E217/E205-1))</f>
        <v>-4.2398166186190744E-2</v>
      </c>
      <c r="F491" s="35">
        <f>IF(OR(F205=0,F217=0),"-",IF(OR(F205="C",F217="C"),"C",F217/F205-1))</f>
        <v>-1.8654902183434019E-2</v>
      </c>
      <c r="G491" s="35">
        <f>IF(OR(G205=0,G217=0),"-",IF(OR(G205="C",G217="C"),"C",G217/G205-1))</f>
        <v>-5.6109866285517507E-3</v>
      </c>
      <c r="H491" s="35">
        <f>IF(OR(H205=0,H217=0),"-",IF(OR(H205="C",H217="C"),"C",H217/H205-1))</f>
        <v>-5.0886241710373925E-3</v>
      </c>
      <c r="I491" s="35">
        <f>IF(OR(I205=0,I217=0),"-",IF(OR(I205="C",I217="C"),"C",I217/I205-1))</f>
        <v>-1.3117517771699005E-2</v>
      </c>
      <c r="J491" s="35">
        <f>IF(OR(J205=0,J217=0),"-",IF(OR(J205="C",J217="C"),"C",J217/J205-1))</f>
        <v>-1.3635664785814128E-2</v>
      </c>
      <c r="K491" s="24">
        <f>IF(OR(K217="-",K205="-"),"-",K217/K205-1)</f>
        <v>1.8905109727052061E-3</v>
      </c>
    </row>
    <row r="492" spans="1:11">
      <c r="A492" s="23" t="str">
        <f>TEXT(A68,"mmm-yy")</f>
        <v>Feb-06</v>
      </c>
      <c r="B492" s="24">
        <f>IF(B56=0,"-",(B68/B56-1))</f>
        <v>3.3268733850129184E-2</v>
      </c>
      <c r="C492" s="24">
        <f>IF(C56=0,"-",(C68/C56-1))</f>
        <v>3.9157865862021746E-2</v>
      </c>
      <c r="D492" s="24">
        <f>IF(D56=0,"-",(D68/D56-1))</f>
        <v>3.9157865862021746E-2</v>
      </c>
      <c r="E492" s="35">
        <f>IF(OR(E206="-",E218="-"),"-",IF(OR(E206="C",E218="C"),"C",E218/E206-1))</f>
        <v>-2.0525405283645548E-2</v>
      </c>
      <c r="F492" s="35">
        <f>IF(OR(F206=0,F218=0),"-",IF(OR(F206="C",F218="C"),"C",F218/F206-1))</f>
        <v>2.3888570786522623E-2</v>
      </c>
      <c r="G492" s="35">
        <f>IF(OR(G206=0,G218=0),"-",IF(OR(G206="C",G218="C"),"C",G218/G206-1))</f>
        <v>1.2838018883914559E-2</v>
      </c>
      <c r="H492" s="35">
        <f>IF(OR(H206=0,H218=0),"-",IF(OR(H206="C",H218="C"),"C",H218/H206-1))</f>
        <v>1.7828729511515595E-2</v>
      </c>
      <c r="I492" s="35">
        <f>IF(OR(I206=0,I218=0),"-",IF(OR(I206="C",I218="C"),"C",I218/I206-1))</f>
        <v>1.0910482916888231E-2</v>
      </c>
      <c r="J492" s="35">
        <f>IF(OR(J206=0,J218=0),"-",IF(OR(J206="C",J218="C"),"C",J218/J206-1))</f>
        <v>5.9536944667648584E-3</v>
      </c>
      <c r="K492" s="24">
        <f>IF(OR(K218="-",K206="-"),"-",K218/K206-1)</f>
        <v>5.6995163203561461E-3</v>
      </c>
    </row>
    <row r="493" spans="1:11">
      <c r="A493" s="23" t="str">
        <f>TEXT(A69,"mmm-yy")</f>
        <v>Mar-06</v>
      </c>
      <c r="B493" s="24">
        <f>IF(B57=0,"-",(B69/B57-1))</f>
        <v>2.8957528957529011E-2</v>
      </c>
      <c r="C493" s="24">
        <f>IF(C57=0,"-",(C69/C57-1))</f>
        <v>3.4124426065010427E-2</v>
      </c>
      <c r="D493" s="24">
        <f>IF(D57=0,"-",(D69/D57-1))</f>
        <v>3.4124426065010427E-2</v>
      </c>
      <c r="E493" s="35">
        <f>IF(OR(E207="-",E219="-"),"-",IF(OR(E207="C",E219="C"),"C",E219/E207-1))</f>
        <v>-5.0145274307674348E-2</v>
      </c>
      <c r="F493" s="35">
        <f>IF(OR(F207=0,F219=0),"-",IF(OR(F207="C",F219="C"),"C",F219/F207-1))</f>
        <v>-6.7032617882305412E-2</v>
      </c>
      <c r="G493" s="35">
        <f>IF(OR(G207=0,G219=0),"-",IF(OR(G207="C",G219="C"),"C",G219/G207-1))</f>
        <v>-4.1781122269442084E-2</v>
      </c>
      <c r="H493" s="35">
        <f>IF(OR(H207=0,H219=0),"-",IF(OR(H207="C",H219="C"),"C",H219/H207-1))</f>
        <v>-1.7732026948285684E-2</v>
      </c>
      <c r="I493" s="35">
        <f>IF(OR(I207=0,I219=0),"-",IF(OR(I207="C",I219="C"),"C",I219/I207-1))</f>
        <v>-2.6352534060557042E-2</v>
      </c>
      <c r="J493" s="35">
        <f>IF(OR(J207=0,J219=0),"-",IF(OR(J207="C",J219="C"),"C",J219/J207-1))</f>
        <v>-5.0190571500414838E-2</v>
      </c>
      <c r="K493" s="24">
        <f>IF(OR(K219="-",K207="-"),"-",K219/K207-1)</f>
        <v>5.021487245169487E-3</v>
      </c>
    </row>
    <row r="494" spans="1:11">
      <c r="A494" s="23" t="str">
        <f>TEXT(A70,"mmm-yy")</f>
        <v>Apr-06</v>
      </c>
      <c r="B494" s="24">
        <f>IF(B58=0,"-",(B70/B58-1))</f>
        <v>2.8709677419354929E-2</v>
      </c>
      <c r="C494" s="24">
        <f>IF(C58=0,"-",(C70/C58-1))</f>
        <v>3.5458668394374726E-2</v>
      </c>
      <c r="D494" s="24">
        <f>IF(D58=0,"-",(D70/D58-1))</f>
        <v>3.5458668394374726E-2</v>
      </c>
      <c r="E494" s="35">
        <f>IF(OR(E208="-",E220="-"),"-",IF(OR(E208="C",E220="C"),"C",E220/E208-1))</f>
        <v>-1.0581356226450844E-2</v>
      </c>
      <c r="F494" s="35">
        <f>IF(OR(F208=0,F220=0),"-",IF(OR(F208="C",F220="C"),"C",F220/F208-1))</f>
        <v>3.8043509484736671E-2</v>
      </c>
      <c r="G494" s="35">
        <f>IF(OR(G208=0,G220=0),"-",IF(OR(G208="C",G220="C"),"C",G220/G208-1))</f>
        <v>2.3087507066909208E-2</v>
      </c>
      <c r="H494" s="35">
        <f>IF(OR(H208=0,H220=0),"-",IF(OR(H208="C",H220="C"),"C",H220/H208-1))</f>
        <v>2.4502111366327517E-2</v>
      </c>
      <c r="I494" s="35">
        <f>IF(OR(I208=0,I220=0),"-",IF(OR(I208="C",I220="C"),"C",I220/I208-1))</f>
        <v>1.4618497747768355E-2</v>
      </c>
      <c r="J494" s="35">
        <f>IF(OR(J208=0,J220=0),"-",IF(OR(J208="C",J220="C"),"C",J220/J208-1))</f>
        <v>1.3217540469828482E-2</v>
      </c>
      <c r="K494" s="24">
        <f>IF(OR(K220="-",K208="-"),"-",K220/K208-1)</f>
        <v>6.5606371974167299E-3</v>
      </c>
    </row>
    <row r="495" spans="1:11">
      <c r="A495" s="23" t="str">
        <f>TEXT(A71,"mmm-yy")</f>
        <v>May-06</v>
      </c>
      <c r="B495" s="24">
        <f>IF(B59=0,"-",(B71/B59-1))</f>
        <v>2.4667315806556234E-2</v>
      </c>
      <c r="C495" s="24">
        <f>IF(C59=0,"-",(C71/C59-1))</f>
        <v>2.2849640923050529E-2</v>
      </c>
      <c r="D495" s="24">
        <f>IF(D59=0,"-",(D71/D59-1))</f>
        <v>2.2849640923050529E-2</v>
      </c>
      <c r="E495" s="35">
        <f>IF(OR(E209="-",E221="-"),"-",IF(OR(E209="C",E221="C"),"C",E221/E209-1))</f>
        <v>4.598294783657364E-3</v>
      </c>
      <c r="F495" s="35">
        <f>IF(OR(F209=0,F221=0),"-",IF(OR(F209="C",F221="C"),"C",F221/F209-1))</f>
        <v>1.5909784827458306E-2</v>
      </c>
      <c r="G495" s="35">
        <f>IF(OR(G209=0,G221=0),"-",IF(OR(G209="C",G221="C"),"C",G221/G209-1))</f>
        <v>3.2722859554406014E-3</v>
      </c>
      <c r="H495" s="35">
        <f>IF(OR(H209=0,H221=0),"-",IF(OR(H209="C",H221="C"),"C",H221/H209-1))</f>
        <v>2.7553005091372818E-2</v>
      </c>
      <c r="I495" s="35">
        <f>IF(OR(I209=0,I221=0),"-",IF(OR(I209="C",I221="C"),"C",I221/I209-1))</f>
        <v>1.259628024109416E-2</v>
      </c>
      <c r="J495" s="35">
        <f>IF(OR(J209=0,J221=0),"-",IF(OR(J209="C",J221="C"),"C",J221/J209-1))</f>
        <v>-1.1331016703006069E-2</v>
      </c>
      <c r="K495" s="24">
        <f>IF(OR(K221="-",K209="-"),"-",K221/K209-1)</f>
        <v>-1.7739171099402373E-3</v>
      </c>
    </row>
    <row r="496" spans="1:11">
      <c r="A496" s="23" t="str">
        <f>TEXT(A72,"mmm-yy")</f>
        <v>Jun-06</v>
      </c>
      <c r="B496" s="24">
        <f>IF(B60=0,"-",(B72/B60-1))</f>
        <v>2.1582733812949728E-2</v>
      </c>
      <c r="C496" s="24">
        <f>IF(C60=0,"-",(C72/C60-1))</f>
        <v>1.1570843981750123E-2</v>
      </c>
      <c r="D496" s="24">
        <f>IF(D60=0,"-",(D72/D60-1))</f>
        <v>1.1570843981750123E-2</v>
      </c>
      <c r="E496" s="35">
        <f>IF(OR(E210="-",E222="-"),"-",IF(OR(E210="C",E222="C"),"C",E222/E210-1))</f>
        <v>-6.514437798885786E-2</v>
      </c>
      <c r="F496" s="35">
        <f>IF(OR(F210=0,F222=0),"-",IF(OR(F210="C",F222="C"),"C",F222/F210-1))</f>
        <v>-6.8003290365956537E-2</v>
      </c>
      <c r="G496" s="35">
        <f>IF(OR(G210=0,G222=0),"-",IF(OR(G210="C",G222="C"),"C",G222/G210-1))</f>
        <v>-7.6649803928399818E-2</v>
      </c>
      <c r="H496" s="35">
        <f>IF(OR(H210=0,H222=0),"-",IF(OR(H210="C",H222="C"),"C",H222/H210-1))</f>
        <v>-5.4327309441105087E-2</v>
      </c>
      <c r="I496" s="35">
        <f>IF(OR(I210=0,I222=0),"-",IF(OR(I210="C",I222="C"),"C",I222/I210-1))</f>
        <v>9.3642841028571677E-3</v>
      </c>
      <c r="J496" s="35">
        <f>IF(OR(J210=0,J222=0),"-",IF(OR(J210="C",J222="C"),"C",J222/J210-1))</f>
        <v>-1.4461643083685582E-2</v>
      </c>
      <c r="K496" s="24">
        <f>IF(OR(K222="-",K210="-"),"-",K222/K210-1)</f>
        <v>-9.8003710319487514E-3</v>
      </c>
    </row>
    <row r="497" spans="1:11">
      <c r="A497" s="23" t="str">
        <f>TEXT(A73,"mmm-yy")</f>
        <v>Jul-06</v>
      </c>
      <c r="B497" s="24">
        <f>IF(B61=0,"-",(B73/B61-1))</f>
        <v>1.7365661861074688E-2</v>
      </c>
      <c r="C497" s="24">
        <f>IF(C61=0,"-",(C73/C61-1))</f>
        <v>6.886609891960882E-3</v>
      </c>
      <c r="D497" s="24">
        <f>IF(D61=0,"-",(D73/D61-1))</f>
        <v>6.886609891960882E-3</v>
      </c>
      <c r="E497" s="35">
        <f>IF(OR(E211="-",E223="-"),"-",IF(OR(E211="C",E223="C"),"C",E223/E211-1))</f>
        <v>-3.0482163529762629E-2</v>
      </c>
      <c r="F497" s="35">
        <f>IF(OR(F211=0,F223=0),"-",IF(OR(F211="C",F223="C"),"C",F223/F211-1))</f>
        <v>-4.0243881415783278E-2</v>
      </c>
      <c r="G497" s="35">
        <f>IF(OR(G211=0,G223=0),"-",IF(OR(G211="C",G223="C"),"C",G223/G211-1))</f>
        <v>-3.8878417226551831E-2</v>
      </c>
      <c r="H497" s="35">
        <f>IF(OR(H211=0,H223=0),"-",IF(OR(H211="C",H223="C"),"C",H223/H211-1))</f>
        <v>-2.3805472406694173E-2</v>
      </c>
      <c r="I497" s="35">
        <f>IF(OR(I211=0,I223=0),"-",IF(OR(I211="C",I223="C"),"C",I223/I211-1))</f>
        <v>-1.420698706287693E-3</v>
      </c>
      <c r="J497" s="35">
        <f>IF(OR(J211=0,J223=0),"-",IF(OR(J211="C",J223="C"),"C",J223/J211-1))</f>
        <v>-1.6839275927530539E-2</v>
      </c>
      <c r="K497" s="24">
        <f>IF(OR(K223="-",K211="-"),"-",K223/K211-1)</f>
        <v>-1.0300182483006459E-2</v>
      </c>
    </row>
    <row r="498" spans="1:11">
      <c r="A498" s="23" t="str">
        <f>TEXT(A74,"mmm-yy")</f>
        <v>Aug-06</v>
      </c>
      <c r="B498" s="24">
        <f>IF(B62=0,"-",(B74/B62-1))</f>
        <v>2.0921869892121636E-2</v>
      </c>
      <c r="C498" s="24">
        <f>IF(C62=0,"-",(C74/C62-1))</f>
        <v>9.348797116213392E-3</v>
      </c>
      <c r="D498" s="24">
        <f>IF(D62=0,"-",(D74/D62-1))</f>
        <v>9.348797116213392E-3</v>
      </c>
      <c r="E498" s="35">
        <f>IF(OR(E212="-",E224="-"),"-",IF(OR(E212="C",E224="C"),"C",E224/E212-1))</f>
        <v>3.3198490575810702E-2</v>
      </c>
      <c r="F498" s="35">
        <f>IF(OR(F212=0,F224=0),"-",IF(OR(F212="C",F224="C"),"C",F224/F212-1))</f>
        <v>3.1778424289636842E-2</v>
      </c>
      <c r="G498" s="35">
        <f>IF(OR(G212=0,G224=0),"-",IF(OR(G212="C",G224="C"),"C",G224/G212-1))</f>
        <v>1.7971192793088786E-2</v>
      </c>
      <c r="H498" s="35">
        <f>IF(OR(H212=0,H224=0),"-",IF(OR(H212="C",H224="C"),"C",H224/H212-1))</f>
        <v>4.2857653644982063E-2</v>
      </c>
      <c r="I498" s="35">
        <f>IF(OR(I212=0,I224=0),"-",IF(OR(I212="C",I224="C"),"C",I224/I212-1))</f>
        <v>1.3563479589892902E-2</v>
      </c>
      <c r="J498" s="35">
        <f>IF(OR(J212=0,J224=0),"-",IF(OR(J212="C",J224="C"),"C",J224/J212-1))</f>
        <v>-1.0623913356363923E-2</v>
      </c>
      <c r="K498" s="24">
        <f>IF(OR(K224="-",K212="-"),"-",K224/K212-1)</f>
        <v>-1.1335904457733914E-2</v>
      </c>
    </row>
    <row r="499" spans="1:11">
      <c r="A499" s="23" t="str">
        <f>TEXT(A75,"mmm-yy")</f>
        <v>Sep-06</v>
      </c>
      <c r="B499" s="24">
        <f>IF(B63=0,"-",(B75/B63-1))</f>
        <v>1.7074742268041287E-2</v>
      </c>
      <c r="C499" s="24">
        <f>IF(C63=0,"-",(C75/C63-1))</f>
        <v>6.7477010559260364E-3</v>
      </c>
      <c r="D499" s="24">
        <f>IF(D63=0,"-",(D75/D63-1))</f>
        <v>6.7477010559260364E-3</v>
      </c>
      <c r="E499" s="35">
        <f>IF(OR(E213="-",E225="-"),"-",IF(OR(E213="C",E225="C"),"C",E225/E213-1))</f>
        <v>2.5085856913112492E-2</v>
      </c>
      <c r="F499" s="35">
        <f>IF(OR(F213=0,F225=0),"-",IF(OR(F213="C",F225="C"),"C",F225/F213-1))</f>
        <v>3.1022585079446774E-2</v>
      </c>
      <c r="G499" s="35">
        <f>IF(OR(G213=0,G225=0),"-",IF(OR(G213="C",G225="C"),"C",G225/G213-1))</f>
        <v>3.458836631542872E-2</v>
      </c>
      <c r="H499" s="35">
        <f>IF(OR(H213=0,H225=0),"-",IF(OR(H213="C",H225="C"),"C",H225/H213-1))</f>
        <v>3.2002829832219915E-2</v>
      </c>
      <c r="I499" s="35">
        <f>IF(OR(I213=0,I225=0),"-",IF(OR(I213="C",I225="C"),"C",I225/I213-1))</f>
        <v>-3.4465700099463037E-3</v>
      </c>
      <c r="J499" s="35">
        <f>IF(OR(J213=0,J225=0),"-",IF(OR(J213="C",J225="C"),"C",J225/J213-1))</f>
        <v>-9.4984696207922603E-4</v>
      </c>
      <c r="K499" s="24">
        <f>IF(OR(K225="-",K213="-"),"-",K225/K213-1)</f>
        <v>-1.0153669915237584E-2</v>
      </c>
    </row>
    <row r="500" spans="1:11">
      <c r="A500" s="23" t="str">
        <f>TEXT(A76,"mmm-yy")</f>
        <v>Oct-06</v>
      </c>
      <c r="B500" s="24">
        <f>IF(B64=0,"-",(B76/B64-1))</f>
        <v>1.6841436288528744E-2</v>
      </c>
      <c r="C500" s="24">
        <f>IF(C64=0,"-",(C76/C64-1))</f>
        <v>4.6382743528075032E-3</v>
      </c>
      <c r="D500" s="24">
        <f>IF(D64=0,"-",(D76/D64-1))</f>
        <v>4.6382743528075032E-3</v>
      </c>
      <c r="E500" s="35">
        <f>IF(OR(E214="-",E226="-"),"-",IF(OR(E214="C",E226="C"),"C",E226/E214-1))</f>
        <v>4.4902655924698553E-2</v>
      </c>
      <c r="F500" s="35">
        <f>IF(OR(F214=0,F226=0),"-",IF(OR(F214="C",F226="C"),"C",F226/F214-1))</f>
        <v>4.6435590579115615E-2</v>
      </c>
      <c r="G500" s="35">
        <f>IF(OR(G214=0,G226=0),"-",IF(OR(G214="C",G226="C"),"C",G226/G214-1))</f>
        <v>3.0950881563846844E-2</v>
      </c>
      <c r="H500" s="35">
        <f>IF(OR(H214=0,H226=0),"-",IF(OR(H214="C",H226="C"),"C",H226/H214-1))</f>
        <v>4.9749201114854813E-2</v>
      </c>
      <c r="I500" s="35">
        <f>IF(OR(I214=0,I226=0),"-",IF(OR(I214="C",I226="C"),"C",I226/I214-1))</f>
        <v>1.5019831974710574E-2</v>
      </c>
      <c r="J500" s="35">
        <f>IF(OR(J214=0,J226=0),"-",IF(OR(J214="C",J226="C"),"C",J226/J214-1))</f>
        <v>-3.1565735246286142E-3</v>
      </c>
      <c r="K500" s="24">
        <f>IF(OR(K226="-",K214="-"),"-",K226/K214-1)</f>
        <v>-1.2001047066160786E-2</v>
      </c>
    </row>
    <row r="501" spans="1:11">
      <c r="A501" s="23" t="str">
        <f>TEXT(A77,"mmm-yy")</f>
        <v>Nov-06</v>
      </c>
      <c r="B501" s="24">
        <f>IF(B65=0,"-",(B77/B65-1))</f>
        <v>1.2941919191919116E-2</v>
      </c>
      <c r="C501" s="24">
        <f>IF(C65=0,"-",(C77/C65-1))</f>
        <v>-3.7888918605688549E-4</v>
      </c>
      <c r="D501" s="24">
        <f>IF(D65=0,"-",(D77/D65-1))</f>
        <v>-3.7888918605688549E-4</v>
      </c>
      <c r="E501" s="35">
        <f>IF(OR(E215="-",E227="-"),"-",IF(OR(E215="C",E227="C"),"C",E227/E215-1))</f>
        <v>4.8585764198692649E-2</v>
      </c>
      <c r="F501" s="35">
        <f>IF(OR(F215=0,F227=0),"-",IF(OR(F215="C",F227="C"),"C",F227/F215-1))</f>
        <v>4.5594459929597653E-2</v>
      </c>
      <c r="G501" s="35">
        <f>IF(OR(G215=0,G227=0),"-",IF(OR(G215="C",G227="C"),"C",G227/G215-1))</f>
        <v>3.4520622041920301E-2</v>
      </c>
      <c r="H501" s="35">
        <f>IF(OR(H215=0,H227=0),"-",IF(OR(H215="C",H227="C"),"C",H227/H215-1))</f>
        <v>4.8188466391984486E-2</v>
      </c>
      <c r="I501" s="35">
        <f>IF(OR(I215=0,I227=0),"-",IF(OR(I215="C",I227="C"),"C",I227/I215-1))</f>
        <v>1.0704318166050664E-2</v>
      </c>
      <c r="J501" s="35">
        <f>IF(OR(J215=0,J227=0),"-",IF(OR(J215="C",J227="C"),"C",J227/J215-1))</f>
        <v>-2.4747519607002388E-3</v>
      </c>
      <c r="K501" s="24">
        <f>IF(OR(K227="-",K215="-"),"-",K227/K215-1)</f>
        <v>-1.3150614191782095E-2</v>
      </c>
    </row>
    <row r="502" spans="1:11">
      <c r="A502" s="23" t="str">
        <f>TEXT(A78,"mmm-yy")</f>
        <v>Dec-06</v>
      </c>
      <c r="B502" s="24">
        <f>IF(B66=0,"-",(B78/B66-1))</f>
        <v>1.2210394489668097E-2</v>
      </c>
      <c r="C502" s="24">
        <f>IF(C66=0,"-",(C78/C66-1))</f>
        <v>-1.1561544975883242E-3</v>
      </c>
      <c r="D502" s="24">
        <f>IF(D66=0,"-",(D78/D66-1))</f>
        <v>-1.1561544975883242E-3</v>
      </c>
      <c r="E502" s="35">
        <f>IF(OR(E216="-",E228="-"),"-",IF(OR(E216="C",E228="C"),"C",E228/E216-1))</f>
        <v>4.1310231595152569E-2</v>
      </c>
      <c r="F502" s="35">
        <f>IF(OR(F216=0,F228=0),"-",IF(OR(F216="C",F228="C"),"C",F228/F216-1))</f>
        <v>4.5596323477851364E-2</v>
      </c>
      <c r="G502" s="35">
        <f>IF(OR(G216=0,G228=0),"-",IF(OR(G216="C",G228="C"),"C",G228/G216-1))</f>
        <v>3.1650089105675017E-2</v>
      </c>
      <c r="H502" s="35">
        <f>IF(OR(H216=0,H228=0),"-",IF(OR(H216="C",H228="C"),"C",H228/H216-1))</f>
        <v>4.0106316087509253E-2</v>
      </c>
      <c r="I502" s="35">
        <f>IF(OR(I216=0,I228=0),"-",IF(OR(I216="C",I228="C"),"C",I228/I216-1))</f>
        <v>1.3518376549810807E-2</v>
      </c>
      <c r="J502" s="35">
        <f>IF(OR(J216=0,J228=0),"-",IF(OR(J216="C",J228="C"),"C",J228/J216-1))</f>
        <v>5.2783136737344361E-3</v>
      </c>
      <c r="K502" s="24">
        <f>IF(OR(K228="-",K216="-"),"-",K228/K216-1)</f>
        <v>-1.3205306979677478E-2</v>
      </c>
    </row>
    <row r="503" spans="1:11">
      <c r="A503" s="23" t="str">
        <f>TEXT(A79,"mmm-yy")</f>
        <v>Jan-07</v>
      </c>
      <c r="B503" s="24">
        <f>IF(B67=0,"-",(B79/B67-1))</f>
        <v>1.1580594679186262E-2</v>
      </c>
      <c r="C503" s="24">
        <f>IF(C67=0,"-",(C79/C67-1))</f>
        <v>-2.2698557282637699E-3</v>
      </c>
      <c r="D503" s="24">
        <f>IF(D67=0,"-",(D79/D67-1))</f>
        <v>-2.2698557282637699E-3</v>
      </c>
      <c r="E503" s="35">
        <f>IF(OR(E217="-",E229="-"),"-",IF(OR(E217="C",E229="C"),"C",E229/E217-1))</f>
        <v>4.9122839427971909E-2</v>
      </c>
      <c r="F503" s="35">
        <f>IF(OR(F217=0,F229=0),"-",IF(OR(F217="C",F229="C"),"C",F229/F217-1))</f>
        <v>2.3543876206561842E-2</v>
      </c>
      <c r="G503" s="35">
        <f>IF(OR(G217=0,G229=0),"-",IF(OR(G217="C",G229="C"),"C",G229/G217-1))</f>
        <v>1.0096891655221985E-2</v>
      </c>
      <c r="H503" s="35">
        <f>IF(OR(H217=0,H229=0),"-",IF(OR(H217="C",H229="C"),"C",H229/H217-1))</f>
        <v>4.6741481941243945E-2</v>
      </c>
      <c r="I503" s="35">
        <f>IF(OR(I217=0,I229=0),"-",IF(OR(I217="C",I229="C"),"C",I229/I217-1))</f>
        <v>1.3312568984649165E-2</v>
      </c>
      <c r="J503" s="35">
        <f>IF(OR(J217=0,J229=0),"-",IF(OR(J217="C",J229="C"),"C",J229/J217-1))</f>
        <v>-2.2161733469911571E-2</v>
      </c>
      <c r="K503" s="24">
        <f>IF(OR(K229="-",K217="-"),"-",K229/K217-1)</f>
        <v>-1.3691890176919186E-2</v>
      </c>
    </row>
    <row r="504" spans="1:11">
      <c r="A504" s="23" t="str">
        <f>TEXT(A80,"mmm-yy")</f>
        <v>Feb-07</v>
      </c>
      <c r="B504" s="24">
        <f>IF(B68=0,"-",(B80/B68-1))</f>
        <v>1.2503907471084652E-2</v>
      </c>
      <c r="C504" s="24">
        <f>IF(C68=0,"-",(C80/C68-1))</f>
        <v>-3.2483483285304926E-3</v>
      </c>
      <c r="D504" s="24">
        <f>IF(D68=0,"-",(D80/D68-1))</f>
        <v>-3.2483483285304926E-3</v>
      </c>
      <c r="E504" s="35">
        <f>IF(OR(E218="-",E230="-"),"-",IF(OR(E218="C",E230="C"),"C",E230/E218-1))</f>
        <v>5.8505710743418593E-2</v>
      </c>
      <c r="F504" s="35">
        <f>IF(OR(F218=0,F230=0),"-",IF(OR(F218="C",F230="C"),"C",F230/F218-1))</f>
        <v>6.0618582395194798E-2</v>
      </c>
      <c r="G504" s="35">
        <f>IF(OR(G218=0,G230=0),"-",IF(OR(G218="C",G230="C"),"C",G230/G218-1))</f>
        <v>3.981864665424717E-2</v>
      </c>
      <c r="H504" s="35">
        <f>IF(OR(H218=0,H230=0),"-",IF(OR(H218="C",H230="C"),"C",H230/H218-1))</f>
        <v>5.5067315487185242E-2</v>
      </c>
      <c r="I504" s="35">
        <f>IF(OR(I218=0,I230=0),"-",IF(OR(I218="C",I230="C"),"C",I230/I218-1))</f>
        <v>2.0003426374276101E-2</v>
      </c>
      <c r="J504" s="35">
        <f>IF(OR(J218=0,J230=0),"-",IF(OR(J218="C",J230="C"),"C",J230/J218-1))</f>
        <v>5.2615286499007041E-3</v>
      </c>
      <c r="K504" s="24">
        <f>IF(OR(K230="-",K218="-"),"-",K230/K218-1)</f>
        <v>-1.5557723464948658E-2</v>
      </c>
    </row>
    <row r="505" spans="1:11">
      <c r="A505" s="23" t="str">
        <f>TEXT(A81,"mmm-yy")</f>
        <v>Mar-07</v>
      </c>
      <c r="B505" s="24">
        <f>IF(B69=0,"-",(B81/B69-1))</f>
        <v>1.3445903689806027E-2</v>
      </c>
      <c r="C505" s="24">
        <f>IF(C69=0,"-",(C81/C69-1))</f>
        <v>2.1611767386813252E-3</v>
      </c>
      <c r="D505" s="24">
        <f>IF(D69=0,"-",(D81/D69-1))</f>
        <v>2.1611767386813252E-3</v>
      </c>
      <c r="E505" s="35">
        <f>IF(OR(E219="-",E231="-"),"-",IF(OR(E219="C",E231="C"),"C",E231/E219-1))</f>
        <v>6.3440375121559089E-2</v>
      </c>
      <c r="F505" s="35">
        <f>IF(OR(F219=0,F231=0),"-",IF(OR(F219="C",F231="C"),"C",F231/F219-1))</f>
        <v>7.4562342866955733E-2</v>
      </c>
      <c r="G505" s="35">
        <f>IF(OR(G219=0,G231=0),"-",IF(OR(G219="C",G231="C"),"C",G231/G219-1))</f>
        <v>4.2967297824713757E-2</v>
      </c>
      <c r="H505" s="35">
        <f>IF(OR(H219=0,H231=0),"-",IF(OR(H219="C",H231="C"),"C",H231/H219-1))</f>
        <v>6.5738657723246163E-2</v>
      </c>
      <c r="I505" s="35">
        <f>IF(OR(I219=0,I231=0),"-",IF(OR(I219="C",I231="C"),"C",I231/I219-1))</f>
        <v>3.029341869887836E-2</v>
      </c>
      <c r="J505" s="35">
        <f>IF(OR(J219=0,J231=0),"-",IF(OR(J219="C",J231="C"),"C",J231/J219-1))</f>
        <v>8.2794079765855511E-3</v>
      </c>
      <c r="K505" s="24">
        <f>IF(OR(K231="-",K219="-"),"-",K231/K219-1)</f>
        <v>-1.113500672313994E-2</v>
      </c>
    </row>
    <row r="506" spans="1:11">
      <c r="A506" s="23" t="str">
        <f>TEXT(A82,"mmm-yy")</f>
        <v>Apr-07</v>
      </c>
      <c r="B506" s="24">
        <f>IF(B70=0,"-",(B82/B70-1))</f>
        <v>1.4424584509250549E-2</v>
      </c>
      <c r="C506" s="24">
        <f>IF(C70=0,"-",(C82/C70-1))</f>
        <v>2.6058727833517814E-3</v>
      </c>
      <c r="D506" s="24">
        <f>IF(D70=0,"-",(D82/D70-1))</f>
        <v>2.6058727833517814E-3</v>
      </c>
      <c r="E506" s="35">
        <f>IF(OR(E220="-",E232="-"),"-",IF(OR(E220="C",E232="C"),"C",E232/E220-1))</f>
        <v>2.1480615287652993E-2</v>
      </c>
      <c r="F506" s="35">
        <f>IF(OR(F220=0,F232=0),"-",IF(OR(F220="C",F232="C"),"C",F232/F220-1))</f>
        <v>2.5389951907714758E-2</v>
      </c>
      <c r="G506" s="35">
        <f>IF(OR(G220=0,G232=0),"-",IF(OR(G220="C",G232="C"),"C",G232/G220-1))</f>
        <v>1.3348157962190577E-2</v>
      </c>
      <c r="H506" s="35">
        <f>IF(OR(H220=0,H232=0),"-",IF(OR(H220="C",H232="C"),"C",H232/H220-1))</f>
        <v>2.4142463821752447E-2</v>
      </c>
      <c r="I506" s="35">
        <f>IF(OR(I220=0,I232=0),"-",IF(OR(I220="C",I232="C"),"C",I232/I220-1))</f>
        <v>1.1883175442623628E-2</v>
      </c>
      <c r="J506" s="35">
        <f>IF(OR(J220=0,J232=0),"-",IF(OR(J220="C",J232="C"),"C",J232/J220-1))</f>
        <v>1.2180806186936621E-3</v>
      </c>
      <c r="K506" s="24">
        <f>IF(OR(K232="-",K220="-"),"-",K232/K220-1)</f>
        <v>-1.1650655855916736E-2</v>
      </c>
    </row>
    <row r="507" spans="1:11">
      <c r="A507" s="23" t="str">
        <f>TEXT(A83,"mmm-yy")</f>
        <v>May-07</v>
      </c>
      <c r="B507" s="24">
        <f>IF(B71=0,"-",(B83/B71-1))</f>
        <v>1.5837820715869588E-2</v>
      </c>
      <c r="C507" s="24">
        <f>IF(C71=0,"-",(C83/C71-1))</f>
        <v>3.0559778747107913E-5</v>
      </c>
      <c r="D507" s="24">
        <f>IF(D71=0,"-",(D83/D71-1))</f>
        <v>3.0559778747107913E-5</v>
      </c>
      <c r="E507" s="35">
        <f>IF(OR(E221="-",E233="-"),"-",IF(OR(E221="C",E233="C"),"C",E233/E221-1))</f>
        <v>5.6147509145499264E-2</v>
      </c>
      <c r="F507" s="35">
        <f>IF(OR(F221=0,F233=0),"-",IF(OR(F221="C",F233="C"),"C",F233/F221-1))</f>
        <v>5.7354720385573543E-2</v>
      </c>
      <c r="G507" s="35">
        <f>IF(OR(G221=0,G233=0),"-",IF(OR(G221="C",G233="C"),"C",G233/G221-1))</f>
        <v>4.4506681029976791E-2</v>
      </c>
      <c r="H507" s="35">
        <f>IF(OR(H221=0,H233=0),"-",IF(OR(H221="C",H233="C"),"C",H233/H221-1))</f>
        <v>5.6179784779703201E-2</v>
      </c>
      <c r="I507" s="35">
        <f>IF(OR(I221=0,I233=0),"-",IF(OR(I221="C",I233="C"),"C",I233/I221-1))</f>
        <v>1.2300581306887715E-2</v>
      </c>
      <c r="J507" s="35">
        <f>IF(OR(J221=0,J233=0),"-",IF(OR(J221="C",J233="C"),"C",J233/J221-1))</f>
        <v>1.1124390210852653E-3</v>
      </c>
      <c r="K507" s="24">
        <f>IF(OR(K233="-",K221="-"),"-",K233/K221-1)</f>
        <v>-1.5560811592920221E-2</v>
      </c>
    </row>
    <row r="508" spans="1:11">
      <c r="A508" s="23" t="str">
        <f>TEXT(A84,"mmm-yy")</f>
        <v>Jun-07</v>
      </c>
      <c r="B508" s="24">
        <f>IF(B72=0,"-",(B84/B72-1))</f>
        <v>1.4084507042253502E-2</v>
      </c>
      <c r="C508" s="24">
        <f>IF(C72=0,"-",(C84/C72-1))</f>
        <v>8.594367550643911E-3</v>
      </c>
      <c r="D508" s="24">
        <f>IF(D72=0,"-",(D84/D72-1))</f>
        <v>8.594367550643911E-3</v>
      </c>
      <c r="E508" s="35">
        <f>IF(OR(E222="-",E234="-"),"-",IF(OR(E222="C",E234="C"),"C",E234/E222-1))</f>
        <v>4.1664711062829651E-2</v>
      </c>
      <c r="F508" s="35">
        <f>IF(OR(F222=0,F234=0),"-",IF(OR(F222="C",F234="C"),"C",F234/F222-1))</f>
        <v>6.3334080204476617E-2</v>
      </c>
      <c r="G508" s="35">
        <f>IF(OR(G222=0,G234=0),"-",IF(OR(G222="C",G234="C"),"C",G234/G222-1))</f>
        <v>6.9797972511832507E-2</v>
      </c>
      <c r="H508" s="35">
        <f>IF(OR(H222=0,H234=0),"-",IF(OR(H222="C",H234="C"),"C",H234/H222-1))</f>
        <v>5.0617160454239141E-2</v>
      </c>
      <c r="I508" s="35">
        <f>IF(OR(I222=0,I234=0),"-",IF(OR(I222="C",I234="C"),"C",I234/I222-1))</f>
        <v>-6.0421616729922079E-3</v>
      </c>
      <c r="J508" s="35">
        <f>IF(OR(J222=0,J234=0),"-",IF(OR(J222="C",J234="C"),"C",J234/J222-1))</f>
        <v>1.210423761281354E-2</v>
      </c>
      <c r="K508" s="24">
        <f>IF(OR(K234="-",K222="-"),"-",K234/K222-1)</f>
        <v>-5.4138875542261156E-3</v>
      </c>
    </row>
    <row r="509" spans="1:11">
      <c r="A509" s="23" t="str">
        <f>TEXT(A85,"mmm-yy")</f>
        <v>Jul-07</v>
      </c>
      <c r="B509" s="24">
        <f>IF(B73=0,"-",(B85/B73-1))</f>
        <v>1.8357487922705307E-2</v>
      </c>
      <c r="C509" s="24">
        <f>IF(C73=0,"-",(C85/C73-1))</f>
        <v>1.4394870757403533E-2</v>
      </c>
      <c r="D509" s="24">
        <f>IF(D73=0,"-",(D85/D73-1))</f>
        <v>1.4394870757403533E-2</v>
      </c>
      <c r="E509" s="35">
        <f>IF(OR(E223="-",E235="-"),"-",IF(OR(E223="C",E235="C"),"C",E235/E223-1))</f>
        <v>3.4328953745019763E-2</v>
      </c>
      <c r="F509" s="35">
        <f>IF(OR(F223=0,F235=0),"-",IF(OR(F223="C",F235="C"),"C",F235/F223-1))</f>
        <v>6.1697721361183122E-2</v>
      </c>
      <c r="G509" s="35">
        <f>IF(OR(G223=0,G235=0),"-",IF(OR(G223="C",G235="C"),"C",G235/G223-1))</f>
        <v>2.8898469611172706E-2</v>
      </c>
      <c r="H509" s="35">
        <f>IF(OR(H223=0,H235=0),"-",IF(OR(H223="C",H235="C"),"C",H235/H223-1))</f>
        <v>4.9217985354819804E-2</v>
      </c>
      <c r="I509" s="35">
        <f>IF(OR(I223=0,I235=0),"-",IF(OR(I223="C",I235="C"),"C",I235/I223-1))</f>
        <v>3.1878025596058457E-2</v>
      </c>
      <c r="J509" s="35">
        <f>IF(OR(J223=0,J235=0),"-",IF(OR(J223="C",J235="C"),"C",J235/J223-1))</f>
        <v>1.1894321466613844E-2</v>
      </c>
      <c r="K509" s="24">
        <f>IF(OR(K235="-",K223="-"),"-",K235/K223-1)</f>
        <v>-3.891184787559121E-3</v>
      </c>
    </row>
    <row r="510" spans="1:11">
      <c r="A510" s="23" t="str">
        <f>TEXT(A86,"mmm-yy")</f>
        <v>Aug-07</v>
      </c>
      <c r="B510" s="24">
        <f>IF(B74=0,"-",(B86/B74-1))</f>
        <v>1.9852705731668197E-2</v>
      </c>
      <c r="C510" s="24">
        <f>IF(C74=0,"-",(C86/C74-1))</f>
        <v>1.9541470307368636E-2</v>
      </c>
      <c r="D510" s="24">
        <f>IF(D74=0,"-",(D86/D74-1))</f>
        <v>1.9541470307368636E-2</v>
      </c>
      <c r="E510" s="35">
        <f>IF(OR(E224="-",E236="-"),"-",IF(OR(E224="C",E236="C"),"C",E236/E224-1))</f>
        <v>2.4704778110062664E-2</v>
      </c>
      <c r="F510" s="35">
        <f>IF(OR(F224=0,F236=0),"-",IF(OR(F224="C",F236="C"),"C",F236/F224-1))</f>
        <v>6.5498042311112448E-2</v>
      </c>
      <c r="G510" s="35">
        <f>IF(OR(G224=0,G236=0),"-",IF(OR(G224="C",G236="C"),"C",G236/G224-1))</f>
        <v>5.7351162445095971E-2</v>
      </c>
      <c r="H510" s="35">
        <f>IF(OR(H224=0,H236=0),"-",IF(OR(H224="C",H236="C"),"C",H236/H224-1))</f>
        <v>4.4729016105319319E-2</v>
      </c>
      <c r="I510" s="35">
        <f>IF(OR(I224=0,I236=0),"-",IF(OR(I224="C",I236="C"),"C",I236/I224-1))</f>
        <v>7.7049897473771001E-3</v>
      </c>
      <c r="J510" s="35">
        <f>IF(OR(J224=0,J236=0),"-",IF(OR(J224="C",J236="C"),"C",J236/J224-1))</f>
        <v>1.9879821356181715E-2</v>
      </c>
      <c r="K510" s="24">
        <f>IF(OR(K236="-",K224="-"),"-",K236/K224-1)</f>
        <v>-3.0517683833208853E-4</v>
      </c>
    </row>
    <row r="511" spans="1:11">
      <c r="A511" s="23" t="str">
        <f>TEXT(A87,"mmm-yy")</f>
        <v>Sep-07</v>
      </c>
      <c r="B511" s="24">
        <f>IF(B75=0,"-",(B87/B75-1))</f>
        <v>1.80551156160913E-2</v>
      </c>
      <c r="C511" s="24">
        <f>IF(C75=0,"-",(C87/C75-1))</f>
        <v>1.849144299433636E-2</v>
      </c>
      <c r="D511" s="24">
        <f>IF(D75=0,"-",(D87/D75-1))</f>
        <v>1.849144299433636E-2</v>
      </c>
      <c r="E511" s="35">
        <f>IF(OR(E225="-",E237="-"),"-",IF(OR(E225="C",E237="C"),"C",E237/E225-1))</f>
        <v>1.3219445668803287E-2</v>
      </c>
      <c r="F511" s="35">
        <f>IF(OR(F225=0,F237=0),"-",IF(OR(F225="C",F237="C"),"C",F237/F225-1))</f>
        <v>4.2127651352037665E-2</v>
      </c>
      <c r="G511" s="35">
        <f>IF(OR(G225=0,G237=0),"-",IF(OR(G225="C",G237="C"),"C",G237/G225-1))</f>
        <v>3.4390288502011535E-2</v>
      </c>
      <c r="H511" s="35">
        <f>IF(OR(H225=0,H237=0),"-",IF(OR(H225="C",H237="C"),"C",H237/H225-1))</f>
        <v>3.1955335289141296E-2</v>
      </c>
      <c r="I511" s="35">
        <f>IF(OR(I225=0,I237=0),"-",IF(OR(I225="C",I237="C"),"C",I237/I225-1))</f>
        <v>7.4801193863018867E-3</v>
      </c>
      <c r="J511" s="35">
        <f>IF(OR(J225=0,J237=0),"-",IF(OR(J225="C",J237="C"),"C",J237/J225-1))</f>
        <v>9.8573220323012745E-3</v>
      </c>
      <c r="K511" s="24">
        <f>IF(OR(K237="-",K225="-"),"-",K237/K225-1)</f>
        <v>4.285891515618534E-4</v>
      </c>
    </row>
    <row r="512" spans="1:11">
      <c r="A512" s="23" t="str">
        <f>TEXT(A88,"mmm-yy")</f>
        <v>Oct-07</v>
      </c>
      <c r="B512" s="24">
        <f>IF(B76=0,"-",(B88/B76-1))</f>
        <v>1.8437500000000107E-2</v>
      </c>
      <c r="C512" s="24">
        <f>IF(C76=0,"-",(C88/C76-1))</f>
        <v>1.750094790605683E-2</v>
      </c>
      <c r="D512" s="24">
        <f>IF(D76=0,"-",(D88/D76-1))</f>
        <v>1.750094790605683E-2</v>
      </c>
      <c r="E512" s="35">
        <f>IF(OR(E226="-",E238="-"),"-",IF(OR(E226="C",E238="C"),"C",E238/E226-1))</f>
        <v>-3.1064444622249221E-2</v>
      </c>
      <c r="F512" s="35">
        <f>IF(OR(F226=0,F238=0),"-",IF(OR(F226="C",F238="C"),"C",F238/F226-1))</f>
        <v>-1.2868617998295084E-2</v>
      </c>
      <c r="G512" s="35">
        <f>IF(OR(G226=0,G238=0),"-",IF(OR(G226="C",G238="C"),"C",G238/G226-1))</f>
        <v>-2.6241478374727123E-2</v>
      </c>
      <c r="H512" s="35">
        <f>IF(OR(H226=0,H238=0),"-",IF(OR(H226="C",H238="C"),"C",H238/H226-1))</f>
        <v>-1.4107153943256789E-2</v>
      </c>
      <c r="I512" s="35">
        <f>IF(OR(I226=0,I238=0),"-",IF(OR(I226="C",I238="C"),"C",I238/I226-1))</f>
        <v>1.3733240921077305E-2</v>
      </c>
      <c r="J512" s="35">
        <f>IF(OR(J226=0,J238=0),"-",IF(OR(J226="C",J238="C"),"C",J238/J226-1))</f>
        <v>1.2562581723922772E-3</v>
      </c>
      <c r="K512" s="24">
        <f>IF(OR(K238="-",K226="-"),"-",K238/K226-1)</f>
        <v>-9.1959702381638753E-4</v>
      </c>
    </row>
    <row r="513" spans="1:11">
      <c r="A513" s="23" t="str">
        <f>TEXT(A89,"mmm-yy")</f>
        <v>Nov-07</v>
      </c>
      <c r="B513" s="24">
        <f>IF(B77=0,"-",(B89/B77-1))</f>
        <v>2.3995014023060035E-2</v>
      </c>
      <c r="C513" s="24">
        <f>IF(C77=0,"-",(C89/C77-1))</f>
        <v>2.3945954382287971E-2</v>
      </c>
      <c r="D513" s="24">
        <f>IF(D77=0,"-",(D89/D77-1))</f>
        <v>2.3945954382287971E-2</v>
      </c>
      <c r="E513" s="35">
        <f>IF(OR(E227="-",E239="-"),"-",IF(OR(E227="C",E239="C"),"C",E239/E227-1))</f>
        <v>-1.1392387420697037E-2</v>
      </c>
      <c r="F513" s="35">
        <f>IF(OR(F227=0,F239=0),"-",IF(OR(F227="C",F239="C"),"C",F239/F227-1))</f>
        <v>2.0304297475979505E-2</v>
      </c>
      <c r="G513" s="35">
        <f>IF(OR(G227=0,G239=0),"-",IF(OR(G227="C",G239="C"),"C",G239/G227-1))</f>
        <v>-3.4377826693925417E-3</v>
      </c>
      <c r="H513" s="35">
        <f>IF(OR(H227=0,H239=0),"-",IF(OR(H227="C",H239="C"),"C",H239/H227-1))</f>
        <v>1.2280765372109537E-2</v>
      </c>
      <c r="I513" s="35">
        <f>IF(OR(I227=0,I239=0),"-",IF(OR(I227="C",I239="C"),"C",I239/I227-1))</f>
        <v>2.3823981817179041E-2</v>
      </c>
      <c r="J513" s="35">
        <f>IF(OR(J227=0,J239=0),"-",IF(OR(J227="C",J239="C"),"C",J239/J227-1))</f>
        <v>7.9261923947755442E-3</v>
      </c>
      <c r="K513" s="24">
        <f>IF(OR(K239="-",K227="-"),"-",K239/K227-1)</f>
        <v>-4.791003872106625E-5</v>
      </c>
    </row>
    <row r="514" spans="1:11">
      <c r="A514" s="23" t="str">
        <f>TEXT(A90,"mmm-yy")</f>
        <v>Dec-07</v>
      </c>
      <c r="B514" s="24">
        <f>IF(B78=0,"-",(B90/B78-1))</f>
        <v>2.1342406433652927E-2</v>
      </c>
      <c r="C514" s="24">
        <f>IF(C78=0,"-",(C90/C78-1))</f>
        <v>2.2619030065320844E-2</v>
      </c>
      <c r="D514" s="24">
        <f>IF(D78=0,"-",(D90/D78-1))</f>
        <v>2.2619030065320844E-2</v>
      </c>
      <c r="E514" s="35">
        <f>IF(OR(E228="-",E240="-"),"-",IF(OR(E228="C",E240="C"),"C",E240/E228-1))</f>
        <v>-5.5881297598114887E-3</v>
      </c>
      <c r="F514" s="35">
        <f>IF(OR(F228=0,F240=0),"-",IF(OR(F228="C",F240="C"),"C",F240/F228-1))</f>
        <v>8.321673521254791E-3</v>
      </c>
      <c r="G514" s="35">
        <f>IF(OR(G228=0,G240=0),"-",IF(OR(G228="C",G240="C"),"C",G240/G228-1))</f>
        <v>-3.3114245341889781E-3</v>
      </c>
      <c r="H514" s="35">
        <f>IF(OR(H228=0,H240=0),"-",IF(OR(H228="C",H240="C"),"C",H240/H228-1))</f>
        <v>1.6904502230463248E-2</v>
      </c>
      <c r="I514" s="35">
        <f>IF(OR(I228=0,I240=0),"-",IF(OR(I228="C",I240="C"),"C",I240/I228-1))</f>
        <v>1.1671748168686547E-2</v>
      </c>
      <c r="J514" s="35">
        <f>IF(OR(J228=0,J240=0),"-",IF(OR(J228="C",J240="C"),"C",J240/J228-1))</f>
        <v>-8.4401521385568667E-3</v>
      </c>
      <c r="K514" s="24">
        <f>IF(OR(K240="-",K228="-"),"-",K240/K228-1)</f>
        <v>1.2499467598978686E-3</v>
      </c>
    </row>
    <row r="515" spans="1:11">
      <c r="A515" s="23" t="str">
        <f>TEXT(A91,"mmm-yy")</f>
        <v>Jan-08</v>
      </c>
      <c r="B515" s="24">
        <f>IF(B79=0,"-",(B91/B79-1))</f>
        <v>1.9183168316831756E-2</v>
      </c>
      <c r="C515" s="24">
        <f>IF(C79=0,"-",(C91/C79-1))</f>
        <v>2.3501174322463791E-2</v>
      </c>
      <c r="D515" s="24">
        <f>IF(D79=0,"-",(D91/D79-1))</f>
        <v>2.3501174322463791E-2</v>
      </c>
      <c r="E515" s="35">
        <f>IF(OR(E229="-",E241="-"),"-",IF(OR(E229="C",E241="C"),"C",E241/E229-1))</f>
        <v>-6.7683881633816556E-3</v>
      </c>
      <c r="F515" s="35">
        <f>IF(OR(F229=0,F241=0),"-",IF(OR(F229="C",F241="C"),"C",F241/F229-1))</f>
        <v>2.3222361426232796E-2</v>
      </c>
      <c r="G515" s="35">
        <f>IF(OR(G229=0,G241=0),"-",IF(OR(G229="C",G241="C"),"C",G241/G229-1))</f>
        <v>4.9446439967089306E-2</v>
      </c>
      <c r="H515" s="35">
        <f>IF(OR(H229=0,H241=0),"-",IF(OR(H229="C",H241="C"),"C",H241/H229-1))</f>
        <v>1.657372108897226E-2</v>
      </c>
      <c r="I515" s="35">
        <f>IF(OR(I229=0,I241=0),"-",IF(OR(I229="C",I241="C"),"C",I241/I229-1))</f>
        <v>-2.4988486827092427E-2</v>
      </c>
      <c r="J515" s="35">
        <f>IF(OR(J229=0,J241=0),"-",IF(OR(J229="C",J241="C"),"C",J241/J229-1))</f>
        <v>6.5402441547852685E-3</v>
      </c>
      <c r="K515" s="24">
        <f>IF(OR(K241="-",K229="-"),"-",K241/K229-1)</f>
        <v>4.2367320613851955E-3</v>
      </c>
    </row>
    <row r="516" spans="1:11">
      <c r="A516" s="23" t="str">
        <f>TEXT(A92,"mmm-yy")</f>
        <v>Feb-08</v>
      </c>
      <c r="B516" s="24">
        <f>IF(B80=0,"-",(B92/B80-1))</f>
        <v>1.9759184933621388E-2</v>
      </c>
      <c r="C516" s="24">
        <f>IF(C80=0,"-",(C92/C80-1))</f>
        <v>2.123824797328111E-2</v>
      </c>
      <c r="D516" s="24">
        <f>IF(D80=0,"-",(D92/D80-1))</f>
        <v>5.7711042543755475E-2</v>
      </c>
      <c r="E516" s="35">
        <f>IF(OR(E230="-",E242="-"),"-",IF(OR(E230="C",E242="C"),"C",E242/E230-1))</f>
        <v>-1.5165266233313268E-2</v>
      </c>
      <c r="F516" s="35">
        <f>IF(OR(F230=0,F242=0),"-",IF(OR(F230="C",F242="C"),"C",F242/F230-1))</f>
        <v>3.4471732816669931E-2</v>
      </c>
      <c r="G516" s="35">
        <f>IF(OR(G230=0,G242=0),"-",IF(OR(G230="C",G242="C"),"C",G242/G230-1))</f>
        <v>4.055813311166645E-2</v>
      </c>
      <c r="H516" s="35">
        <f>IF(OR(H230=0,H242=0),"-",IF(OR(H230="C",H242="C"),"C",H242/H230-1))</f>
        <v>4.1670572985664123E-2</v>
      </c>
      <c r="I516" s="35">
        <f>IF(OR(I230=0,I242=0),"-",IF(OR(I230="C",I242="C"),"C",I242/I230-1))</f>
        <v>-5.8491689232161859E-3</v>
      </c>
      <c r="J516" s="35">
        <f>IF(OR(J230=0,J242=0),"-",IF(OR(J230="C",J242="C"),"C",J242/J230-1))</f>
        <v>-6.9108606460492883E-3</v>
      </c>
      <c r="K516" s="24">
        <f>IF(OR(K242="-",K230="-"),"-",K242/K230-1)</f>
        <v>1.4504042341683121E-3</v>
      </c>
    </row>
    <row r="517" spans="1:11">
      <c r="A517" s="23" t="str">
        <f>TEXT(A93,"mmm-yy")</f>
        <v>Mar-08</v>
      </c>
      <c r="B517" s="24">
        <f>IF(B81=0,"-",(B93/B81-1))</f>
        <v>2.0981178648565191E-2</v>
      </c>
      <c r="C517" s="24">
        <f>IF(C81=0,"-",(C93/C81-1))</f>
        <v>2.0105478577872926E-2</v>
      </c>
      <c r="D517" s="24">
        <f>IF(D81=0,"-",(D93/D81-1))</f>
        <v>2.0105478577872926E-2</v>
      </c>
      <c r="E517" s="35">
        <f>IF(OR(E231="-",E243="-"),"-",IF(OR(E231="C",E243="C"),"C",E243/E231-1))</f>
        <v>1.5775383028870715E-2</v>
      </c>
      <c r="F517" s="35">
        <f>IF(OR(F231=0,F243=0),"-",IF(OR(F231="C",F243="C"),"C",F243/F231-1))</f>
        <v>6.909438821698255E-2</v>
      </c>
      <c r="G517" s="35">
        <f>IF(OR(G231=0,G243=0),"-",IF(OR(G231="C",G243="C"),"C",G243/G231-1))</f>
        <v>4.8303787868528403E-2</v>
      </c>
      <c r="H517" s="35">
        <f>IF(OR(H231=0,H243=0),"-",IF(OR(H231="C",H243="C"),"C",H243/H231-1))</f>
        <v>3.6198033232288429E-2</v>
      </c>
      <c r="I517" s="35">
        <f>IF(OR(I231=0,I243=0),"-",IF(OR(I231="C",I243="C"),"C",I243/I231-1))</f>
        <v>1.9832610154663977E-2</v>
      </c>
      <c r="J517" s="35">
        <f>IF(OR(J231=0,J243=0),"-",IF(OR(J231="C",J243="C"),"C",J243/J231-1))</f>
        <v>3.1747169874544179E-2</v>
      </c>
      <c r="K517" s="24">
        <f>IF(OR(K243="-",K231="-"),"-",K243/K231-1)</f>
        <v>-8.5770442100763233E-4</v>
      </c>
    </row>
    <row r="518" spans="1:11">
      <c r="A518" s="23" t="str">
        <f>TEXT(A94,"mmm-yy")</f>
        <v>Apr-08</v>
      </c>
      <c r="B518" s="24">
        <f>IF(B82=0,"-",(B94/B82-1))</f>
        <v>2.256568778979906E-2</v>
      </c>
      <c r="C518" s="24">
        <f>IF(C82=0,"-",(C94/C82-1))</f>
        <v>2.2826557807945624E-2</v>
      </c>
      <c r="D518" s="24">
        <f>IF(D82=0,"-",(D94/D82-1))</f>
        <v>2.2826557807945624E-2</v>
      </c>
      <c r="E518" s="35">
        <f>IF(OR(E232="-",E244="-"),"-",IF(OR(E232="C",E244="C"),"C",E244/E232-1))</f>
        <v>-7.030740045408268E-3</v>
      </c>
      <c r="F518" s="35">
        <f>IF(OR(F232=0,F244=0),"-",IF(OR(F232="C",F244="C"),"C",F244/F232-1))</f>
        <v>-3.4736370905118275E-2</v>
      </c>
      <c r="G518" s="35">
        <f>IF(OR(G232=0,G244=0),"-",IF(OR(G232="C",G244="C"),"C",G244/G232-1))</f>
        <v>-2.1302792147979033E-2</v>
      </c>
      <c r="H518" s="35">
        <f>IF(OR(H232=0,H244=0),"-",IF(OR(H232="C",H244="C"),"C",H244/H232-1))</f>
        <v>1.5635330168458195E-2</v>
      </c>
      <c r="I518" s="35">
        <f>IF(OR(I232=0,I244=0),"-",IF(OR(I232="C",I244="C"),"C",I244/I232-1))</f>
        <v>-1.372598046603446E-2</v>
      </c>
      <c r="J518" s="35">
        <f>IF(OR(J232=0,J244=0),"-",IF(OR(J232="C",J244="C"),"C",J244/J232-1))</f>
        <v>-4.9596247370817248E-2</v>
      </c>
      <c r="K518" s="24">
        <f>IF(OR(K244="-",K232="-"),"-",K244/K232-1)</f>
        <v>2.5511321303017809E-4</v>
      </c>
    </row>
    <row r="519" spans="1:11">
      <c r="A519" s="23" t="str">
        <f>TEXT(A95,"mmm-yy")</f>
        <v>May-08</v>
      </c>
      <c r="B519" s="24">
        <f>IF(B83=0,"-",(B95/B83-1))</f>
        <v>1.2160898035547207E-2</v>
      </c>
      <c r="C519" s="24">
        <f>IF(C83=0,"-",(C95/C83-1))</f>
        <v>2.5218686733641471E-2</v>
      </c>
      <c r="D519" s="24">
        <f>IF(D83=0,"-",(D95/D83-1))</f>
        <v>2.5218686733641471E-2</v>
      </c>
      <c r="E519" s="35">
        <f>IF(OR(E233="-",E245="-"),"-",IF(OR(E233="C",E245="C"),"C",E245/E233-1))</f>
        <v>1.9373293566453675E-3</v>
      </c>
      <c r="F519" s="35">
        <f>IF(OR(F233=0,F245=0),"-",IF(OR(F233="C",F245="C"),"C",F245/F233-1))</f>
        <v>4.7604225666820765E-2</v>
      </c>
      <c r="G519" s="35">
        <f>IF(OR(G233=0,G245=0),"-",IF(OR(G233="C",G245="C"),"C",G245/G233-1))</f>
        <v>4.7017769279601662E-2</v>
      </c>
      <c r="H519" s="35">
        <f>IF(OR(H233=0,H245=0),"-",IF(OR(H233="C",H245="C"),"C",H245/H233-1))</f>
        <v>2.7204872992431905E-2</v>
      </c>
      <c r="I519" s="35">
        <f>IF(OR(I233=0,I245=0),"-",IF(OR(I233="C",I245="C"),"C",I245/I233-1))</f>
        <v>5.6012075862166277E-4</v>
      </c>
      <c r="J519" s="35">
        <f>IF(OR(J233=0,J245=0),"-",IF(OR(J233="C",J245="C"),"C",J245/J233-1))</f>
        <v>1.9859088688862991E-2</v>
      </c>
      <c r="K519" s="24">
        <f>IF(OR(K245="-",K233="-"),"-",K245/K233-1)</f>
        <v>1.2900902142571891E-2</v>
      </c>
    </row>
    <row r="520" spans="1:11">
      <c r="A520" s="23" t="str">
        <f>TEXT(A96,"mmm-yy")</f>
        <v>Jun-08</v>
      </c>
      <c r="B520" s="24">
        <f>IF(B84=0,"-",(B96/B84-1))</f>
        <v>1.8308080808080884E-2</v>
      </c>
      <c r="C520" s="24">
        <f>IF(C84=0,"-",(C96/C84-1))</f>
        <v>2.6178090927950759E-2</v>
      </c>
      <c r="D520" s="24">
        <f>IF(D84=0,"-",(D96/D84-1))</f>
        <v>2.6178090927950759E-2</v>
      </c>
      <c r="E520" s="35">
        <f>IF(OR(E234="-",E246="-"),"-",IF(OR(E234="C",E246="C"),"C",E246/E234-1))</f>
        <v>-4.346003773258722E-2</v>
      </c>
      <c r="F520" s="35">
        <f>IF(OR(F234=0,F246=0),"-",IF(OR(F234="C",F246="C"),"C",F246/F234-1))</f>
        <v>-5.2264219835719716E-2</v>
      </c>
      <c r="G520" s="35">
        <f>IF(OR(G234=0,G246=0),"-",IF(OR(G234="C",G246="C"),"C",G246/G234-1))</f>
        <v>-6.6861270255214933E-2</v>
      </c>
      <c r="H520" s="35">
        <f>IF(OR(H234=0,H246=0),"-",IF(OR(H234="C",H246="C"),"C",H246/H234-1))</f>
        <v>-1.8419647624132396E-2</v>
      </c>
      <c r="I520" s="35">
        <f>IF(OR(I234=0,I246=0),"-",IF(OR(I234="C",I246="C"),"C",I246/I234-1))</f>
        <v>1.5642958495021952E-2</v>
      </c>
      <c r="J520" s="35">
        <f>IF(OR(J234=0,J246=0),"-",IF(OR(J234="C",J246="C"),"C",J246/J234-1))</f>
        <v>-3.4479675687953848E-2</v>
      </c>
      <c r="K520" s="24">
        <f>IF(OR(K246="-",K234="-"),"-",K246/K234-1)</f>
        <v>7.7285158275721688E-3</v>
      </c>
    </row>
    <row r="521" spans="1:11">
      <c r="A521" s="23" t="str">
        <f>TEXT(A97,"mmm-yy")</f>
        <v>Jul-08</v>
      </c>
      <c r="B521" s="24">
        <f>IF(B85=0,"-",(B97/B85-1))</f>
        <v>1.7077798861480087E-2</v>
      </c>
      <c r="C521" s="24">
        <f>IF(C85=0,"-",(C97/C85-1))</f>
        <v>1.9690414825724201E-2</v>
      </c>
      <c r="D521" s="24">
        <f>IF(D85=0,"-",(D97/D85-1))</f>
        <v>1.9690414825724201E-2</v>
      </c>
      <c r="E521" s="35">
        <f>IF(OR(E235="-",E247="-"),"-",IF(OR(E235="C",E247="C"),"C",E247/E235-1))</f>
        <v>-1.2909505681428124E-2</v>
      </c>
      <c r="F521" s="35">
        <f>IF(OR(F235=0,F247=0),"-",IF(OR(F235="C",F247="C"),"C",F247/F235-1))</f>
        <v>-2.1477764578606506E-2</v>
      </c>
      <c r="G521" s="35">
        <f>IF(OR(G235=0,G247=0),"-",IF(OR(G235="C",G247="C"),"C",G247/G235-1))</f>
        <v>-2.9043945395446413E-2</v>
      </c>
      <c r="H521" s="35">
        <f>IF(OR(H235=0,H247=0),"-",IF(OR(H235="C",H247="C"),"C",H247/H235-1))</f>
        <v>6.5267156222335032E-3</v>
      </c>
      <c r="I521" s="35">
        <f>IF(OR(I235=0,I247=0),"-",IF(OR(I235="C",I247="C"),"C",I247/I235-1))</f>
        <v>7.792505933671201E-3</v>
      </c>
      <c r="J521" s="35">
        <f>IF(OR(J235=0,J247=0),"-",IF(OR(J235="C",J247="C"),"C",J247/J235-1))</f>
        <v>-2.7822888122276845E-2</v>
      </c>
      <c r="K521" s="24">
        <f>IF(OR(K247="-",K235="-"),"-",K247/K235-1)</f>
        <v>2.5687474126057097E-3</v>
      </c>
    </row>
    <row r="522" spans="1:11">
      <c r="A522" s="23" t="str">
        <f>TEXT(A98,"mmm-yy")</f>
        <v>Aug-08</v>
      </c>
      <c r="B522" s="24">
        <f>IF(B86=0,"-",(B98/B86-1))</f>
        <v>1.3500784929356469E-2</v>
      </c>
      <c r="C522" s="24">
        <f>IF(C86=0,"-",(C98/C86-1))</f>
        <v>1.8611026500152228E-2</v>
      </c>
      <c r="D522" s="24">
        <f>IF(D86=0,"-",(D98/D86-1))</f>
        <v>1.8611026500152228E-2</v>
      </c>
      <c r="E522" s="35">
        <f>IF(OR(E236="-",E248="-"),"-",IF(OR(E236="C",E248="C"),"C",E248/E236-1))</f>
        <v>-2.9488294555993111E-2</v>
      </c>
      <c r="F522" s="35">
        <f>IF(OR(F236=0,F248=0),"-",IF(OR(F236="C",F248="C"),"C",F248/F236-1))</f>
        <v>-3.9065042248544346E-2</v>
      </c>
      <c r="G522" s="35">
        <f>IF(OR(G236=0,G248=0),"-",IF(OR(G236="C",G248="C"),"C",G248/G236-1))</f>
        <v>-3.2328864026657578E-2</v>
      </c>
      <c r="H522" s="35">
        <f>IF(OR(H236=0,H248=0),"-",IF(OR(H236="C",H248="C"),"C",H248/H236-1))</f>
        <v>-1.1426075487266707E-2</v>
      </c>
      <c r="I522" s="35">
        <f>IF(OR(I236=0,I248=0),"-",IF(OR(I236="C",I248="C"),"C",I248/I236-1))</f>
        <v>-6.9612267757797053E-3</v>
      </c>
      <c r="J522" s="35">
        <f>IF(OR(J236=0,J248=0),"-",IF(OR(J236="C",J248="C"),"C",J248/J236-1))</f>
        <v>-2.795842179926078E-2</v>
      </c>
      <c r="K522" s="24">
        <f>IF(OR(K248="-",K236="-"),"-",K248/K236-1)</f>
        <v>5.0421683404537898E-3</v>
      </c>
    </row>
    <row r="523" spans="1:11">
      <c r="A523" s="23" t="str">
        <f>TEXT(A99,"mmm-yy")</f>
        <v>Sep-08</v>
      </c>
      <c r="B523" s="24">
        <f>IF(B87=0,"-",(B99/B87-1))</f>
        <v>1.3690105787180995E-2</v>
      </c>
      <c r="C523" s="24">
        <f>IF(C87=0,"-",(C99/C87-1))</f>
        <v>2.2492539004948853E-2</v>
      </c>
      <c r="D523" s="24">
        <f>IF(D87=0,"-",(D99/D87-1))</f>
        <v>2.2492539004948853E-2</v>
      </c>
      <c r="E523" s="35">
        <f>IF(OR(E237="-",E249="-"),"-",IF(OR(E237="C",E249="C"),"C",E249/E237-1))</f>
        <v>-3.8405837141193055E-2</v>
      </c>
      <c r="F523" s="35">
        <f>IF(OR(F237=0,F249=0),"-",IF(OR(F237="C",F249="C"),"C",F249/F237-1))</f>
        <v>-5.2576906793597167E-2</v>
      </c>
      <c r="G523" s="35">
        <f>IF(OR(G237=0,G249=0),"-",IF(OR(G237="C",G249="C"),"C",G249/G237-1))</f>
        <v>-7.953960803476201E-2</v>
      </c>
      <c r="H523" s="35">
        <f>IF(OR(H237=0,H249=0),"-",IF(OR(H237="C",H249="C"),"C",H249/H237-1))</f>
        <v>-1.6777142926160171E-2</v>
      </c>
      <c r="I523" s="35">
        <f>IF(OR(I237=0,I249=0),"-",IF(OR(I237="C",I249="C"),"C",I249/I237-1))</f>
        <v>2.9292625165106667E-2</v>
      </c>
      <c r="J523" s="35">
        <f>IF(OR(J237=0,J249=0),"-",IF(OR(J237="C",J249="C"),"C",J249/J237-1))</f>
        <v>-3.6410630214578465E-2</v>
      </c>
      <c r="K523" s="24">
        <f>IF(OR(K249="-",K237="-"),"-",K249/K237-1)</f>
        <v>8.6835544388905728E-3</v>
      </c>
    </row>
    <row r="524" spans="1:11">
      <c r="A524" s="23" t="str">
        <f>TEXT(A100,"mmm-yy")</f>
        <v>Oct-08</v>
      </c>
      <c r="B524" s="24">
        <f>IF(B88=0,"-",(B100/B88-1))</f>
        <v>1.4421601718318522E-2</v>
      </c>
      <c r="C524" s="24">
        <f>IF(C88=0,"-",(C100/C88-1))</f>
        <v>1.9494231373437199E-2</v>
      </c>
      <c r="D524" s="24">
        <f>IF(D88=0,"-",(D100/D88-1))</f>
        <v>1.9494231373437199E-2</v>
      </c>
      <c r="E524" s="35">
        <f>IF(OR(E238="-",E250="-"),"-",IF(OR(E238="C",E250="C"),"C",E250/E238-1))</f>
        <v>2.2566785793999733E-2</v>
      </c>
      <c r="F524" s="35">
        <f>IF(OR(F238=0,F250=0),"-",IF(OR(F238="C",F250="C"),"C",F250/F238-1))</f>
        <v>4.2546484276001717E-2</v>
      </c>
      <c r="G524" s="35">
        <f>IF(OR(G238=0,G250=0),"-",IF(OR(G238="C",G250="C"),"C",G250/G238-1))</f>
        <v>2.0016315865385659E-2</v>
      </c>
      <c r="H524" s="35">
        <f>IF(OR(H238=0,H250=0),"-",IF(OR(H238="C",H250="C"),"C",H250/H238-1))</f>
        <v>4.2500939311060026E-2</v>
      </c>
      <c r="I524" s="35">
        <f>IF(OR(I238=0,I250=0),"-",IF(OR(I238="C",I250="C"),"C",I250/I238-1))</f>
        <v>2.2088047083346218E-2</v>
      </c>
      <c r="J524" s="35">
        <f>IF(OR(J238=0,J250=0),"-",IF(OR(J238="C",J250="C"),"C",J250/J238-1))</f>
        <v>4.3688176407652435E-5</v>
      </c>
      <c r="K524" s="24">
        <f>IF(OR(K250="-",K238="-"),"-",K250/K238-1)</f>
        <v>5.0005142304996308E-3</v>
      </c>
    </row>
    <row r="525" spans="1:11">
      <c r="A525" s="23" t="str">
        <f>TEXT(A101,"mmm-yy")</f>
        <v>Nov-08</v>
      </c>
      <c r="B525" s="24">
        <f>IF(B89=0,"-",(B101/B89-1))</f>
        <v>1.7954960438222756E-2</v>
      </c>
      <c r="C525" s="24">
        <f>IF(C89=0,"-",(C101/C89-1))</f>
        <v>2.6710215931772918E-2</v>
      </c>
      <c r="D525" s="24">
        <f>IF(D89=0,"-",(D101/D89-1))</f>
        <v>2.6710215931772918E-2</v>
      </c>
      <c r="E525" s="35">
        <f>IF(OR(E239="-",E251="-"),"-",IF(OR(E239="C",E251="C"),"C",E251/E239-1))</f>
        <v>-5.7092669996810508E-2</v>
      </c>
      <c r="F525" s="35">
        <f>IF(OR(F239=0,F251=0),"-",IF(OR(F239="C",F251="C"),"C",F251/F239-1))</f>
        <v>-4.1205513306257435E-2</v>
      </c>
      <c r="G525" s="35">
        <f>IF(OR(G239=0,G251=0),"-",IF(OR(G239="C",G251="C"),"C",G251/G239-1))</f>
        <v>-4.8345483592559302E-2</v>
      </c>
      <c r="H525" s="35">
        <f>IF(OR(H239=0,H251=0),"-",IF(OR(H239="C",H251="C"),"C",H251/H239-1))</f>
        <v>-3.1907411608774083E-2</v>
      </c>
      <c r="I525" s="35">
        <f>IF(OR(I239=0,I251=0),"-",IF(OR(I239="C",I251="C"),"C",I251/I239-1))</f>
        <v>7.5026915368989755E-3</v>
      </c>
      <c r="J525" s="35">
        <f>IF(OR(J239=0,J251=0),"-",IF(OR(J239="C",J251="C"),"C",J251/J239-1))</f>
        <v>-9.6045582922340555E-3</v>
      </c>
      <c r="K525" s="24">
        <f>IF(OR(K251="-",K239="-"),"-",K251/K239-1)</f>
        <v>8.6008279676548227E-3</v>
      </c>
    </row>
    <row r="526" spans="1:11">
      <c r="A526" s="23" t="str">
        <f>TEXT(A102,"mmm-yy")</f>
        <v>Dec-08</v>
      </c>
      <c r="B526" s="24">
        <f>IF(B90=0,"-",(B102/B90-1))</f>
        <v>1.5142337976983722E-2</v>
      </c>
      <c r="C526" s="24">
        <f>IF(C90=0,"-",(C102/C90-1))</f>
        <v>2.6985134024483548E-2</v>
      </c>
      <c r="D526" s="24">
        <f>IF(D90=0,"-",(D102/D90-1))</f>
        <v>2.6985134024483548E-2</v>
      </c>
      <c r="E526" s="35">
        <f>IF(OR(E240="-",E252="-"),"-",IF(OR(E240="C",E252="C"),"C",E252/E240-1))</f>
        <v>-4.390370944288069E-2</v>
      </c>
      <c r="F526" s="35">
        <f>IF(OR(F240=0,F252=0),"-",IF(OR(F240="C",F252="C"),"C",F252/F240-1))</f>
        <v>-2.596684684209849E-2</v>
      </c>
      <c r="G526" s="35">
        <f>IF(OR(G240=0,G252=0),"-",IF(OR(G240="C",G252="C"),"C",G252/G240-1))</f>
        <v>-3.8294863552621461E-2</v>
      </c>
      <c r="H526" s="35">
        <f>IF(OR(H240=0,H252=0),"-",IF(OR(H240="C",H252="C"),"C",H252/H240-1))</f>
        <v>-1.8103322901885432E-2</v>
      </c>
      <c r="I526" s="35">
        <f>IF(OR(I240=0,I252=0),"-",IF(OR(I240="C",I252="C"),"C",I252/I240-1))</f>
        <v>1.2818915323738134E-2</v>
      </c>
      <c r="J526" s="35">
        <f>IF(OR(J240=0,J252=0),"-",IF(OR(J240="C",J252="C"),"C",J252/J240-1))</f>
        <v>-8.0085044828267504E-3</v>
      </c>
      <c r="K526" s="24">
        <f>IF(OR(K252="-",K240="-"),"-",K252/K240-1)</f>
        <v>1.166614336182703E-2</v>
      </c>
    </row>
    <row r="527" spans="1:11">
      <c r="A527" s="23" t="str">
        <f>TEXT(A103,"mmm-yy")</f>
        <v>Jan-09</v>
      </c>
      <c r="B527" s="24">
        <f>IF(B91=0,"-",(B103/B91-1))</f>
        <v>1.88221007893139E-2</v>
      </c>
      <c r="C527" s="24">
        <f>IF(C91=0,"-",(C103/C91-1))</f>
        <v>2.5745423155774549E-2</v>
      </c>
      <c r="D527" s="24">
        <f>IF(D91=0,"-",(D103/D91-1))</f>
        <v>2.5745423155774549E-2</v>
      </c>
      <c r="E527" s="35">
        <f>IF(OR(E241="-",E253="-"),"-",IF(OR(E241="C",E253="C"),"C",E253/E241-1))</f>
        <v>-4.9493983867157976E-2</v>
      </c>
      <c r="F527" s="35">
        <f>IF(OR(F241=0,F253=0),"-",IF(OR(F241="C",F253="C"),"C",F253/F241-1))</f>
        <v>-3.3581502564289045E-2</v>
      </c>
      <c r="G527" s="35">
        <f>IF(OR(G241=0,G253=0),"-",IF(OR(G241="C",G253="C"),"C",G253/G241-1))</f>
        <v>-6.8756388739653174E-2</v>
      </c>
      <c r="H527" s="35">
        <f>IF(OR(H241=0,H253=0),"-",IF(OR(H241="C",H253="C"),"C",H253/H241-1))</f>
        <v>-2.5022804269708376E-2</v>
      </c>
      <c r="I527" s="35">
        <f>IF(OR(I241=0,I253=0),"-",IF(OR(I241="C",I253="C"),"C",I253/I241-1))</f>
        <v>3.7771948983100545E-2</v>
      </c>
      <c r="J527" s="35">
        <f>IF(OR(J241=0,J253=0),"-",IF(OR(J241="C",J253="C"),"C",J253/J241-1))</f>
        <v>-8.7783574139598253E-3</v>
      </c>
      <c r="K527" s="24">
        <f>IF(OR(K253="-",K241="-"),"-",K253/K241-1)</f>
        <v>6.7954183179741445E-3</v>
      </c>
    </row>
    <row r="528" spans="1:11">
      <c r="A528" s="23" t="str">
        <f>TEXT(A104,"mmm-yy")</f>
        <v>Feb-09</v>
      </c>
      <c r="B528" s="24">
        <f>IF(B92=0,"-",(B104/B92-1))</f>
        <v>1.5440508628519423E-2</v>
      </c>
      <c r="C528" s="24">
        <f>IF(C92=0,"-",(C104/C92-1))</f>
        <v>2.9815373754691343E-2</v>
      </c>
      <c r="D528" s="24">
        <f>IF(D92=0,"-",(D104/D92-1))</f>
        <v>-5.6955012023670593E-3</v>
      </c>
      <c r="E528" s="35">
        <f>IF(OR(E242="-",E254="-"),"-",IF(OR(E242="C",E254="C"),"C",E254/E242-1))</f>
        <v>-5.0801085848373062E-2</v>
      </c>
      <c r="F528" s="35">
        <f>IF(OR(F242=0,F254=0),"-",IF(OR(F242="C",F254="C"),"C",F254/F242-1))</f>
        <v>-7.4222802611979888E-2</v>
      </c>
      <c r="G528" s="35">
        <f>IF(OR(G242=0,G254=0),"-",IF(OR(G242="C",G254="C"),"C",G254/G242-1))</f>
        <v>-9.4112800806915975E-2</v>
      </c>
      <c r="H528" s="35">
        <f>IF(OR(H242=0,H254=0),"-",IF(OR(H242="C",H254="C"),"C",H254/H242-1))</f>
        <v>-5.6207249405209159E-2</v>
      </c>
      <c r="I528" s="35">
        <f>IF(OR(I242=0,I254=0),"-",IF(OR(I242="C",I254="C"),"C",I254/I242-1))</f>
        <v>2.1956374052589434E-2</v>
      </c>
      <c r="J528" s="35">
        <f>IF(OR(J242=0,J254=0),"-",IF(OR(J242="C",J254="C"),"C",J254/J242-1))</f>
        <v>-1.9088463219723906E-2</v>
      </c>
      <c r="K528" s="24">
        <f>IF(OR(K254="-",K242="-"),"-",K254/K242-1)</f>
        <v>1.4156284887222759E-2</v>
      </c>
    </row>
    <row r="529" spans="1:11">
      <c r="A529" s="23" t="str">
        <f>TEXT(A105,"mmm-yy")</f>
        <v>Mar-09</v>
      </c>
      <c r="B529" s="24">
        <f>IF(B93=0,"-",(B105/B93-1))</f>
        <v>1.390148080991227E-2</v>
      </c>
      <c r="C529" s="24">
        <f>IF(C93=0,"-",(C105/C93-1))</f>
        <v>3.0171421997238879E-2</v>
      </c>
      <c r="D529" s="24">
        <f>IF(D93=0,"-",(D105/D93-1))</f>
        <v>3.0171421997238879E-2</v>
      </c>
      <c r="E529" s="35">
        <f>IF(OR(E243="-",E255="-"),"-",IF(OR(E243="C",E255="C"),"C",E255/E243-1))</f>
        <v>-8.411753797894761E-2</v>
      </c>
      <c r="F529" s="35">
        <f>IF(OR(F243=0,F255=0),"-",IF(OR(F243="C",F255="C"),"C",F255/F243-1))</f>
        <v>-0.10433060451549603</v>
      </c>
      <c r="G529" s="35">
        <f>IF(OR(G243=0,G255=0),"-",IF(OR(G243="C",G255="C"),"C",G255/G243-1))</f>
        <v>-0.10199540614770086</v>
      </c>
      <c r="H529" s="35">
        <f>IF(OR(H243=0,H255=0),"-",IF(OR(H243="C",H255="C"),"C",H255/H243-1))</f>
        <v>-5.6484061717440359E-2</v>
      </c>
      <c r="I529" s="35">
        <f>IF(OR(I243=0,I255=0),"-",IF(OR(I243="C",I255="C"),"C",I255/I243-1))</f>
        <v>-2.6004303138110751E-3</v>
      </c>
      <c r="J529" s="35">
        <f>IF(OR(J243=0,J255=0),"-",IF(OR(J243="C",J255="C"),"C",J255/J243-1))</f>
        <v>-5.0710900427552441E-2</v>
      </c>
      <c r="K529" s="24">
        <f>IF(OR(K255="-",K243="-"),"-",K255/K243-1)</f>
        <v>1.6046865987738856E-2</v>
      </c>
    </row>
    <row r="530" spans="1:11">
      <c r="A530" s="23" t="str">
        <f>TEXT(A106,"mmm-yy")</f>
        <v>Apr-09</v>
      </c>
      <c r="B530" s="24">
        <f>IF(B94=0,"-",(B106/B94-1))</f>
        <v>1.1789600967351932E-2</v>
      </c>
      <c r="C530" s="24">
        <f>IF(C94=0,"-",(C106/C94-1))</f>
        <v>2.227406503481455E-2</v>
      </c>
      <c r="D530" s="24">
        <f>IF(D94=0,"-",(D106/D94-1))</f>
        <v>2.227406503481455E-2</v>
      </c>
      <c r="E530" s="35">
        <f>IF(OR(E244="-",E256="-"),"-",IF(OR(E244="C",E256="C"),"C",E256/E244-1))</f>
        <v>-1.2564453347151505E-2</v>
      </c>
      <c r="F530" s="35">
        <f>IF(OR(F244=0,F256=0),"-",IF(OR(F244="C",F256="C"),"C",F256/F244-1))</f>
        <v>4.3593533607830137E-2</v>
      </c>
      <c r="G530" s="35">
        <f>IF(OR(G244=0,G256=0),"-",IF(OR(G244="C",G256="C"),"C",G256/G244-1))</f>
        <v>4.9381390009599624E-3</v>
      </c>
      <c r="H530" s="35">
        <f>IF(OR(H244=0,H256=0),"-",IF(OR(H244="C",H256="C"),"C",H256/H244-1))</f>
        <v>9.4297502366817998E-3</v>
      </c>
      <c r="I530" s="35">
        <f>IF(OR(I244=0,I256=0),"-",IF(OR(I244="C",I256="C"),"C",I256/I244-1))</f>
        <v>3.8465446883425569E-2</v>
      </c>
      <c r="J530" s="35">
        <f>IF(OR(J244=0,J256=0),"-",IF(OR(J244="C",J256="C"),"C",J256/J244-1))</f>
        <v>3.3844636898345604E-2</v>
      </c>
      <c r="K530" s="24">
        <f>IF(OR(K256="-",K244="-"),"-",K256/K244-1)</f>
        <v>1.036229672398159E-2</v>
      </c>
    </row>
    <row r="531" spans="1:11">
      <c r="A531" s="23" t="str">
        <f>TEXT(A107,"mmm-yy")</f>
        <v>May-09</v>
      </c>
      <c r="B531" s="24">
        <f>IF(B95=0,"-",(B107/B95-1))</f>
        <v>1.1398644485520748E-2</v>
      </c>
      <c r="C531" s="24">
        <f>IF(C95=0,"-",(C107/C95-1))</f>
        <v>2.2936600196727275E-2</v>
      </c>
      <c r="D531" s="24">
        <f>IF(D95=0,"-",(D107/D95-1))</f>
        <v>2.2936600196727275E-2</v>
      </c>
      <c r="E531" s="35">
        <f>IF(OR(E245="-",E257="-"),"-",IF(OR(E245="C",E257="C"),"C",E257/E245-1))</f>
        <v>-2.6090920670283957E-2</v>
      </c>
      <c r="F531" s="35">
        <f>IF(OR(F245=0,F257=0),"-",IF(OR(F245="C",F257="C"),"C",F257/F245-1))</f>
        <v>-6.249376872791812E-3</v>
      </c>
      <c r="G531" s="35">
        <f>IF(OR(G245=0,G257=0),"-",IF(OR(G245="C",G257="C"),"C",G257/G245-1))</f>
        <v>-1.3858732512715743E-2</v>
      </c>
      <c r="H531" s="35">
        <f>IF(OR(H245=0,H257=0),"-",IF(OR(H245="C",H257="C"),"C",H257/H245-1))</f>
        <v>-3.7527574897355809E-3</v>
      </c>
      <c r="I531" s="35">
        <f>IF(OR(I245=0,I257=0),"-",IF(OR(I245="C",I257="C"),"C",I257/I245-1))</f>
        <v>7.7162936901655765E-3</v>
      </c>
      <c r="J531" s="35">
        <f>IF(OR(J245=0,J257=0),"-",IF(OR(J245="C",J257="C"),"C",J257/J245-1))</f>
        <v>-2.5060238829524017E-3</v>
      </c>
      <c r="K531" s="24">
        <f>IF(OR(K257="-",K245="-"),"-",K257/K245-1)</f>
        <v>1.1407920876812749E-2</v>
      </c>
    </row>
    <row r="532" spans="1:11">
      <c r="A532" s="23" t="str">
        <f>TEXT(A108,"mmm-yy")</f>
        <v>Jun-09</v>
      </c>
      <c r="B532" s="24">
        <f>IF(B96=0,"-",(B108/B96-1))</f>
        <v>7.1295722256665695E-3</v>
      </c>
      <c r="C532" s="24">
        <f>IF(C96=0,"-",(C108/C96-1))</f>
        <v>2.1609236713239666E-2</v>
      </c>
      <c r="D532" s="24">
        <f>IF(D96=0,"-",(D108/D96-1))</f>
        <v>2.1609236713239666E-2</v>
      </c>
      <c r="E532" s="35">
        <f>IF(OR(E246="-",E258="-"),"-",IF(OR(E246="C",E258="C"),"C",E258/E246-1))</f>
        <v>-7.7728513160361112E-2</v>
      </c>
      <c r="F532" s="35">
        <f>IF(OR(F246=0,F258=0),"-",IF(OR(F246="C",F258="C"),"C",F258/F246-1))</f>
        <v>-4.8290453253841292E-2</v>
      </c>
      <c r="G532" s="35">
        <f>IF(OR(G246=0,G258=0),"-",IF(OR(G246="C",G258="C"),"C",G258/G246-1))</f>
        <v>-4.6506276429705284E-2</v>
      </c>
      <c r="H532" s="35">
        <f>IF(OR(H246=0,H258=0),"-",IF(OR(H246="C",H258="C"),"C",H258/H246-1))</f>
        <v>-5.779893028737193E-2</v>
      </c>
      <c r="I532" s="35">
        <f>IF(OR(I246=0,I258=0),"-",IF(OR(I246="C",I258="C"),"C",I258/I246-1))</f>
        <v>-1.8711993377945602E-3</v>
      </c>
      <c r="J532" s="35">
        <f>IF(OR(J246=0,J258=0),"-",IF(OR(J246="C",J258="C"),"C",J258/J246-1))</f>
        <v>1.0091770577622894E-2</v>
      </c>
      <c r="K532" s="24">
        <f>IF(OR(K258="-",K246="-"),"-",K258/K246-1)</f>
        <v>1.4377161476426981E-2</v>
      </c>
    </row>
    <row r="533" spans="1:11">
      <c r="A533" s="23" t="str">
        <f>TEXT(A109,"mmm-yy")</f>
        <v>Jul-09</v>
      </c>
      <c r="B533" s="24">
        <f>IF(B97=0,"-",(B109/B97-1))</f>
        <v>9.9502487562188602E-3</v>
      </c>
      <c r="C533" s="24">
        <f>IF(C97=0,"-",(C109/C97-1))</f>
        <v>2.7291533456200501E-2</v>
      </c>
      <c r="D533" s="24">
        <f>IF(D97=0,"-",(D109/D97-1))</f>
        <v>2.7291533456200501E-2</v>
      </c>
      <c r="E533" s="35">
        <f>IF(OR(E247="-",E259="-"),"-",IF(OR(E247="C",E259="C"),"C",E259/E247-1))</f>
        <v>-2.7630834671738436E-2</v>
      </c>
      <c r="F533" s="35">
        <f>IF(OR(F247=0,F259=0),"-",IF(OR(F247="C",F259="C"),"C",F259/F247-1))</f>
        <v>3.3213023718314805E-2</v>
      </c>
      <c r="G533" s="35">
        <f>IF(OR(G247=0,G259=0),"-",IF(OR(G247="C",G259="C"),"C",G259/G247-1))</f>
        <v>3.8579622735216645E-2</v>
      </c>
      <c r="H533" s="35">
        <f>IF(OR(H247=0,H259=0),"-",IF(OR(H247="C",H259="C"),"C",H259/H247-1))</f>
        <v>-1.0933890644045929E-3</v>
      </c>
      <c r="I533" s="35">
        <f>IF(OR(I247=0,I259=0),"-",IF(OR(I247="C",I259="C"),"C",I259/I247-1))</f>
        <v>-5.1672485184800498E-3</v>
      </c>
      <c r="J533" s="35">
        <f>IF(OR(J247=0,J259=0),"-",IF(OR(J247="C",J259="C"),"C",J259/J247-1))</f>
        <v>3.4343964097491853E-2</v>
      </c>
      <c r="K533" s="24">
        <f>IF(OR(K259="-",K247="-"),"-",K259/K247-1)</f>
        <v>1.7170434604415252E-2</v>
      </c>
    </row>
    <row r="534" spans="1:11">
      <c r="A534" s="23" t="str">
        <f>TEXT(A110,"mmm-yy")</f>
        <v>Aug-09</v>
      </c>
      <c r="B534" s="24">
        <f>IF(B98=0,"-",(B110/B98-1))</f>
        <v>6.1957868649318293E-3</v>
      </c>
      <c r="C534" s="24">
        <f>IF(C98=0,"-",(C110/C98-1))</f>
        <v>1.8480308603211704E-2</v>
      </c>
      <c r="D534" s="24">
        <f>IF(D98=0,"-",(D110/D98-1))</f>
        <v>1.8480308603211704E-2</v>
      </c>
      <c r="E534" s="35">
        <f>IF(OR(E248="-",E260="-"),"-",IF(OR(E248="C",E260="C"),"C",E260/E248-1))</f>
        <v>-4.4947209211990358E-2</v>
      </c>
      <c r="F534" s="35">
        <f>IF(OR(F248=0,F260=0),"-",IF(OR(F248="C",F260="C"),"C",F260/F248-1))</f>
        <v>-1.2377244207316673E-3</v>
      </c>
      <c r="G534" s="35">
        <f>IF(OR(G248=0,G260=0),"-",IF(OR(G248="C",G260="C"),"C",G260/G248-1))</f>
        <v>-1.8120835064715179E-2</v>
      </c>
      <c r="H534" s="35">
        <f>IF(OR(H248=0,H260=0),"-",IF(OR(H248="C",H260="C"),"C",H260/H248-1))</f>
        <v>-2.7297538905869501E-2</v>
      </c>
      <c r="I534" s="35">
        <f>IF(OR(I248=0,I260=0),"-",IF(OR(I248="C",I260="C"),"C",I260/I248-1))</f>
        <v>1.7194692836868919E-2</v>
      </c>
      <c r="J534" s="35">
        <f>IF(OR(J248=0,J260=0),"-",IF(OR(J248="C",J260="C"),"C",J260/J248-1))</f>
        <v>2.6791146858850201E-2</v>
      </c>
      <c r="K534" s="24">
        <f>IF(OR(K260="-",K248="-"),"-",K260/K248-1)</f>
        <v>1.2208878131517054E-2</v>
      </c>
    </row>
    <row r="535" spans="1:11">
      <c r="A535" s="23" t="str">
        <f>TEXT(A111,"mmm-yy")</f>
        <v>Sep-09</v>
      </c>
      <c r="B535" s="24">
        <f>IF(B99=0,"-",(B111/B99-1))</f>
        <v>5.217925107427801E-3</v>
      </c>
      <c r="C535" s="24">
        <f>IF(C99=0,"-",(C111/C99-1))</f>
        <v>2.1960807495640333E-2</v>
      </c>
      <c r="D535" s="24">
        <f>IF(D99=0,"-",(D111/D99-1))</f>
        <v>2.1960807495640333E-2</v>
      </c>
      <c r="E535" s="35">
        <f>IF(OR(E249="-",E261="-"),"-",IF(OR(E249="C",E261="C"),"C",E261/E249-1))</f>
        <v>-1.4608107462945386E-2</v>
      </c>
      <c r="F535" s="35">
        <f>IF(OR(F249=0,F261=0),"-",IF(OR(F249="C",F261="C"),"C",F261/F249-1))</f>
        <v>3.0134929669476618E-2</v>
      </c>
      <c r="G535" s="35">
        <f>IF(OR(G249=0,G261=0),"-",IF(OR(G249="C",G261="C"),"C",G261/G249-1))</f>
        <v>5.0470534093338681E-2</v>
      </c>
      <c r="H535" s="35">
        <f>IF(OR(H249=0,H261=0),"-",IF(OR(H249="C",H261="C"),"C",H261/H249-1))</f>
        <v>7.0318941968254833E-3</v>
      </c>
      <c r="I535" s="35">
        <f>IF(OR(I249=0,I261=0),"-",IF(OR(I249="C",I261="C"),"C",I261/I249-1))</f>
        <v>-1.9358567198092591E-2</v>
      </c>
      <c r="J535" s="35">
        <f>IF(OR(J249=0,J261=0),"-",IF(OR(J249="C",J261="C"),"C",J261/J249-1))</f>
        <v>2.2941711782701102E-2</v>
      </c>
      <c r="K535" s="24">
        <f>IF(OR(K261="-",K249="-"),"-",K261/K249-1)</f>
        <v>1.6655972769708871E-2</v>
      </c>
    </row>
    <row r="536" spans="1:11">
      <c r="A536" s="23" t="str">
        <f>TEXT(A112,"mmm-yy")</f>
        <v>Oct-09</v>
      </c>
      <c r="B536" s="35">
        <f>IF(B100=0,"-",(B112/B100-1))</f>
        <v>9.6793708408953183E-3</v>
      </c>
      <c r="C536" s="35">
        <f>IF(C100=0,"-",(C112/C100-1))</f>
        <v>2.4131184198266986E-2</v>
      </c>
      <c r="D536" s="35">
        <f>IF(D100=0,"-",(D112/D100-1))</f>
        <v>2.4131184198266986E-2</v>
      </c>
      <c r="E536" s="35">
        <f>IF(OR(E250="-",E262="-"),"-",IF(OR(E250="C",E262="C"),"C",E262/E250-1))</f>
        <v>-3.0811246954029481E-2</v>
      </c>
      <c r="F536" s="35">
        <f>IF(OR(F250=0,F262=0),"-",IF(OR(F250="C",F262="C"),"C",F262/F250-1))</f>
        <v>4.5220838507178396E-3</v>
      </c>
      <c r="G536" s="35">
        <f>IF(OR(G250=0,G262=0),"-",IF(OR(G250="C",G262="C"),"C",G262/G250-1))</f>
        <v>1.4033263255549544E-2</v>
      </c>
      <c r="H536" s="35">
        <f>IF(OR(H250=0,H262=0),"-",IF(OR(H250="C",H262="C"),"C",H262/H250-1))</f>
        <v>-7.4235746313884299E-3</v>
      </c>
      <c r="I536" s="35">
        <f>IF(OR(I250=0,I262=0),"-",IF(OR(I250="C",I262="C"),"C",I262/I250-1))</f>
        <v>-9.379553659113693E-3</v>
      </c>
      <c r="J536" s="35">
        <f>IF(OR(J250=0,J262=0),"-",IF(OR(J250="C",J262="C"),"C",J262/J250-1))</f>
        <v>1.2035001211790908E-2</v>
      </c>
      <c r="K536" s="35">
        <f>IF(OR(K262="-",K250="-"),"-",K262/K250-1)</f>
        <v>1.4313269909967286E-2</v>
      </c>
    </row>
    <row r="537" spans="1:11">
      <c r="A537" s="23" t="str">
        <f>TEXT(A113,"mmm-yy")</f>
        <v>Nov-09</v>
      </c>
      <c r="B537" s="35">
        <f>IF(B101=0,"-",(B113/B101-1))</f>
        <v>0</v>
      </c>
      <c r="C537" s="35">
        <f>IF(C101=0,"-",(C113/C101-1))</f>
        <v>1.6641334700081334E-2</v>
      </c>
      <c r="D537" s="35">
        <f>IF(D101=0,"-",(D113/D101-1))</f>
        <v>1.6641334700081334E-2</v>
      </c>
      <c r="E537" s="35">
        <f>IF(OR(E251="-",E263="-"),"-",IF(OR(E251="C",E263="C"),"C",E263/E251-1))</f>
        <v>-1.1588168592116754E-2</v>
      </c>
      <c r="F537" s="35">
        <f>IF(OR(F251=0,F263=0),"-",IF(OR(F251="C",F263="C"),"C",F263/F251-1))</f>
        <v>4.6498546138633579E-3</v>
      </c>
      <c r="G537" s="35">
        <f>IF(OR(G251=0,G263=0),"-",IF(OR(G251="C",G263="C"),"C",G263/G251-1))</f>
        <v>1.5471245879790096E-2</v>
      </c>
      <c r="H537" s="35">
        <f>IF(OR(H251=0,H263=0),"-",IF(OR(H251="C",H263="C"),"C",H263/H251-1))</f>
        <v>4.860323515862186E-3</v>
      </c>
      <c r="I537" s="35">
        <f>IF(OR(I251=0,I263=0),"-",IF(OR(I251="C",I263="C"),"C",I263/I251-1))</f>
        <v>-1.0656521600029389E-2</v>
      </c>
      <c r="J537" s="35">
        <f>IF(OR(J251=0,J263=0),"-",IF(OR(J251="C",J263="C"),"C",J263/J251-1))</f>
        <v>-2.0945090285018342E-4</v>
      </c>
      <c r="K537" s="35">
        <f>IF(OR(K263="-",K251="-"),"-",K263/K251-1)</f>
        <v>1.6641334700081334E-2</v>
      </c>
    </row>
    <row r="538" spans="1:11">
      <c r="A538" s="23" t="str">
        <f>TEXT(A114,"mmm-yy")</f>
        <v>Dec-09</v>
      </c>
      <c r="B538" s="35">
        <f>IF(B102=0,"-",(B114/B102-1))</f>
        <v>-1.1933174224343368E-3</v>
      </c>
      <c r="C538" s="35">
        <f>IF(C102=0,"-",(C114/C102-1))</f>
        <v>1.530372273585634E-2</v>
      </c>
      <c r="D538" s="35">
        <f>IF(D102=0,"-",(D114/D102-1))</f>
        <v>1.530372273585634E-2</v>
      </c>
      <c r="E538" s="35">
        <f>IF(OR(E252="-",E264="-"),"-",IF(OR(E252="C",E264="C"),"C",E264/E252-1))</f>
        <v>3.3031025863331953E-2</v>
      </c>
      <c r="F538" s="35">
        <f>IF(OR(F252=0,F264=0),"-",IF(OR(F252="C",F264="C"),"C",F264/F252-1))</f>
        <v>4.4220001990542768E-2</v>
      </c>
      <c r="G538" s="35">
        <f>IF(OR(G252=0,G264=0),"-",IF(OR(G252="C",G264="C"),"C",G264/G252-1))</f>
        <v>4.4940730268938411E-2</v>
      </c>
      <c r="H538" s="35">
        <f>IF(OR(H252=0,H264=0),"-",IF(OR(H252="C",H264="C"),"C",H264/H252-1))</f>
        <v>4.8840246260681619E-2</v>
      </c>
      <c r="I538" s="35">
        <f>IF(OR(I252=0,I264=0),"-",IF(OR(I252="C",I264="C"),"C",I264/I252-1))</f>
        <v>-6.8973125223126264E-4</v>
      </c>
      <c r="J538" s="35">
        <f>IF(OR(J252=0,J264=0),"-",IF(OR(J252="C",J264="C"),"C",J264/J252-1))</f>
        <v>-4.4050981897489905E-3</v>
      </c>
      <c r="K538" s="35">
        <f>IF(OR(K264="-",K252="-"),"-",K264/K252-1)</f>
        <v>1.6516749883688897E-2</v>
      </c>
    </row>
    <row r="539" spans="1:11">
      <c r="A539" s="23" t="str">
        <f>TEXT(A115,"mmm-yy")</f>
        <v>Jan-10</v>
      </c>
      <c r="B539" s="35">
        <f>IF(B103=0,"-",(B115/B103-1))</f>
        <v>1.1918951132301459E-3</v>
      </c>
      <c r="C539" s="35">
        <f>IF(C103=0,"-",(C115/C103-1))</f>
        <v>2.101070171255448E-2</v>
      </c>
      <c r="D539" s="35">
        <f>IF(D103=0,"-",(D115/D103-1))</f>
        <v>2.101070171255448E-2</v>
      </c>
      <c r="E539" s="35">
        <f>IF(OR(E253="-",E265="-"),"-",IF(OR(E253="C",E265="C"),"C",E265/E253-1))</f>
        <v>2.4470450465508886E-2</v>
      </c>
      <c r="F539" s="35">
        <f>IF(OR(F253=0,F265=0),"-",IF(OR(F253="C",F265="C"),"C",F265/F253-1))</f>
        <v>4.4152900420802998E-2</v>
      </c>
      <c r="G539" s="35">
        <f>IF(OR(G253=0,G265=0),"-",IF(OR(G253="C",G265="C"),"C",G265/G253-1))</f>
        <v>4.3641834814422298E-2</v>
      </c>
      <c r="H539" s="35">
        <f>IF(OR(H253=0,H265=0),"-",IF(OR(H253="C",H265="C"),"C",H265/H253-1))</f>
        <v>4.5995293513565905E-2</v>
      </c>
      <c r="I539" s="35">
        <f>IF(OR(I253=0,I265=0),"-",IF(OR(I253="C",I265="C"),"C",I265/I253-1))</f>
        <v>4.8969444241508953E-4</v>
      </c>
      <c r="J539" s="35">
        <f>IF(OR(J253=0,J265=0),"-",IF(OR(J253="C",J265="C"),"C",J265/J253-1))</f>
        <v>-1.7613779948992825E-3</v>
      </c>
      <c r="K539" s="35">
        <f>IF(OR(K265="-",K253="-"),"-",K265/K253-1)</f>
        <v>1.9795212781944516E-2</v>
      </c>
    </row>
    <row r="540" spans="1:11">
      <c r="A540" s="23" t="str">
        <f>TEXT(A116,"mmm-yy")</f>
        <v>Feb-10</v>
      </c>
      <c r="B540" s="35">
        <f>IF(B104=0,"-",(B116/B104-1))</f>
        <v>-2.0870602265951055E-3</v>
      </c>
      <c r="C540" s="35">
        <f>IF(C104=0,"-",(C116/C104-1))</f>
        <v>1.6382204812535051E-2</v>
      </c>
      <c r="D540" s="35">
        <f>IF(D104=0,"-",(D116/D104-1))</f>
        <v>1.6382204812535051E-2</v>
      </c>
      <c r="E540" s="35">
        <f>IF(OR(E254="-",E266="-"),"-",IF(OR(E254="C",E266="C"),"C",E266/E254-1))</f>
        <v>6.6321745096820095E-3</v>
      </c>
      <c r="F540" s="35">
        <f>IF(OR(F254=0,F266=0),"-",IF(OR(F254="C",F266="C"),"C",F266/F254-1))</f>
        <v>1.5061582131431273E-2</v>
      </c>
      <c r="G540" s="35">
        <f>IF(OR(G254=0,G266=0),"-",IF(OR(G254="C",G266="C"),"C",G266/G254-1))</f>
        <v>2.8748666669296208E-2</v>
      </c>
      <c r="H540" s="35">
        <f>IF(OR(H254=0,H266=0),"-",IF(OR(H254="C",H266="C"),"C",H266/H254-1))</f>
        <v>2.3123028963387027E-2</v>
      </c>
      <c r="I540" s="35">
        <f>IF(OR(I254=0,I266=0),"-",IF(OR(I254="C",I266="C"),"C",I266/I254-1))</f>
        <v>-1.3304595166260258E-2</v>
      </c>
      <c r="J540" s="35">
        <f>IF(OR(J254=0,J266=0),"-",IF(OR(J254="C",J266="C"),"C",J266/J254-1))</f>
        <v>-7.8792545996384522E-3</v>
      </c>
      <c r="K540" s="35">
        <f>IF(OR(K266="-",K254="-"),"-",K266/K254-1)</f>
        <v>1.8507892124661751E-2</v>
      </c>
    </row>
    <row r="541" spans="1:11">
      <c r="A541" s="23" t="str">
        <f>TEXT(A117,"mmm-yy")</f>
        <v>Mar-10</v>
      </c>
      <c r="B541" s="35">
        <f>IF(B105=0,"-",(B117/B105-1))</f>
        <v>-2.9806259314456574E-3</v>
      </c>
      <c r="C541" s="35">
        <f>IF(C105=0,"-",(C117/C105-1))</f>
        <v>1.3031521344612829E-2</v>
      </c>
      <c r="D541" s="35">
        <f>IF(D105=0,"-",(D117/D105-1))</f>
        <v>1.3031521344612829E-2</v>
      </c>
      <c r="E541" s="35">
        <f>IF(OR(E255="-",E267="-"),"-",IF(OR(E255="C",E267="C"),"C",E267/E255-1))</f>
        <v>1.8643638560196241E-3</v>
      </c>
      <c r="F541" s="35">
        <f>IF(OR(F255=0,F267=0),"-",IF(OR(F255="C",F267="C"),"C",F267/F255-1))</f>
        <v>2.3124033881120942E-2</v>
      </c>
      <c r="G541" s="35">
        <f>IF(OR(G255=0,G267=0),"-",IF(OR(G255="C",G267="C"),"C",G267/G255-1))</f>
        <v>3.1669672358491718E-2</v>
      </c>
      <c r="H541" s="35">
        <f>IF(OR(H255=0,H267=0),"-",IF(OR(H255="C",H267="C"),"C",H267/H255-1))</f>
        <v>1.4920180698016372E-2</v>
      </c>
      <c r="I541" s="35">
        <f>IF(OR(I255=0,I267=0),"-",IF(OR(I255="C",I267="C"),"C",I267/I255-1))</f>
        <v>-8.2833088015803469E-3</v>
      </c>
      <c r="J541" s="35">
        <f>IF(OR(J255=0,J267=0),"-",IF(OR(J255="C",J267="C"),"C",J267/J255-1))</f>
        <v>8.0832496378804297E-3</v>
      </c>
      <c r="K541" s="35">
        <f>IF(OR(K267="-",K255="-"),"-",K267/K255-1)</f>
        <v>1.606001617673436E-2</v>
      </c>
    </row>
    <row r="542" spans="1:11">
      <c r="A542" s="23" t="str">
        <f>TEXT(A118,"mmm-yy")</f>
        <v>Apr-10</v>
      </c>
      <c r="B542" s="35">
        <f>IF(B106=0,"-",(B118/B106-1))</f>
        <v>-6.5730504929787381E-3</v>
      </c>
      <c r="C542" s="35">
        <f>IF(C106=0,"-",(C118/C106-1))</f>
        <v>1.5153111022167876E-2</v>
      </c>
      <c r="D542" s="35">
        <f>IF(D106=0,"-",(D118/D106-1))</f>
        <v>1.5153111022167876E-2</v>
      </c>
      <c r="E542" s="35">
        <f>IF(OR(E256="-",E268="-"),"-",IF(OR(E256="C",E268="C"),"C",E268/E256-1))</f>
        <v>-1.2797840801940907E-2</v>
      </c>
      <c r="F542" s="35">
        <f>IF(OR(F256=0,F268=0),"-",IF(OR(F256="C",F268="C"),"C",F268/F256-1))</f>
        <v>7.7344482293499883E-3</v>
      </c>
      <c r="G542" s="35">
        <f>IF(OR(G256=0,G268=0),"-",IF(OR(G256="C",G268="C"),"C",G268/G256-1))</f>
        <v>2.2044294335417103E-3</v>
      </c>
      <c r="H542" s="35">
        <f>IF(OR(H256=0,H268=0),"-",IF(OR(H256="C",H268="C"),"C",H268/H256-1))</f>
        <v>2.1613431177112119E-3</v>
      </c>
      <c r="I542" s="35">
        <f>IF(OR(I256=0,I268=0),"-",IF(OR(I256="C",I268="C"),"C",I268/I256-1))</f>
        <v>5.5178550736738607E-3</v>
      </c>
      <c r="J542" s="35">
        <f>IF(OR(J256=0,J268=0),"-",IF(OR(J256="C",J268="C"),"C",J268/J256-1))</f>
        <v>5.5610856973400402E-3</v>
      </c>
      <c r="K542" s="35">
        <f>IF(OR(K268="-",K256="-"),"-",K268/K256-1)</f>
        <v>2.1869913561261889E-2</v>
      </c>
    </row>
    <row r="543" spans="1:11">
      <c r="A543" s="23" t="str">
        <f>TEXT(A119,"mmm-yy")</f>
        <v>May-10</v>
      </c>
      <c r="B543" s="35">
        <f>IF(B107=0,"-",(B119/B107-1))</f>
        <v>-5.7873895826987543E-3</v>
      </c>
      <c r="C543" s="35">
        <f>IF(C107=0,"-",(C119/C107-1))</f>
        <v>2.1111062546439907E-2</v>
      </c>
      <c r="D543" s="35">
        <f>IF(D107=0,"-",(D119/D107-1))</f>
        <v>2.1111062546439907E-2</v>
      </c>
      <c r="E543" s="35">
        <f>IF(OR(E257="-",E269="-"),"-",IF(OR(E257="C",E269="C"),"C",E269/E257-1))</f>
        <v>-6.5417690959397756E-2</v>
      </c>
      <c r="F543" s="35">
        <f>IF(OR(F257=0,F269=0),"-",IF(OR(F257="C",F269="C"),"C",F269/F257-1))</f>
        <v>-6.0989537006811312E-2</v>
      </c>
      <c r="G543" s="35">
        <f>IF(OR(G257=0,G269=0),"-",IF(OR(G257="C",G269="C"),"C",G269/G257-1))</f>
        <v>-7.9548161127307671E-2</v>
      </c>
      <c r="H543" s="35">
        <f>IF(OR(H257=0,H269=0),"-",IF(OR(H257="C",H269="C"),"C",H269/H257-1))</f>
        <v>-4.5687665378445375E-2</v>
      </c>
      <c r="I543" s="35">
        <f>IF(OR(I257=0,I269=0),"-",IF(OR(I257="C",I269="C"),"C",I269/I257-1))</f>
        <v>2.0162515122166269E-2</v>
      </c>
      <c r="J543" s="35">
        <f>IF(OR(J257=0,J269=0),"-",IF(OR(J257="C",J269="C"),"C",J269/J257-1))</f>
        <v>-1.6034448129012335E-2</v>
      </c>
      <c r="K543" s="35">
        <f>IF(OR(K269="-",K257="-"),"-",K269/K257-1)</f>
        <v>2.7055030128664947E-2</v>
      </c>
    </row>
    <row r="544" spans="1:11">
      <c r="A544" s="23" t="str">
        <f>TEXT(A120,"mmm-yy")</f>
        <v>Jun-10</v>
      </c>
      <c r="B544" s="35">
        <f>IF(B108=0,"-",(B120/B108-1))</f>
        <v>-1.3850415512465353E-2</v>
      </c>
      <c r="C544" s="35">
        <f>IF(C108=0,"-",(C120/C108-1))</f>
        <v>9.8944591029024309E-3</v>
      </c>
      <c r="D544" s="35">
        <f>IF(D108=0,"-",(D120/D108-1))</f>
        <v>9.8944591029024309E-3</v>
      </c>
      <c r="E544" s="35">
        <f>IF(OR(E258="-",E270="-"),"-",IF(OR(E258="C",E270="C"),"C",E270/E258-1))</f>
        <v>5.9872077708976068E-2</v>
      </c>
      <c r="F544" s="35">
        <f>IF(OR(F258=0,F270=0),"-",IF(OR(F258="C",F270="C"),"C",F270/F258-1))</f>
        <v>6.9750294957630521E-2</v>
      </c>
      <c r="G544" s="35">
        <f>IF(OR(G258=0,G270=0),"-",IF(OR(G258="C",G270="C"),"C",G270/G258-1))</f>
        <v>4.8115879172831333E-2</v>
      </c>
      <c r="H544" s="35">
        <f>IF(OR(H258=0,H270=0),"-",IF(OR(H258="C",H270="C"),"C",H270/H258-1))</f>
        <v>7.0358938636175594E-2</v>
      </c>
      <c r="I544" s="35">
        <f>IF(OR(I258=0,I270=0),"-",IF(OR(I258="C",I270="C"),"C",I270/I258-1))</f>
        <v>2.0641244174139484E-2</v>
      </c>
      <c r="J544" s="35">
        <f>IF(OR(J258=0,J270=0),"-",IF(OR(J258="C",J270="C"),"C",J270/J258-1))</f>
        <v>-5.6863511535720779E-4</v>
      </c>
      <c r="K544" s="35">
        <f>IF(OR(K270="-",K258="-"),"-",K270/K258-1)</f>
        <v>2.4078370045358843E-2</v>
      </c>
    </row>
    <row r="545" spans="1:11">
      <c r="A545" s="23" t="str">
        <f>TEXT(A121,"mmm-yy")</f>
        <v>Jul-10</v>
      </c>
      <c r="B545" s="35">
        <f>IF(B109=0,"-",(B121/B109-1))</f>
        <v>-1.447044334975367E-2</v>
      </c>
      <c r="C545" s="35">
        <f>IF(C109=0,"-",(C121/C109-1))</f>
        <v>1.2133594018877814E-2</v>
      </c>
      <c r="D545" s="35">
        <f>IF(D109=0,"-",(D121/D109-1))</f>
        <v>1.2133594018877814E-2</v>
      </c>
      <c r="E545" s="35">
        <f>IF(OR(E259="-",E271="-"),"-",IF(OR(E259="C",E271="C"),"C",E271/E259-1))</f>
        <v>7.6026193720934998E-4</v>
      </c>
      <c r="F545" s="35">
        <f>IF(OR(F259=0,F271=0),"-",IF(OR(F259="C",F271="C"),"C",F271/F259-1))</f>
        <v>1.9849749741194245E-3</v>
      </c>
      <c r="G545" s="35">
        <f>IF(OR(G259=0,G271=0),"-",IF(OR(G259="C",G271="C"),"C",G271/G259-1))</f>
        <v>6.7726857348835434E-3</v>
      </c>
      <c r="H545" s="35">
        <f>IF(OR(H259=0,H271=0),"-",IF(OR(H259="C",H271="C"),"C",H271/H259-1))</f>
        <v>1.2903080665781275E-2</v>
      </c>
      <c r="I545" s="35">
        <f>IF(OR(I259=0,I271=0),"-",IF(OR(I259="C",I271="C"),"C",I271/I259-1))</f>
        <v>-4.7555032318634671E-3</v>
      </c>
      <c r="J545" s="35">
        <f>IF(OR(J259=0,J271=0),"-",IF(OR(J259="C",J271="C"),"C",J271/J259-1))</f>
        <v>-1.0779023087268635E-2</v>
      </c>
      <c r="K545" s="35">
        <f>IF(OR(K271="-",K259="-"),"-",K271/K259-1)</f>
        <v>2.6994662097255429E-2</v>
      </c>
    </row>
    <row r="546" spans="1:11">
      <c r="A546" s="23" t="str">
        <f>TEXT(A122,"mmm-yy")</f>
        <v>Aug-10</v>
      </c>
      <c r="B546" s="35">
        <f>IF(B110=0,"-",(B122/B110-1))</f>
        <v>-1.2623152709359653E-2</v>
      </c>
      <c r="C546" s="35">
        <f>IF(C110=0,"-",(C122/C110-1))</f>
        <v>1.3050882292492405E-2</v>
      </c>
      <c r="D546" s="35">
        <f>IF(D110=0,"-",(D122/D110-1))</f>
        <v>1.3050882292492405E-2</v>
      </c>
      <c r="E546" s="35">
        <f>IF(OR(E260="-",E272="-"),"-",IF(OR(E260="C",E272="C"),"C",E272/E260-1))</f>
        <v>-2.8594401411943249E-3</v>
      </c>
      <c r="F546" s="35">
        <f>IF(OR(F260=0,F272=0),"-",IF(OR(F260="C",F272="C"),"C",F272/F260-1))</f>
        <v>-4.7675169232042069E-4</v>
      </c>
      <c r="G546" s="35">
        <f>IF(OR(G260=0,G272=0),"-",IF(OR(G260="C",G272="C"),"C",G272/G260-1))</f>
        <v>-1.9112591877099461E-2</v>
      </c>
      <c r="H546" s="35">
        <f>IF(OR(H260=0,H272=0),"-",IF(OR(H260="C",H272="C"),"C",H272/H260-1))</f>
        <v>1.0154123934593029E-2</v>
      </c>
      <c r="I546" s="35">
        <f>IF(OR(I260=0,I272=0),"-",IF(OR(I260="C",I272="C"),"C",I272/I260-1))</f>
        <v>1.8998959544645588E-2</v>
      </c>
      <c r="J546" s="35">
        <f>IF(OR(J260=0,J272=0),"-",IF(OR(J260="C",J272="C"),"C",J272/J260-1))</f>
        <v>-1.0524013489650264E-2</v>
      </c>
      <c r="K546" s="35">
        <f>IF(OR(K272="-",K260="-"),"-",K272/K260-1)</f>
        <v>2.6002265570943317E-2</v>
      </c>
    </row>
    <row r="547" spans="1:11">
      <c r="A547" s="23" t="str">
        <f>TEXT(A123,"mmm-yy")</f>
        <v>Sep-10</v>
      </c>
      <c r="B547" s="43">
        <f>IF(B111=0,"-",(B123/B111-1))</f>
        <v>-1.3435114503816847E-2</v>
      </c>
      <c r="C547" s="43">
        <f>IF(C111=0,"-",(C123/C111-1))</f>
        <v>2.5451180009254948E-3</v>
      </c>
      <c r="D547" s="43">
        <f>IF(D111=0,"-",(D123/D111-1))</f>
        <v>2.5451180009254948E-3</v>
      </c>
      <c r="E547" s="43">
        <f>IF(OR(E261="-",E273="-"),"-",IF(OR(E261="C",E273="C"),"C",E273/E261-1))</f>
        <v>4.325761456813737E-6</v>
      </c>
      <c r="F547" s="43">
        <f>IF(OR(F261=0,F273=0),"-",IF(OR(F261="C",F273="C"),"C",F273/F261-1))</f>
        <v>-1.2170513847544306E-2</v>
      </c>
      <c r="G547" s="43">
        <f>IF(OR(G261=0,G273=0),"-",IF(OR(G261="C",G273="C"),"C",G273/G261-1))</f>
        <v>-1.8387945814116291E-2</v>
      </c>
      <c r="H547" s="43">
        <f>IF(OR(H261=0,H273=0),"-",IF(OR(H261="C",H273="C"),"C",H273/H261-1))</f>
        <v>2.5494547719557836E-3</v>
      </c>
      <c r="I547" s="43">
        <f>IF(OR(I261=0,I273=0),"-",IF(OR(I261="C",I273="C"),"C",I273/I261-1))</f>
        <v>6.3338993648855979E-3</v>
      </c>
      <c r="J547" s="43">
        <f>IF(OR(J261=0,J273=0),"-",IF(OR(J261="C",J273="C"),"C",J273/J261-1))</f>
        <v>-1.468253615762849E-2</v>
      </c>
      <c r="K547" s="43">
        <f>IF(OR(K273="-",K261="-"),"-",K273/K261-1)</f>
        <v>1.6197852507901844E-2</v>
      </c>
    </row>
    <row r="548" spans="1:11">
      <c r="A548" s="23" t="str">
        <f>TEXT(A124,"mmm-yy")</f>
        <v>Oct-10</v>
      </c>
      <c r="B548" s="43">
        <f>IF(B112=0,"-",(B124/B112-1))</f>
        <v>-1.3481126423007805E-2</v>
      </c>
      <c r="C548" s="43">
        <f>IF(C112=0,"-",(C124/C112-1))</f>
        <v>3.6040197066398161E-3</v>
      </c>
      <c r="D548" s="43">
        <f>IF(D112=0,"-",(D124/D112-1))</f>
        <v>3.6040197066398161E-3</v>
      </c>
      <c r="E548" s="43">
        <f>IF(OR(E262="-",E274="-"),"-",IF(OR(E262="C",E274="C"),"C",E274/E262-1))</f>
        <v>5.6252976677595434E-4</v>
      </c>
      <c r="F548" s="43">
        <f>IF(OR(F262=0,F274=0),"-",IF(OR(F262="C",F274="C"),"C",F274/F262-1))</f>
        <v>-1.6881276959960112E-2</v>
      </c>
      <c r="G548" s="43">
        <f>IF(OR(G262=0,G274=0),"-",IF(OR(G262="C",G274="C"),"C",G274/G262-1))</f>
        <v>-3.5369755940641956E-2</v>
      </c>
      <c r="H548" s="43">
        <f>IF(OR(H262=0,H274=0),"-",IF(OR(H262="C",H274="C"),"C",H274/H262-1))</f>
        <v>4.1685768417807356E-3</v>
      </c>
      <c r="I548" s="43">
        <f>IF(OR(I262=0,I274=0),"-",IF(OR(I262="C",I274="C"),"C",I274/I262-1))</f>
        <v>1.9166389499543968E-2</v>
      </c>
      <c r="J548" s="43">
        <f>IF(OR(J262=0,J274=0),"-",IF(OR(J262="C",J274="C"),"C",J274/J262-1))</f>
        <v>-2.0962470134193056E-2</v>
      </c>
      <c r="K548" s="43">
        <f>IF(OR(K274="-",K262="-"),"-",K274/K262-1)</f>
        <v>1.7318620644021676E-2</v>
      </c>
    </row>
    <row r="549" spans="1:11">
      <c r="A549" s="23" t="str">
        <f>TEXT(A125,"mmm-yy")</f>
        <v>Nov-10</v>
      </c>
      <c r="B549" s="43">
        <f>IF(B113=0,"-",(B125/B113-1))</f>
        <v>-1.0463378176382654E-2</v>
      </c>
      <c r="C549" s="43">
        <f>IF(C113=0,"-",(C125/C113-1))</f>
        <v>3.9635905958597117E-3</v>
      </c>
      <c r="D549" s="43">
        <f>IF(D113=0,"-",(D125/D113-1))</f>
        <v>3.9635905958597117E-3</v>
      </c>
      <c r="E549" s="43">
        <f>IF(OR(E263="-",E275="-"),"-",IF(OR(E263="C",E275="C"),"C",E275/E263-1))</f>
        <v>2.8747262743467061E-2</v>
      </c>
      <c r="F549" s="43">
        <f>IF(OR(F263=0,F275=0),"-",IF(OR(F263="C",F275="C"),"C",F275/F263-1))</f>
        <v>1.9759177245517012E-2</v>
      </c>
      <c r="G549" s="43">
        <f>IF(OR(G263=0,G275=0),"-",IF(OR(G263="C",G275="C"),"C",G275/G263-1))</f>
        <v>1.4105592764037889E-2</v>
      </c>
      <c r="H549" s="43">
        <f>IF(OR(H263=0,H275=0),"-",IF(OR(H263="C",H275="C"),"C",H275/H263-1))</f>
        <v>3.2824795719593514E-2</v>
      </c>
      <c r="I549" s="43">
        <f>IF(OR(I263=0,I275=0),"-",IF(OR(I263="C",I275="C"),"C",I275/I263-1))</f>
        <v>5.5749465556833577E-3</v>
      </c>
      <c r="J549" s="43">
        <f>IF(OR(J263=0,J275=0),"-",IF(OR(J263="C",J275="C"),"C",J275/J263-1))</f>
        <v>-1.2650372578413394E-2</v>
      </c>
      <c r="K549" s="43">
        <f>IF(OR(K275="-",K263="-"),"-",K275/K263-1)</f>
        <v>1.457951980155614E-2</v>
      </c>
    </row>
    <row r="550" spans="1:11">
      <c r="A550" s="23" t="str">
        <f>TEXT(A126,"mmm-yy")</f>
        <v>Dec-10</v>
      </c>
      <c r="B550" s="43">
        <f>IF(B114=0,"-",(B126/B114-1))</f>
        <v>-9.2592592592593004E-3</v>
      </c>
      <c r="C550" s="43">
        <f>IF(C114=0,"-",(C126/C114-1))</f>
        <v>1.3897627723347128E-3</v>
      </c>
      <c r="D550" s="43">
        <f>IF(D114=0,"-",(D126/D114-1))</f>
        <v>1.3897627723347128E-3</v>
      </c>
      <c r="E550" s="43">
        <f>IF(OR(E264="-",E276="-"),"-",IF(OR(E264="C",E276="C"),"C",E276/E264-1))</f>
        <v>-1.7267706533154792E-2</v>
      </c>
      <c r="F550" s="43">
        <f>IF(OR(F264=0,F276=0),"-",IF(OR(F264="C",F276="C"),"C",F276/F264-1))</f>
        <v>-2.3660305308192187E-2</v>
      </c>
      <c r="G550" s="43">
        <f>IF(OR(G264=0,G276=0),"-",IF(OR(G264="C",G276="C"),"C",G276/G264-1))</f>
        <v>-2.4785936116223484E-2</v>
      </c>
      <c r="H550" s="43">
        <f>IF(OR(H264=0,H276=0),"-",IF(OR(H264="C",H276="C"),"C",H276/H264-1))</f>
        <v>-1.5901941776523265E-2</v>
      </c>
      <c r="I550" s="43">
        <f>IF(OR(I264=0,I276=0),"-",IF(OR(I264="C",I276="C"),"C",I276/I264-1))</f>
        <v>1.1542397199937326E-3</v>
      </c>
      <c r="J550" s="43">
        <f>IF(OR(J264=0,J276=0),"-",IF(OR(J264="C",J276="C"),"C",J276/J264-1))</f>
        <v>-7.8837301494879553E-3</v>
      </c>
      <c r="K550" s="43">
        <f>IF(OR(K276="-",K264="-"),"-",K276/K264-1)</f>
        <v>1.0748545601982684E-2</v>
      </c>
    </row>
    <row r="551" spans="1:11">
      <c r="A551" s="23" t="str">
        <f>TEXT(A127,"mmm-yy")</f>
        <v>Jan-11</v>
      </c>
      <c r="B551" s="43">
        <f>IF(B115=0,"-",(B127/B115-1))</f>
        <v>-1.0714285714285676E-2</v>
      </c>
      <c r="C551" s="43">
        <f>IF(C115=0,"-",(C127/C115-1))</f>
        <v>-6.5045676214026127E-3</v>
      </c>
      <c r="D551" s="43">
        <f>IF(D115=0,"-",(D127/D115-1))</f>
        <v>-6.5045676214026127E-3</v>
      </c>
      <c r="E551" s="43">
        <f>IF(OR(E265="-",E277="-"),"-",IF(OR(E265="C",E277="C"),"C",E277/E265-1))</f>
        <v>-1.059231243466463E-2</v>
      </c>
      <c r="F551" s="43">
        <f>IF(OR(F265=0,F277=0),"-",IF(OR(F265="C",F277="C"),"C",F277/F265-1))</f>
        <v>-2.3426285127262414E-2</v>
      </c>
      <c r="G551" s="43">
        <f>IF(OR(G265=0,G277=0),"-",IF(OR(G265="C",G277="C"),"C",G277/G265-1))</f>
        <v>-1.1970110191152905E-2</v>
      </c>
      <c r="H551" s="43">
        <f>IF(OR(H265=0,H277=0),"-",IF(OR(H265="C",H277="C"),"C",H277/H265-1))</f>
        <v>-1.702798164356889E-2</v>
      </c>
      <c r="I551" s="43">
        <f>IF(OR(I265=0,I277=0),"-",IF(OR(I265="C",I277="C"),"C",I277/I265-1))</f>
        <v>-1.1594967980498971E-2</v>
      </c>
      <c r="J551" s="43">
        <f>IF(OR(J265=0,J277=0),"-",IF(OR(J265="C",J277="C"),"C",J277/J265-1))</f>
        <v>-6.5091410174542563E-3</v>
      </c>
      <c r="K551" s="43">
        <f>IF(OR(K277="-",K265="-"),"-",K277/K265-1)</f>
        <v>4.2553107076075403E-3</v>
      </c>
    </row>
    <row r="552" spans="1:11">
      <c r="A552" s="23" t="str">
        <f>TEXT(A128,"mmm-yy")</f>
        <v>Feb-11</v>
      </c>
      <c r="B552" s="43">
        <f>IF(B116=0,"-",(B128/B116-1))</f>
        <v>-1.0158350761876322E-2</v>
      </c>
      <c r="C552" s="43">
        <f>IF(C116=0,"-",(C128/C116-1))</f>
        <v>-6.730808935871524E-3</v>
      </c>
      <c r="D552" s="43">
        <f>IF(D116=0,"-",(D128/D116-1))</f>
        <v>-6.730808935871524E-3</v>
      </c>
      <c r="E552" s="43">
        <f>IF(OR(E266="-",E278="-"),"-",IF(OR(E266="C",E278="C"),"C",E278/E266-1))</f>
        <v>-1.4938834789349542E-2</v>
      </c>
      <c r="F552" s="43">
        <f>IF(OR(F266=0,F278=0),"-",IF(OR(F266="C",F278="C"),"C",F278/F266-1))</f>
        <v>-1.5208808812179564E-2</v>
      </c>
      <c r="G552" s="43">
        <f>IF(OR(G266=0,G278=0),"-",IF(OR(G266="C",G278="C"),"C",G278/G266-1))</f>
        <v>-3.0412809037136723E-2</v>
      </c>
      <c r="H552" s="43">
        <f>IF(OR(H266=0,H278=0),"-",IF(OR(H266="C",H278="C"),"C",H278/H266-1))</f>
        <v>-2.1569093282529317E-2</v>
      </c>
      <c r="I552" s="43">
        <f>IF(OR(I266=0,I278=0),"-",IF(OR(I266="C",I278="C"),"C",I278/I266-1))</f>
        <v>1.5680900456057634E-2</v>
      </c>
      <c r="J552" s="43">
        <f>IF(OR(J266=0,J278=0),"-",IF(OR(J266="C",J278="C"),"C",J278/J266-1))</f>
        <v>6.5004942369286667E-3</v>
      </c>
      <c r="K552" s="43">
        <f>IF(OR(K278="-",K266="-"),"-",K278/K266-1)</f>
        <v>3.4627173231627228E-3</v>
      </c>
    </row>
    <row r="553" spans="1:11">
      <c r="A553" s="23" t="str">
        <f>TEXT(A129,"mmm-yy")</f>
        <v>Mar-11</v>
      </c>
      <c r="B553" s="43">
        <f>IF(B117=0,"-",(B129/B117-1))</f>
        <v>-2.5710014947683102E-2</v>
      </c>
      <c r="C553" s="43">
        <f>IF(C117=0,"-",(C129/C117-1))</f>
        <v>-3.143969407792746E-2</v>
      </c>
      <c r="D553" s="43">
        <f>IF(D117=0,"-",(D129/D117-1))</f>
        <v>-3.143969407792746E-2</v>
      </c>
      <c r="E553" s="43">
        <f>IF(OR(E267="-",E279="-"),"-",IF(OR(E267="C",E279="C"),"C",E279/E267-1))</f>
        <v>-2.4564773865540901E-2</v>
      </c>
      <c r="F553" s="43">
        <f>IF(OR(F267=0,F279=0),"-",IF(OR(F267="C",F279="C"),"C",F279/F267-1))</f>
        <v>-5.4305488649203815E-2</v>
      </c>
      <c r="G553" s="43">
        <f>IF(OR(G267=0,G279=0),"-",IF(OR(G267="C",G279="C"),"C",G279/G267-1))</f>
        <v>-7.3274395515519952E-2</v>
      </c>
      <c r="H553" s="43">
        <f>IF(OR(H267=0,H279=0),"-",IF(OR(H267="C",H279="C"),"C",H279/H267-1))</f>
        <v>-5.5232158968042233E-2</v>
      </c>
      <c r="I553" s="43">
        <f>IF(OR(I267=0,I279=0),"-",IF(OR(I267="C",I279="C"),"C",I279/I267-1))</f>
        <v>2.0468741528802514E-2</v>
      </c>
      <c r="J553" s="43">
        <f>IF(OR(J267=0,J279=0),"-",IF(OR(J267="C",J279="C"),"C",J279/J267-1))</f>
        <v>9.8084447691015875E-4</v>
      </c>
      <c r="K553" s="43">
        <f>IF(OR(K279="-",K267="-"),"-",K279/K267-1)</f>
        <v>-5.8808765543625352E-3</v>
      </c>
    </row>
    <row r="554" spans="1:11">
      <c r="A554" s="23" t="str">
        <f>TEXT(A130,"mmm-yy")</f>
        <v>Apr-11</v>
      </c>
      <c r="B554" s="43">
        <f>IF(B118=0,"-",(B130/B118-1))</f>
        <v>-2.4360902255639139E-2</v>
      </c>
      <c r="C554" s="43">
        <f>IF(C118=0,"-",(C130/C118-1))</f>
        <v>-3.1693769843191277E-2</v>
      </c>
      <c r="D554" s="43">
        <f>IF(D118=0,"-",(D130/D118-1))</f>
        <v>-3.1693769843191277E-2</v>
      </c>
      <c r="E554" s="43">
        <f>IF(OR(E268="-",E280="-"),"-",IF(OR(E268="C",E280="C"),"C",E280/E268-1))</f>
        <v>1.1741542096604274E-2</v>
      </c>
      <c r="F554" s="43">
        <f>IF(OR(F268=0,F280=0),"-",IF(OR(F268="C",F280="C"),"C",F280/F268-1))</f>
        <v>-3.7485696946838676E-2</v>
      </c>
      <c r="G554" s="43">
        <f>IF(OR(G268=0,G280=0),"-",IF(OR(G268="C",G280="C"),"C",G280/G268-1))</f>
        <v>-5.2891915274820955E-2</v>
      </c>
      <c r="H554" s="43">
        <f>IF(OR(H268=0,H280=0),"-",IF(OR(H268="C",H280="C"),"C",H280/H268-1))</f>
        <v>-2.0324361479400865E-2</v>
      </c>
      <c r="I554" s="43">
        <f>IF(OR(I268=0,I280=0),"-",IF(OR(I268="C",I280="C"),"C",I280/I268-1))</f>
        <v>1.6266589396132902E-2</v>
      </c>
      <c r="J554" s="43">
        <f>IF(OR(J268=0,J280=0),"-",IF(OR(J268="C",J280="C"),"C",J280/J268-1))</f>
        <v>-1.7517364720177175E-2</v>
      </c>
      <c r="K554" s="43">
        <f>IF(OR(K280="-",K268="-"),"-",K280/K268-1)</f>
        <v>-7.515963233233891E-3</v>
      </c>
    </row>
    <row r="555" spans="1:11">
      <c r="A555" s="23" t="str">
        <f>TEXT(A131,"mmm-yy")</f>
        <v>May-11</v>
      </c>
      <c r="B555" s="43">
        <f>IF(B119=0,"-",(B131/B119-1))</f>
        <v>-2.2365196078431349E-2</v>
      </c>
      <c r="C555" s="43">
        <f>IF(C119=0,"-",(C131/C119-1))</f>
        <v>-3.6612162200724829E-2</v>
      </c>
      <c r="D555" s="43">
        <f>IF(D119=0,"-",(D131/D119-1))</f>
        <v>-3.6612162200724829E-2</v>
      </c>
      <c r="E555" s="43">
        <f>IF(OR(E269="-",E281="-"),"-",IF(OR(E269="C",E281="C"),"C",E281/E269-1))</f>
        <v>5.2574458307370175E-2</v>
      </c>
      <c r="F555" s="43">
        <f>IF(OR(F269=0,F281=0),"-",IF(OR(F269="C",F281="C"),"C",F281/F269-1))</f>
        <v>8.9945371515687267E-3</v>
      </c>
      <c r="G555" s="43">
        <f>IF(OR(G269=0,G281=0),"-",IF(OR(G269="C",G281="C"),"C",G281/G269-1))</f>
        <v>-2.4412015445564372E-2</v>
      </c>
      <c r="H555" s="43">
        <f>IF(OR(H269=0,H281=0),"-",IF(OR(H269="C",H281="C"),"C",H281/H269-1))</f>
        <v>1.4037431511480625E-2</v>
      </c>
      <c r="I555" s="43">
        <f>IF(OR(I269=0,I281=0),"-",IF(OR(I269="C",I281="C"),"C",I281/I269-1))</f>
        <v>3.4242480561494926E-2</v>
      </c>
      <c r="J555" s="43">
        <f>IF(OR(J269=0,J281=0),"-",IF(OR(J269="C",J281="C"),"C",J281/J269-1))</f>
        <v>-4.9730850195492948E-3</v>
      </c>
      <c r="K555" s="43">
        <f>IF(OR(K281="-",K269="-"),"-",K281/K269-1)</f>
        <v>-1.4572891702652968E-2</v>
      </c>
    </row>
    <row r="556" spans="1:11">
      <c r="A556" s="23" t="str">
        <f>TEXT(A132,"mmm-yy")</f>
        <v>Jun-11</v>
      </c>
      <c r="B556" s="43">
        <f>IF(B120=0,"-",(B132/B120-1))</f>
        <v>-2.2159800249687889E-2</v>
      </c>
      <c r="C556" s="43">
        <f>IF(C120=0,"-",(C132/C120-1))</f>
        <v>-3.066260251106756E-2</v>
      </c>
      <c r="D556" s="43">
        <f>IF(D120=0,"-",(D132/D120-1))</f>
        <v>-3.066260251106756E-2</v>
      </c>
      <c r="E556" s="43">
        <f>IF(OR(E270="-",E282="-"),"-",IF(OR(E270="C",E282="C"),"C",E282/E270-1))</f>
        <v>2.6963401768322903E-2</v>
      </c>
      <c r="F556" s="43">
        <f>IF(OR(F270=0,F282=0),"-",IF(OR(F270="C",F282="C"),"C",F282/F270-1))</f>
        <v>3.1561852391288614E-3</v>
      </c>
      <c r="G556" s="43">
        <f>IF(OR(G270=0,G282=0),"-",IF(OR(G270="C",G282="C"),"C",G282/G270-1))</f>
        <v>-3.0202749526969663E-2</v>
      </c>
      <c r="H556" s="43">
        <f>IF(OR(H270=0,H282=0),"-",IF(OR(H270="C",H282="C"),"C",H282/H270-1))</f>
        <v>-4.5259688135129705E-3</v>
      </c>
      <c r="I556" s="43">
        <f>IF(OR(I270=0,I282=0),"-",IF(OR(I270="C",I282="C"),"C",I282/I270-1))</f>
        <v>3.4397844239945297E-2</v>
      </c>
      <c r="J556" s="43">
        <f>IF(OR(J270=0,J282=0),"-",IF(OR(J270="C",J282="C"),"C",J282/J270-1))</f>
        <v>7.7170813220368562E-3</v>
      </c>
      <c r="K556" s="43">
        <f>IF(OR(K282="-",K270="-"),"-",K282/K270-1)</f>
        <v>-8.6954926413853606E-3</v>
      </c>
    </row>
    <row r="557" spans="1:11">
      <c r="A557" s="23" t="str">
        <f>TEXT(A133,"mmm-yy")</f>
        <v>Jul-11</v>
      </c>
      <c r="B557" s="43">
        <f>IF(B121=0,"-",(B133/B121-1))</f>
        <v>-1.9368947203998732E-2</v>
      </c>
      <c r="C557" s="43">
        <f>IF(C121=0,"-",(C133/C121-1))</f>
        <v>-2.635653306323249E-2</v>
      </c>
      <c r="D557" s="43">
        <f>IF(D121=0,"-",(D133/D121-1))</f>
        <v>-2.635653306323249E-2</v>
      </c>
      <c r="E557" s="43">
        <f>IF(OR(E271="-",E283="-"),"-",IF(OR(E271="C",E283="C"),"C",E283/E271-1))</f>
        <v>4.3623254443984738E-2</v>
      </c>
      <c r="F557" s="43">
        <f>IF(OR(F271=0,F283=0),"-",IF(OR(F271="C",F283="C"),"C",F283/F271-1))</f>
        <v>1.9693071541412754E-2</v>
      </c>
      <c r="G557" s="43">
        <f>IF(OR(G271=0,G283=0),"-",IF(OR(G271="C",G283="C"),"C",G283/G271-1))</f>
        <v>-8.6369520492183272E-3</v>
      </c>
      <c r="H557" s="43">
        <f>IF(OR(H271=0,H283=0),"-",IF(OR(H271="C",H283="C"),"C",H283/H271-1))</f>
        <v>1.6116963632673453E-2</v>
      </c>
      <c r="I557" s="43">
        <f>IF(OR(I271=0,I283=0),"-",IF(OR(I271="C",I283="C"),"C",I283/I271-1))</f>
        <v>2.8576840390804659E-2</v>
      </c>
      <c r="J557" s="43">
        <f>IF(OR(J271=0,J283=0),"-",IF(OR(J271="C",J283="C"),"C",J283/J271-1))</f>
        <v>3.5193860910995856E-3</v>
      </c>
      <c r="K557" s="43">
        <f>IF(OR(K283="-",K271="-"),"-",K283/K271-1)</f>
        <v>-7.1256012537137536E-3</v>
      </c>
    </row>
    <row r="558" spans="1:11">
      <c r="A558" s="23" t="str">
        <f>TEXT(A134,"mmm-yy")</f>
        <v>Aug-11</v>
      </c>
      <c r="B558" s="43">
        <f>IF(B122=0,"-",(B134/B122-1))</f>
        <v>-1.7461802307452423E-2</v>
      </c>
      <c r="C558" s="43">
        <f>IF(C122=0,"-",(C134/C122-1))</f>
        <v>-2.2519454548089346E-2</v>
      </c>
      <c r="D558" s="43">
        <f>IF(D122=0,"-",(D134/D122-1))</f>
        <v>-2.2519454548089346E-2</v>
      </c>
      <c r="E558" s="43">
        <f>IF(OR(E272="-",E284="-"),"-",IF(OR(E272="C",E284="C"),"C",E284/E272-1))</f>
        <v>0.10396675928414689</v>
      </c>
      <c r="F558" s="43">
        <f>IF(OR(F272=0,F284=0),"-",IF(OR(F272="C",F284="C"),"C",F284/F272-1))</f>
        <v>8.3995722001179107E-2</v>
      </c>
      <c r="G558" s="43">
        <f>IF(OR(G272=0,G284=0),"-",IF(OR(G272="C",G284="C"),"C",G284/G272-1))</f>
        <v>7.1840828217397013E-2</v>
      </c>
      <c r="H558" s="43">
        <f>IF(OR(H272=0,H284=0),"-",IF(OR(H272="C",H284="C"),"C",H284/H272-1))</f>
        <v>7.9106030025846152E-2</v>
      </c>
      <c r="I558" s="43">
        <f>IF(OR(I272=0,I284=0),"-",IF(OR(I272="C",I284="C"),"C",I284/I272-1))</f>
        <v>1.1340204127134212E-2</v>
      </c>
      <c r="J558" s="43">
        <f>IF(OR(J272=0,J284=0),"-",IF(OR(J272="C",J284="C"),"C",J284/J272-1))</f>
        <v>4.5312433062911772E-3</v>
      </c>
      <c r="K558" s="43">
        <f>IF(OR(K284="-",K272="-"),"-",K284/K272-1)</f>
        <v>-5.1475375232379328E-3</v>
      </c>
    </row>
    <row r="559" spans="1:11">
      <c r="A559" s="23" t="str">
        <f>TEXT(A135,"mmm-yy")</f>
        <v>Sep-11</v>
      </c>
      <c r="B559" s="43">
        <f>IF(B123=0,"-",(B135/B123-1))</f>
        <v>-1.1451562983596397E-2</v>
      </c>
      <c r="C559" s="43">
        <f>IF(C123=0,"-",(C135/C123-1))</f>
        <v>-3.2021693976459487E-3</v>
      </c>
      <c r="D559" s="43">
        <f>IF(D123=0,"-",(D135/D123-1))</f>
        <v>-3.2021693976459487E-3</v>
      </c>
      <c r="E559" s="43">
        <f>IF(OR(E273="-",E285="-"),"-",IF(OR(E273="C",E285="C"),"C",E285/E273-1))</f>
        <v>1.6744030318540659E-2</v>
      </c>
      <c r="F559" s="43">
        <f>IF(OR(F273=0,F285=0),"-",IF(OR(F273="C",F285="C"),"C",F285/F273-1))</f>
        <v>2.516201913412397E-3</v>
      </c>
      <c r="G559" s="43">
        <f>IF(OR(G273=0,G285=0),"-",IF(OR(G273="C",G285="C"),"C",G285/G273-1))</f>
        <v>-3.0564677810166474E-3</v>
      </c>
      <c r="H559" s="43">
        <f>IF(OR(H273=0,H285=0),"-",IF(OR(H273="C",H285="C"),"C",H285/H273-1))</f>
        <v>1.3488243699415259E-2</v>
      </c>
      <c r="I559" s="43">
        <f>IF(OR(I273=0,I285=0),"-",IF(OR(I273="C",I285="C"),"C",I285/I273-1))</f>
        <v>5.5897545992655839E-3</v>
      </c>
      <c r="J559" s="43">
        <f>IF(OR(J273=0,J285=0),"-",IF(OR(J273="C",J285="C"),"C",J285/J273-1))</f>
        <v>-1.0826017819360989E-2</v>
      </c>
      <c r="K559" s="43">
        <f>IF(OR(K285="-",K273="-"),"-",K285/K273-1)</f>
        <v>8.3449563795261472E-3</v>
      </c>
    </row>
    <row r="560" spans="1:11">
      <c r="A560" s="23" t="str">
        <f>TEXT(A136,"mmm-yy")</f>
        <v>Oct-11</v>
      </c>
      <c r="B560" s="43">
        <f>IF(B124=0,"-",(B136/B124-1))</f>
        <v>-1.9131491041603388E-2</v>
      </c>
      <c r="C560" s="43">
        <f>IF(C124=0,"-",(C136/C124-1))</f>
        <v>-2.6113756964249557E-2</v>
      </c>
      <c r="D560" s="43">
        <f>IF(D124=0,"-",(D136/D124-1))</f>
        <v>-2.6113756964249557E-2</v>
      </c>
      <c r="E560" s="43">
        <f>IF(OR(E274="-",E286="-"),"-",IF(OR(E274="C",E286="C"),"C",E286/E274-1))</f>
        <v>1.660174563718253E-2</v>
      </c>
      <c r="F560" s="43">
        <f>IF(OR(F274=0,F286=0),"-",IF(OR(F274="C",F286="C"),"C",F286/F274-1))</f>
        <v>-1.4813952373451289E-2</v>
      </c>
      <c r="G560" s="43">
        <f>IF(OR(G274=0,G286=0),"-",IF(OR(G274="C",G286="C"),"C",G286/G274-1))</f>
        <v>-4.1609174654359538E-2</v>
      </c>
      <c r="H560" s="43">
        <f>IF(OR(H274=0,H286=0),"-",IF(OR(H274="C",H286="C"),"C",H286/H274-1))</f>
        <v>-9.9455452778187681E-3</v>
      </c>
      <c r="I560" s="43">
        <f>IF(OR(I274=0,I286=0),"-",IF(OR(I274="C",I286="C"),"C",I286/I274-1))</f>
        <v>2.7958554665049817E-2</v>
      </c>
      <c r="J560" s="43">
        <f>IF(OR(J274=0,J286=0),"-",IF(OR(J274="C",J286="C"),"C",J286/J274-1))</f>
        <v>-4.9173124492415399E-3</v>
      </c>
      <c r="K560" s="43">
        <f>IF(OR(K286="-",K274="-"),"-",K286/K274-1)</f>
        <v>-7.1184525335213911E-3</v>
      </c>
    </row>
    <row r="561" spans="1:11">
      <c r="A561" s="23" t="str">
        <f>TEXT(A137,"mmm-yy")</f>
        <v>Nov-11</v>
      </c>
      <c r="B561" s="43">
        <f>IF(B125=0,"-",(B137/B125-1))</f>
        <v>-2.0543806646525664E-2</v>
      </c>
      <c r="C561" s="43">
        <f>IF(C125=0,"-",(C137/C125-1))</f>
        <v>-2.7538630964336952E-2</v>
      </c>
      <c r="D561" s="43">
        <f>IF(D125=0,"-",(D137/D125-1))</f>
        <v>-2.7538630964336952E-2</v>
      </c>
      <c r="E561" s="43">
        <f>IF(OR(E275="-",E287="-"),"-",IF(OR(E275="C",E287="C"),"C",E287/E275-1))</f>
        <v>5.2701614543664288E-3</v>
      </c>
      <c r="F561" s="43">
        <f>IF(OR(F275=0,F287=0),"-",IF(OR(F275="C",F287="C"),"C",F287/F275-1))</f>
        <v>-1.486689280386444E-2</v>
      </c>
      <c r="G561" s="43">
        <f>IF(OR(G275=0,G287=0),"-",IF(OR(G275="C",G287="C"),"C",G287/G275-1))</f>
        <v>-2.7187726274397472E-2</v>
      </c>
      <c r="H561" s="43">
        <f>IF(OR(H275=0,H287=0),"-",IF(OR(H275="C",H287="C"),"C",H287/H275-1))</f>
        <v>-2.2413602541384803E-2</v>
      </c>
      <c r="I561" s="43">
        <f>IF(OR(I275=0,I287=0),"-",IF(OR(I275="C",I287="C"),"C",I287/I275-1))</f>
        <v>1.2665170663757941E-2</v>
      </c>
      <c r="J561" s="43">
        <f>IF(OR(J275=0,J287=0),"-",IF(OR(J275="C",J287="C"),"C",J287/J275-1))</f>
        <v>7.71973685102334E-3</v>
      </c>
      <c r="K561" s="43">
        <f>IF(OR(K287="-",K275="-"),"-",K287/K275-1)</f>
        <v>-7.1415387081908976E-3</v>
      </c>
    </row>
    <row r="562" spans="1:11">
      <c r="A562" s="23" t="str">
        <f>TEXT(A138,"mmm-yy")</f>
        <v>Dec-11</v>
      </c>
      <c r="B562" s="43">
        <f>IF(B126=0,"-",(B138/B126-1))</f>
        <v>-2.1103406692794646E-2</v>
      </c>
      <c r="C562" s="43">
        <f>IF(C126=0,"-",(C138/C126-1))</f>
        <v>-2.609266036042257E-2</v>
      </c>
      <c r="D562" s="43">
        <f>IF(D126=0,"-",(D138/D126-1))</f>
        <v>-2.609266036042257E-2</v>
      </c>
      <c r="E562" s="43">
        <f>IF(OR(E276="-",E288="-"),"-",IF(OR(E276="C",E288="C"),"C",E288/E276-1))</f>
        <v>1.5650479683722907E-2</v>
      </c>
      <c r="F562" s="43">
        <f>IF(OR(F276=0,F288=0),"-",IF(OR(F276="C",F288="C"),"C",F288/F276-1))</f>
        <v>1.3539786886654692E-2</v>
      </c>
      <c r="G562" s="43">
        <f>IF(OR(G276=0,G288=0),"-",IF(OR(G276="C",G288="C"),"C",G288/G276-1))</f>
        <v>3.1967983061373939E-3</v>
      </c>
      <c r="H562" s="43">
        <f>IF(OR(H276=0,H288=0),"-",IF(OR(H276="C",H288="C"),"C",H288/H276-1))</f>
        <v>-1.0850543327564743E-2</v>
      </c>
      <c r="I562" s="43">
        <f>IF(OR(I276=0,I288=0),"-",IF(OR(I276="C",I288="C"),"C",I288/I276-1))</f>
        <v>1.0310029495689266E-2</v>
      </c>
      <c r="J562" s="43">
        <f>IF(OR(J276=0,J288=0),"-",IF(OR(J276="C",J288="C"),"C",J288/J276-1))</f>
        <v>2.4657881627180966E-2</v>
      </c>
      <c r="K562" s="43">
        <f>IF(OR(K288="-",K276="-"),"-",K288/K276-1)</f>
        <v>-5.0968138021317833E-3</v>
      </c>
    </row>
    <row r="563" spans="1:11">
      <c r="A563" s="23" t="str">
        <f>TEXT(A139,"mmm-yy")</f>
        <v>Jan-12</v>
      </c>
      <c r="B563" s="43">
        <f>IF(B127=0,"-",(B139/B127-1))</f>
        <v>-2.1058965102286442E-2</v>
      </c>
      <c r="C563" s="43">
        <f>IF(C127=0,"-",(C139/C127-1))</f>
        <v>-2.1922941310675292E-2</v>
      </c>
      <c r="D563" s="43">
        <f>IF(D127=0,"-",(D139/D127-1))</f>
        <v>-2.1922941310675292E-2</v>
      </c>
      <c r="E563" s="43">
        <f>IF(OR(E277="-",E289="-"),"-",IF(OR(E277="C",E289="C"),"C",E289/E277-1))</f>
        <v>-2.0046430704444784E-2</v>
      </c>
      <c r="F563" s="43">
        <f>IF(OR(F277=0,F289=0),"-",IF(OR(F277="C",F289="C"),"C",F289/F277-1))</f>
        <v>-4.2253361920092769E-2</v>
      </c>
      <c r="G563" s="43">
        <f>IF(OR(G277=0,G289=0),"-",IF(OR(G277="C",G289="C"),"C",G289/G277-1))</f>
        <v>-2.5596794781022614E-2</v>
      </c>
      <c r="H563" s="43">
        <f>IF(OR(H277=0,H289=0),"-",IF(OR(H277="C",H289="C"),"C",H289/H277-1))</f>
        <v>-4.1529895291297914E-2</v>
      </c>
      <c r="I563" s="43">
        <f>IF(OR(I277=0,I289=0),"-",IF(OR(I277="C",I289="C"),"C",I289/I277-1))</f>
        <v>-1.7094121868499901E-2</v>
      </c>
      <c r="J563" s="43">
        <f>IF(OR(J277=0,J289=0),"-",IF(OR(J277="C",J289="C"),"C",J289/J277-1))</f>
        <v>-7.5481397410370743E-4</v>
      </c>
      <c r="K563" s="43">
        <f>IF(OR(K289="-",K277="-"),"-",K289/K277-1)</f>
        <v>-8.8256205183923075E-4</v>
      </c>
    </row>
    <row r="564" spans="1:11">
      <c r="A564" s="23" t="str">
        <f>TEXT(A140,"mmm-yy")</f>
        <v>Feb-12</v>
      </c>
      <c r="B564" s="43">
        <f>IF(B128=0,"-",(B140/B128-1))</f>
        <v>-2.0525203742831288E-2</v>
      </c>
      <c r="C564" s="43">
        <f>IF(C128=0,"-",(C140/C128-1))</f>
        <v>-2.1638812671489149E-2</v>
      </c>
      <c r="D564" s="43">
        <f>IF(D128=0,"-",(D140/D128-1))</f>
        <v>1.3302658304529036E-2</v>
      </c>
      <c r="E564" s="43">
        <f>IF(OR(E278="-",E290="-"),"-",IF(OR(E278="C",E290="C"),"C",E290/E278-1))</f>
        <v>-2.69286074289532E-2</v>
      </c>
      <c r="F564" s="43">
        <f>IF(OR(F278=0,F290=0),"-",IF(OR(F278="C",F290="C"),"C",F290/F278-1))</f>
        <v>-2.0321494952751484E-2</v>
      </c>
      <c r="G564" s="43">
        <f>IF(OR(G278=0,G290=0),"-",IF(OR(G278="C",G290="C"),"C",G290/G278-1))</f>
        <v>-2.1349733869774123E-2</v>
      </c>
      <c r="H564" s="43">
        <f>IF(OR(H278=0,H290=0),"-",IF(OR(H278="C",H290="C"),"C",H290/H278-1))</f>
        <v>-1.398417118766826E-2</v>
      </c>
      <c r="I564" s="43">
        <f>IF(OR(I278=0,I290=0),"-",IF(OR(I278="C",I290="C"),"C",I290/I278-1))</f>
        <v>1.0506704515480525E-3</v>
      </c>
      <c r="J564" s="43">
        <f>IF(OR(J278=0,J290=0),"-",IF(OR(J278="C",J290="C"),"C",J290/J278-1))</f>
        <v>-6.4272028702790918E-3</v>
      </c>
      <c r="K564" s="43">
        <f>IF(OR(K290="-",K278="-"),"-",K290/K278-1)</f>
        <v>-1.1369449555141964E-3</v>
      </c>
    </row>
    <row r="565" spans="1:11">
      <c r="A565" s="23" t="str">
        <f>TEXT(A141,"mmm-yy")</f>
        <v>Mar-12</v>
      </c>
      <c r="B565" s="43">
        <f>IF(B129=0,"-",(B141/B129-1))</f>
        <v>-7.6710647437864266E-3</v>
      </c>
      <c r="C565" s="43">
        <f>IF(C129=0,"-",(C141/C129-1))</f>
        <v>2.5538514071081764E-3</v>
      </c>
      <c r="D565" s="43">
        <f>IF(D129=0,"-",(D141/D129-1))</f>
        <v>2.5538514071081764E-3</v>
      </c>
      <c r="E565" s="43">
        <f>IF(OR(E279="-",E291="-"),"-",IF(OR(E279="C",E291="C"),"C",E291/E279-1))</f>
        <v>-9.6563598714136667E-3</v>
      </c>
      <c r="F565" s="43">
        <f>IF(OR(F279=0,F291=0),"-",IF(OR(F279="C",F291="C"),"C",F291/F279-1))</f>
        <v>-7.9476851418179839E-3</v>
      </c>
      <c r="G565" s="43">
        <f>IF(OR(G279=0,G291=0),"-",IF(OR(G279="C",G291="C"),"C",G291/G279-1))</f>
        <v>6.3918915665550635E-4</v>
      </c>
      <c r="H565" s="43">
        <f>IF(OR(H279=0,H291=0),"-",IF(OR(H279="C",H291="C"),"C",H291/H279-1))</f>
        <v>-7.1271693725507568E-3</v>
      </c>
      <c r="I565" s="43">
        <f>IF(OR(I279=0,I291=0),"-",IF(OR(I279="C",I291="C"),"C",I291/I279-1))</f>
        <v>-8.581389167568565E-3</v>
      </c>
      <c r="J565" s="43">
        <f>IF(OR(J279=0,J291=0),"-",IF(OR(J279="C",J291="C"),"C",J291/J279-1))</f>
        <v>-8.2640570268066593E-4</v>
      </c>
      <c r="K565" s="43">
        <f>IF(OR(K291="-",K279="-"),"-",K291/K279-1)</f>
        <v>1.0303958483538933E-2</v>
      </c>
    </row>
    <row r="566" spans="1:11">
      <c r="A566" s="23" t="str">
        <f>TEXT(A142,"mmm-yy")</f>
        <v>Apr-12</v>
      </c>
      <c r="B566" s="43">
        <f>IF(B130=0,"-",(B142/B130-1))</f>
        <v>-6.1652281134402243E-3</v>
      </c>
      <c r="C566" s="43">
        <f>IF(C130=0,"-",(C142/C130-1))</f>
        <v>5.5432926872824861E-3</v>
      </c>
      <c r="D566" s="43">
        <f>IF(D130=0,"-",(D142/D130-1))</f>
        <v>5.5432926872824861E-3</v>
      </c>
      <c r="E566" s="43">
        <f>IF(OR(E280="-",E292="-"),"-",IF(OR(E280="C",E292="C"),"C",E292/E280-1))</f>
        <v>-3.8030789635319917E-2</v>
      </c>
      <c r="F566" s="43">
        <f>IF(OR(F280=0,F292=0),"-",IF(OR(F280="C",F292="C"),"C",F292/F280-1))</f>
        <v>-2.0859005511677076E-2</v>
      </c>
      <c r="G566" s="43">
        <f>IF(OR(G280=0,G292=0),"-",IF(OR(G280="C",G292="C"),"C",G292/G280-1))</f>
        <v>-3.3048708137540794E-3</v>
      </c>
      <c r="H566" s="43">
        <f>IF(OR(H280=0,H292=0),"-",IF(OR(H280="C",H292="C"),"C",H292/H280-1))</f>
        <v>-3.2698312746114344E-2</v>
      </c>
      <c r="I566" s="43">
        <f>IF(OR(I280=0,I292=0),"-",IF(OR(I280="C",I292="C"),"C",I292/I280-1))</f>
        <v>-1.7612341210350935E-2</v>
      </c>
      <c r="J566" s="43">
        <f>IF(OR(J280=0,J292=0),"-",IF(OR(J280="C",J292="C"),"C",J292/J280-1))</f>
        <v>1.2239518849644915E-2</v>
      </c>
      <c r="K566" s="43">
        <f>IF(OR(K292="-",K280="-"),"-",K292/K280-1)</f>
        <v>1.1781154304449259E-2</v>
      </c>
    </row>
    <row r="567" spans="1:11">
      <c r="A567" s="23" t="str">
        <f>TEXT(A143,"mmm-yy")</f>
        <v>May-12</v>
      </c>
      <c r="B567" s="43">
        <f>IF(B131=0,"-",(B143/B131-1))</f>
        <v>-8.4612973989345308E-3</v>
      </c>
      <c r="C567" s="43">
        <f>IF(C131=0,"-",(C143/C131-1))</f>
        <v>3.4508293838861892E-3</v>
      </c>
      <c r="D567" s="43">
        <f>IF(D131=0,"-",(D143/D131-1))</f>
        <v>3.4508293838861892E-3</v>
      </c>
      <c r="E567" s="43">
        <f>IF(OR(E281="-",E293="-"),"-",IF(OR(E281="C",E293="C"),"C",E293/E281-1))</f>
        <v>-1.7267490782621242E-2</v>
      </c>
      <c r="F567" s="43">
        <f>IF(OR(F281=0,F293=0),"-",IF(OR(F281="C",F293="C"),"C",F293/F281-1))</f>
        <v>-2.9586328755951685E-3</v>
      </c>
      <c r="G567" s="43">
        <f>IF(OR(G281=0,G293=0),"-",IF(OR(G281="C",G293="C"),"C",G293/G281-1))</f>
        <v>4.3126934029669162E-3</v>
      </c>
      <c r="H567" s="43">
        <f>IF(OR(H281=0,H293=0),"-",IF(OR(H281="C",H293="C"),"C",H293/H281-1))</f>
        <v>-1.3876248563313598E-2</v>
      </c>
      <c r="I567" s="43">
        <f>IF(OR(I281=0,I293=0),"-",IF(OR(I281="C",I293="C"),"C",I293/I281-1))</f>
        <v>-7.2401019386942878E-3</v>
      </c>
      <c r="J567" s="43">
        <f>IF(OR(J281=0,J293=0),"-",IF(OR(J281="C",J293="C"),"C",J293/J281-1))</f>
        <v>1.1071243007596765E-2</v>
      </c>
      <c r="K567" s="43">
        <f>IF(OR(K293="-",K281="-"),"-",K293/K281-1)</f>
        <v>1.2013778939311326E-2</v>
      </c>
    </row>
    <row r="568" spans="1:11">
      <c r="A568" s="23" t="str">
        <f>TEXT(A144,"mmm-yy")</f>
        <v>Jun-12</v>
      </c>
      <c r="B568" s="43">
        <f>IF(B132=0,"-",(B144/B132-1))</f>
        <v>-7.022023619533968E-3</v>
      </c>
      <c r="C568" s="43">
        <f>IF(C132=0,"-",(C144/C132-1))</f>
        <v>8.3105604013027357E-3</v>
      </c>
      <c r="D568" s="43">
        <f>IF(D132=0,"-",(D144/D132-1))</f>
        <v>8.3105604013027357E-3</v>
      </c>
      <c r="E568" s="43">
        <f>IF(OR(E282="-",E294="-"),"-",IF(OR(E282="C",E294="C"),"C",E294/E282-1))</f>
        <v>3.9767635079102082E-3</v>
      </c>
      <c r="F568" s="43">
        <f>IF(OR(F282=0,F294=0),"-",IF(OR(F282="C",F294="C"),"C",F294/F282-1))</f>
        <v>4.1585509833846901E-2</v>
      </c>
      <c r="G568" s="43">
        <f>IF(OR(G282=0,G294=0),"-",IF(OR(G282="C",G294="C"),"C",G294/G282-1))</f>
        <v>3.6856575583335882E-2</v>
      </c>
      <c r="H568" s="43">
        <f>IF(OR(H282=0,H294=0),"-",IF(OR(H282="C",H294="C"),"C",H294/H282-1))</f>
        <v>1.2320373042546962E-2</v>
      </c>
      <c r="I568" s="43">
        <f>IF(OR(I282=0,I294=0),"-",IF(OR(I282="C",I294="C"),"C",I294/I282-1))</f>
        <v>4.5608374020780218E-3</v>
      </c>
      <c r="J568" s="43">
        <f>IF(OR(J282=0,J294=0),"-",IF(OR(J282="C",J294="C"),"C",J294/J282-1))</f>
        <v>2.8908967527091267E-2</v>
      </c>
      <c r="K568" s="43">
        <f>IF(OR(K294="-",K282="-"),"-",K294/K282-1)</f>
        <v>1.5441011165953533E-2</v>
      </c>
    </row>
    <row r="569" spans="1:11">
      <c r="A569" s="23" t="str">
        <f>TEXT(A145,"mmm-yy")</f>
        <v>Jul-12</v>
      </c>
      <c r="B569" s="43">
        <f>IF(B133=0,"-",(B145/B133-1))</f>
        <v>-1.5291494106403292E-2</v>
      </c>
      <c r="C569" s="43">
        <f>IF(C133=0,"-",(C145/C133-1))</f>
        <v>-7.7873633681833088E-3</v>
      </c>
      <c r="D569" s="43">
        <f>IF(D133=0,"-",(D145/D133-1))</f>
        <v>-7.7873633681833088E-3</v>
      </c>
      <c r="E569" s="43">
        <f>IF(OR(E283="-",E295="-"),"-",IF(OR(E283="C",E295="C"),"C",E295/E283-1))</f>
        <v>-6.0224925691892528E-2</v>
      </c>
      <c r="F569" s="43">
        <f>IF(OR(F283=0,F295=0),"-",IF(OR(F283="C",F295="C"),"C",F295/F283-1))</f>
        <v>-6.6714177581635448E-2</v>
      </c>
      <c r="G569" s="43">
        <f>IF(OR(G283=0,G295=0),"-",IF(OR(G283="C",G295="C"),"C",G295/G283-1))</f>
        <v>-6.3248513182180277E-2</v>
      </c>
      <c r="H569" s="43">
        <f>IF(OR(H283=0,H295=0),"-",IF(OR(H283="C",H295="C"),"C",H295/H283-1))</f>
        <v>-6.7543295679891258E-2</v>
      </c>
      <c r="I569" s="43">
        <f>IF(OR(I283=0,I295=0),"-",IF(OR(I283="C",I295="C"),"C",I295/I283-1))</f>
        <v>-3.6996625553572526E-3</v>
      </c>
      <c r="J569" s="43">
        <f>IF(OR(J283=0,J295=0),"-",IF(OR(J283="C",J295="C"),"C",J295/J283-1))</f>
        <v>8.8917597397775161E-4</v>
      </c>
      <c r="K569" s="43">
        <f>IF(OR(K295="-",K283="-"),"-",K295/K283-1)</f>
        <v>7.6206620469987385E-3</v>
      </c>
    </row>
    <row r="570" spans="1:11">
      <c r="A570" s="23" t="str">
        <f>TEXT(A146,"mmm-yy")</f>
        <v>Aug-12</v>
      </c>
      <c r="B570" s="43">
        <f>IF(B134=0,"-",(B146/B134-1))</f>
        <v>-1.9358933671850154E-2</v>
      </c>
      <c r="C570" s="43">
        <f>IF(C134=0,"-",(C146/C134-1))</f>
        <v>-9.0062710331638707E-3</v>
      </c>
      <c r="D570" s="43">
        <f>IF(D134=0,"-",(D146/D134-1))</f>
        <v>-9.0062710331638707E-3</v>
      </c>
      <c r="E570" s="43">
        <f>IF(OR(E284="-",E296="-"),"-",IF(OR(E284="C",E296="C"),"C",E296/E284-1))</f>
        <v>-8.7073538388413585E-2</v>
      </c>
      <c r="F570" s="43">
        <f>IF(OR(F284=0,F296=0),"-",IF(OR(F284="C",F296="C"),"C",F296/F284-1))</f>
        <v>-9.218314279493367E-2</v>
      </c>
      <c r="G570" s="43">
        <f>IF(OR(G284=0,G296=0),"-",IF(OR(G284="C",G296="C"),"C",G296/G284-1))</f>
        <v>-8.1483131075198334E-2</v>
      </c>
      <c r="H570" s="43">
        <f>IF(OR(H284=0,H296=0),"-",IF(OR(H284="C",H296="C"),"C",H296/H284-1))</f>
        <v>-9.5295601535034802E-2</v>
      </c>
      <c r="I570" s="43">
        <f>IF(OR(I284=0,I296=0),"-",IF(OR(I284="C",I296="C"),"C",I296/I284-1))</f>
        <v>-1.1649227228957337E-2</v>
      </c>
      <c r="J570" s="43">
        <f>IF(OR(J284=0,J296=0),"-",IF(OR(J284="C",J296="C"),"C",J296/J284-1))</f>
        <v>3.4403046402582405E-3</v>
      </c>
      <c r="K570" s="43">
        <f>IF(OR(K296="-",K284="-"),"-",K296/K284-1)</f>
        <v>1.0557035590453401E-2</v>
      </c>
    </row>
    <row r="571" spans="1:11">
      <c r="A571" s="23" t="str">
        <f t="shared" ref="A571:A577" si="38">TEXT(A147,"mmm-yy")</f>
        <v>Sep-12</v>
      </c>
      <c r="B571" s="43">
        <f>IF(B135=0,"-",(B147/B135-1))</f>
        <v>-1.2210394489668097E-2</v>
      </c>
      <c r="C571" s="43">
        <f>IF(C135=0,"-",(C147/C135-1))</f>
        <v>-2.0070616154892473E-2</v>
      </c>
      <c r="D571" s="43">
        <f>IF(D135=0,"-",(D147/D135-1))</f>
        <v>-2.0070616154892473E-2</v>
      </c>
      <c r="E571" s="43">
        <f>IF(OR(E285="-",E297="-"),"-",IF(OR(E285="C",E297="C"),"C",E297/E285-1))</f>
        <v>-2.9038006887910472E-2</v>
      </c>
      <c r="F571" s="43">
        <f>IF(OR(F285=0,F297=0),"-",IF(OR(F285="C",F297="C"),"C",F297/F285-1))</f>
        <v>-3.5771021612886478E-2</v>
      </c>
      <c r="G571" s="43">
        <f>IF(OR(G285=0,G297=0),"-",IF(OR(G285="C",G297="C"),"C",G297/G285-1))</f>
        <v>-5.6807456711225113E-2</v>
      </c>
      <c r="H571" s="43">
        <f>IF(OR(H285=0,H297=0),"-",IF(OR(H285="C",H297="C"),"C",H297/H285-1))</f>
        <v>-4.852581235265252E-2</v>
      </c>
      <c r="I571" s="43">
        <f>IF(OR(I285=0,I297=0),"-",IF(OR(I285="C",I297="C"),"C",I297/I285-1))</f>
        <v>2.2303436607956861E-2</v>
      </c>
      <c r="J571" s="43">
        <f>IF(OR(J285=0,J297=0),"-",IF(OR(J285="C",J297="C"),"C",J297/J285-1))</f>
        <v>1.3405293496509874E-2</v>
      </c>
      <c r="K571" s="43">
        <f t="shared" ref="K571:K577" si="39">IF(OR(K297="-",K285="-"),"-",K297/K285-1)</f>
        <v>-7.9573844686930961E-3</v>
      </c>
    </row>
    <row r="572" spans="1:11">
      <c r="A572" s="23" t="str">
        <f t="shared" si="38"/>
        <v>Oct-12</v>
      </c>
      <c r="B572" s="43">
        <f>IF(B136=0,"-",(B148/B136-1))</f>
        <v>-8.6687306501548322E-3</v>
      </c>
      <c r="C572" s="43">
        <f>IF(C136=0,"-",(C148/C136-1))</f>
        <v>-2.9355748714791075E-3</v>
      </c>
      <c r="D572" s="43">
        <f>IF(D136=0,"-",(D148/D136-1))</f>
        <v>-2.9355748714791075E-3</v>
      </c>
      <c r="E572" s="43">
        <f>IF(OR(E286="-",E298="-"),"-",IF(OR(E286="C",E298="C"),"C",E298/E286-1))</f>
        <v>1.5017199187970398E-2</v>
      </c>
      <c r="F572" s="43">
        <f>IF(OR(F286=0,F298=0),"-",IF(OR(F286="C",F298="C"),"C",F298/F286-1))</f>
        <v>3.3495732423440394E-2</v>
      </c>
      <c r="G572" s="43">
        <f>IF(OR(G286=0,G298=0),"-",IF(OR(G286="C",G298="C"),"C",G298/G286-1))</f>
        <v>4.0545016188797245E-2</v>
      </c>
      <c r="H572" s="43">
        <f>IF(OR(H286=0,H298=0),"-",IF(OR(H286="C",H298="C"),"C",H298/H286-1))</f>
        <v>1.2037540203915231E-2</v>
      </c>
      <c r="I572" s="43">
        <f>IF(OR(I286=0,I298=0),"-",IF(OR(I286="C",I298="C"),"C",I298/I286-1))</f>
        <v>-6.7746072064966967E-3</v>
      </c>
      <c r="J572" s="43">
        <f>IF(OR(J286=0,J298=0),"-",IF(OR(J286="C",J298="C"),"C",J298/J286-1))</f>
        <v>2.1202960727327858E-2</v>
      </c>
      <c r="K572" s="43">
        <f t="shared" si="39"/>
        <v>5.7832895581269028E-3</v>
      </c>
    </row>
    <row r="573" spans="1:11">
      <c r="A573" s="23" t="str">
        <f t="shared" si="38"/>
        <v>Nov-12</v>
      </c>
      <c r="B573" s="43">
        <f>IF(B137=0,"-",(B149/B137-1))</f>
        <v>-8.9450956199876863E-3</v>
      </c>
      <c r="C573" s="43">
        <f>IF(C137=0,"-",(C149/C137-1))</f>
        <v>-3.3403844647194036E-3</v>
      </c>
      <c r="D573" s="43">
        <f>IF(D137=0,"-",(D149/D137-1))</f>
        <v>-3.3403844647194036E-3</v>
      </c>
      <c r="E573" s="43">
        <f>IF(OR(E287="-",E299="-"),"-",IF(OR(E287="C",E299="C"),"C",E299/E287-1))</f>
        <v>-2.1565359592382816E-2</v>
      </c>
      <c r="F573" s="43">
        <f>IF(OR(F287=0,F299=0),"-",IF(OR(F287="C",F299="C"),"C",F299/F287-1))</f>
        <v>-1.2435204360246144E-2</v>
      </c>
      <c r="G573" s="43">
        <f>IF(OR(G287=0,G299=0),"-",IF(OR(G287="C",G299="C"),"C",G299/G287-1))</f>
        <v>-1.8049965363933218E-2</v>
      </c>
      <c r="H573" s="43">
        <f>IF(OR(H287=0,H299=0),"-",IF(OR(H287="C",H299="C"),"C",H299/H287-1))</f>
        <v>-2.4833707464943733E-2</v>
      </c>
      <c r="I573" s="43">
        <f>IF(OR(I287=0,I299=0),"-",IF(OR(I287="C",I299="C"),"C",I299/I287-1))</f>
        <v>5.717970167156361E-3</v>
      </c>
      <c r="J573" s="43">
        <f>IF(OR(J287=0,J299=0),"-",IF(OR(J287="C",J299="C"),"C",J299/J287-1))</f>
        <v>1.2714244944281639E-2</v>
      </c>
      <c r="K573" s="43">
        <f t="shared" si="39"/>
        <v>5.6552983396762624E-3</v>
      </c>
    </row>
    <row r="574" spans="1:11">
      <c r="A574" s="23" t="str">
        <f t="shared" si="38"/>
        <v>Dec-12</v>
      </c>
      <c r="B574" s="43">
        <f>IF(B138=0,"-",(B150/B138-1))</f>
        <v>-1.0163227594702784E-2</v>
      </c>
      <c r="C574" s="43">
        <f>IF(C138=0,"-",(C150/C138-1))</f>
        <v>-2.9280189435026971E-3</v>
      </c>
      <c r="D574" s="43">
        <f>IF(D138=0,"-",(D150/D138-1))</f>
        <v>-2.9280189435026971E-3</v>
      </c>
      <c r="E574" s="43">
        <f>IF(OR(E288="-",E300="-"),"-",IF(OR(E288="C",E300="C"),"C",E300/E288-1))</f>
        <v>1.5570204468035032E-2</v>
      </c>
      <c r="F574" s="43">
        <f>IF(OR(F288=0,F300=0),"-",IF(OR(F288="C",F300="C"),"C",F300/F288-1))</f>
        <v>2.1502929596483478E-2</v>
      </c>
      <c r="G574" s="43">
        <f>IF(OR(G288=0,G300=0),"-",IF(OR(G288="C",G300="C"),"C",G300/G288-1))</f>
        <v>2.4565089159848563E-2</v>
      </c>
      <c r="H574" s="43">
        <f>IF(OR(H288=0,H300=0),"-",IF(OR(H288="C",H300="C"),"C",H300/H288-1))</f>
        <v>1.259659567089555E-2</v>
      </c>
      <c r="I574" s="43">
        <f>IF(OR(I288=0,I300=0),"-",IF(OR(I288="C",I300="C"),"C",I300/I288-1))</f>
        <v>-2.9887408772399926E-3</v>
      </c>
      <c r="J574" s="43">
        <f>IF(OR(J288=0,J300=0),"-",IF(OR(J288="C",J300="C"),"C",J300/J288-1))</f>
        <v>8.795540063698315E-3</v>
      </c>
      <c r="K574" s="43">
        <f t="shared" si="39"/>
        <v>7.3094967300704194E-3</v>
      </c>
    </row>
    <row r="575" spans="1:11">
      <c r="A575" s="23" t="str">
        <f t="shared" si="38"/>
        <v>Jan-13</v>
      </c>
      <c r="B575" s="43">
        <f>IF(B139=0,"-",(B151/B139-1))</f>
        <v>-7.6828518746158148E-3</v>
      </c>
      <c r="C575" s="43">
        <f>IF(C139=0,"-",(C151/C139-1))</f>
        <v>-4.9338384980773808E-3</v>
      </c>
      <c r="D575" s="43">
        <f>IF(D139=0,"-",(D151/D139-1))</f>
        <v>-4.9338384980773808E-3</v>
      </c>
      <c r="E575" s="43">
        <f>IF(OR(E289="-",E301="-"),"-",IF(OR(E289="C",E301="C"),"C",E301/E289-1))</f>
        <v>2.1629768821245232E-3</v>
      </c>
      <c r="F575" s="43">
        <f>IF(OR(F289=0,F301=0),"-",IF(OR(F289="C",F301="C"),"C",F301/F289-1))</f>
        <v>-1.9912272313752366E-3</v>
      </c>
      <c r="G575" s="43">
        <f>IF(OR(G289=0,G301=0),"-",IF(OR(G289="C",G301="C"),"C",G301/G289-1))</f>
        <v>-2.3277852529054788E-2</v>
      </c>
      <c r="H575" s="43">
        <f>IF(OR(H289=0,H301=0),"-",IF(OR(H289="C",H301="C"),"C",H301/H289-1))</f>
        <v>-2.7815333945641063E-3</v>
      </c>
      <c r="I575" s="43">
        <f>IF(OR(I289=0,I301=0),"-",IF(OR(I289="C",I301="C"),"C",I301/I289-1))</f>
        <v>2.1793941452845855E-2</v>
      </c>
      <c r="J575" s="43">
        <f>IF(OR(J289=0,J301=0),"-",IF(OR(J289="C",J301="C"),"C",J301/J289-1))</f>
        <v>7.9251055777085355E-4</v>
      </c>
      <c r="K575" s="43">
        <f t="shared" si="39"/>
        <v>2.7702971592620251E-3</v>
      </c>
    </row>
    <row r="576" spans="1:11">
      <c r="A576" s="23" t="str">
        <f t="shared" si="38"/>
        <v>Feb-13</v>
      </c>
      <c r="B576" s="43">
        <f>IF(B140=0,"-",(B152/B140-1))</f>
        <v>-6.1633281972265364E-3</v>
      </c>
      <c r="C576" s="43">
        <f>IF(C140=0,"-",(C152/C140-1))</f>
        <v>-5.3328234219304216E-3</v>
      </c>
      <c r="D576" s="43">
        <f>IF(D140=0,"-",(D152/D140-1))</f>
        <v>-3.9631691579794959E-2</v>
      </c>
      <c r="E576" s="43">
        <f>IF(OR(E290="-",E302="-"),"-",IF(OR(E290="C",E302="C"),"C",E302/E290-1))</f>
        <v>3.5008740415515716E-2</v>
      </c>
      <c r="F576" s="43">
        <f>IF(OR(F290=0,F302=0),"-",IF(OR(F290="C",F302="C"),"C",F302/F290-1))</f>
        <v>1.5185332230562176E-2</v>
      </c>
      <c r="G576" s="43">
        <f>IF(OR(G290=0,G302=0),"-",IF(OR(G290="C",G302="C"),"C",G302/G290-1))</f>
        <v>1.134730976169962E-2</v>
      </c>
      <c r="H576" s="43">
        <f>IF(OR(H290=0,H302=0),"-",IF(OR(H290="C",H302="C"),"C",H302/H290-1))</f>
        <v>-6.0104067670239125E-3</v>
      </c>
      <c r="I576" s="43">
        <f>IF(OR(I290=0,I302=0),"-",IF(OR(I290="C",I302="C"),"C",I302/I290-1))</f>
        <v>3.7949598835311793E-3</v>
      </c>
      <c r="J576" s="43">
        <f>IF(OR(J290=0,J302=0),"-",IF(OR(J290="C",J302="C"),"C",J302/J290-1))</f>
        <v>2.1323904336509658E-2</v>
      </c>
      <c r="K576" s="43">
        <f t="shared" si="39"/>
        <v>8.356551925072786E-4</v>
      </c>
    </row>
    <row r="577" spans="1:11">
      <c r="A577" s="23" t="str">
        <f t="shared" si="38"/>
        <v>Mar-13</v>
      </c>
      <c r="B577" s="43">
        <f>IF(B141=0,"-",(B153/B141-1))</f>
        <v>-3.4013605442176909E-3</v>
      </c>
      <c r="C577" s="43">
        <f>IF(C141=0,"-",(C153/C141-1))</f>
        <v>-4.0516281016951261E-3</v>
      </c>
      <c r="D577" s="43">
        <f>IF(D141=0,"-",(D153/D141-1))</f>
        <v>-4.0516281016951261E-3</v>
      </c>
      <c r="E577" s="43">
        <f>IF(OR(E291="-",E303="-"),"-",IF(OR(E291="C",E303="C"),"C",E303/E291-1))</f>
        <v>8.1459266121154839E-2</v>
      </c>
      <c r="F577" s="43">
        <f>IF(OR(F291=0,F303=0),"-",IF(OR(F291="C",F303="C"),"C",F303/F291-1))</f>
        <v>0.10657009408175466</v>
      </c>
      <c r="G577" s="43">
        <f>IF(OR(G291=0,G303=0),"-",IF(OR(G291="C",G303="C"),"C",G303/G291-1))</f>
        <v>7.8213963917904028E-2</v>
      </c>
      <c r="H577" s="43">
        <f>IF(OR(H291=0,H303=0),"-",IF(OR(H291="C",H303="C"),"C",H303/H291-1))</f>
        <v>7.7077595367699647E-2</v>
      </c>
      <c r="I577" s="43">
        <f>IF(OR(I291=0,I303=0),"-",IF(OR(I291="C",I303="C"),"C",I303/I291-1))</f>
        <v>2.629916798778309E-2</v>
      </c>
      <c r="J577" s="43">
        <f>IF(OR(J291=0,J303=0),"-",IF(OR(J291="C",J303="C"),"C",J303/J291-1))</f>
        <v>2.7381962860332676E-2</v>
      </c>
      <c r="K577" s="43">
        <f t="shared" si="39"/>
        <v>-6.5248690067698512E-4</v>
      </c>
    </row>
    <row r="579" spans="1:11" ht="15">
      <c r="A579" s="25" t="s">
        <v>47</v>
      </c>
      <c r="D579" s="26" t="str">
        <f>D4</f>
        <v>Total NZ - Total</v>
      </c>
      <c r="E579" s="15"/>
    </row>
    <row r="580" spans="1:11" ht="64.5" customHeight="1">
      <c r="A580" s="50" t="s">
        <v>48</v>
      </c>
      <c r="B580" s="71" t="str">
        <f>B6&amp;"at end of quarter"</f>
        <v>Number of establishmentsat end of quarter</v>
      </c>
      <c r="C580" s="71" t="s">
        <v>103</v>
      </c>
      <c r="D580" s="71" t="s">
        <v>104</v>
      </c>
      <c r="E580" s="71" t="str">
        <f t="shared" ref="E580:K580" si="40">E6</f>
        <v xml:space="preserve">Occupancy rate 
(%) </v>
      </c>
      <c r="F580" s="71" t="str">
        <f t="shared" si="40"/>
        <v xml:space="preserve">Guest nights </v>
      </c>
      <c r="G580" s="71" t="str">
        <f t="shared" si="40"/>
        <v xml:space="preserve">Guest arrivals </v>
      </c>
      <c r="H580" s="71" t="str">
        <f t="shared" si="40"/>
        <v>Stay-unit nights (occupancy)</v>
      </c>
      <c r="I580" s="71" t="str">
        <f t="shared" si="40"/>
        <v>Average length
of stay (days)</v>
      </c>
      <c r="J580" s="71" t="str">
        <f t="shared" si="40"/>
        <v>Guests per stay-unit night</v>
      </c>
      <c r="K580" s="71" t="str">
        <f t="shared" si="40"/>
        <v>Stay-units per establishment</v>
      </c>
    </row>
    <row r="581" spans="1:11">
      <c r="A581" t="str">
        <f>"QE "&amp;TEXT(A9,"mmm-yy")</f>
        <v>QE Mar-01</v>
      </c>
      <c r="B581">
        <f>B9</f>
        <v>2908</v>
      </c>
      <c r="C581" s="2">
        <f>SUM(C7:C9)/3</f>
        <v>121092</v>
      </c>
      <c r="D581" s="2">
        <f>SUM(D7:D9)</f>
        <v>10898577</v>
      </c>
      <c r="E581" s="39">
        <f>IF(C581=0,"-",IF(H581="C","C",100*H581/D581))</f>
        <v>44.420560592451658</v>
      </c>
      <c r="F581" s="18">
        <f>IF(OR(F7="C",F8="C",F9="C"),"C",SUM(F7:F9))</f>
        <v>9002125</v>
      </c>
      <c r="G581" s="18">
        <f>IF(OR(G7="C",G8="C",G9="C"),"C",SUM(G7:G9))</f>
        <v>4706239</v>
      </c>
      <c r="H581" s="18">
        <f>IF(OR(H7="C",H8="C",H9="C"),"C",SUM(H7:H9))</f>
        <v>4841209</v>
      </c>
      <c r="I581" s="19">
        <f t="shared" ref="I581:I612" si="41">IF(F581=0,"-",IF(OR(F581="C",G581="C"),"C",F581/G581))</f>
        <v>1.9128065956701306</v>
      </c>
      <c r="J581" s="20">
        <f t="shared" ref="J581:J612" si="42">IF(OR(H581=0,F581=0),"-",IF(OR(F581="C",H581="C"),"C",F581/H581))</f>
        <v>1.8594786963339116</v>
      </c>
      <c r="K581" s="31">
        <f t="shared" ref="K581:K612" si="43">C581/B581</f>
        <v>41.640990371389272</v>
      </c>
    </row>
    <row r="582" spans="1:11">
      <c r="A582" t="str">
        <f>"QE "&amp;TEXT(A12,"mmm-yy")</f>
        <v>QE Jun-01</v>
      </c>
      <c r="B582">
        <f>B12</f>
        <v>2855</v>
      </c>
      <c r="C582" s="2">
        <f>SUM(C10:C12)/3</f>
        <v>117149</v>
      </c>
      <c r="D582" s="2">
        <f>SUM(D10:D12)</f>
        <v>10659188</v>
      </c>
      <c r="E582" s="39">
        <f>IF(C582=0,"-",IF(H582="C","C",100*H582/D582))</f>
        <v>29.081605465632091</v>
      </c>
      <c r="F582" s="18">
        <f>IF(OR(F10="C",F11="C",F12="C"),"C",SUM(F10:F12))</f>
        <v>5196447</v>
      </c>
      <c r="G582" s="18">
        <f>IF(OR(G10="C",G11="C",G12="C"),"C",SUM(G10:G12))</f>
        <v>2854256</v>
      </c>
      <c r="H582" s="18">
        <f>IF(OR(H10="C",H11="C",H12="C"),"C",SUM(H10:H12))</f>
        <v>3099863</v>
      </c>
      <c r="I582" s="19">
        <f t="shared" si="41"/>
        <v>1.8205959801783722</v>
      </c>
      <c r="J582" s="20">
        <f t="shared" si="42"/>
        <v>1.6763473095423895</v>
      </c>
      <c r="K582" s="31">
        <f t="shared" si="43"/>
        <v>41.032924693520137</v>
      </c>
    </row>
    <row r="583" spans="1:11">
      <c r="A583" t="str">
        <f>"QE "&amp;TEXT(A15,"mmm-yy")</f>
        <v>QE Sep-01</v>
      </c>
      <c r="B583">
        <f>B15</f>
        <v>2905</v>
      </c>
      <c r="C583" s="2">
        <f>SUM(C13:C15)/3</f>
        <v>116191.33333333333</v>
      </c>
      <c r="D583" s="2">
        <f>SUM(D13:D15)</f>
        <v>10688446</v>
      </c>
      <c r="E583" s="39">
        <f t="shared" ref="E583:E603" si="44">IF(C583=0,"-",IF(H583="C","C",100*H583/D583))</f>
        <v>29.517508906346162</v>
      </c>
      <c r="F583" s="18">
        <f>IF(OR(F13="C",F14="C",F15="C"),"C",SUM(F13:F15))</f>
        <v>5423392</v>
      </c>
      <c r="G583" s="18">
        <f>IF(OR(G13="C",G14="C",G15="C"),"C",SUM(G13:G15))</f>
        <v>2816491</v>
      </c>
      <c r="H583" s="18">
        <f>IF(OR(H13="C",H14="C",H15="C"),"C",SUM(H13:H15))</f>
        <v>3154963</v>
      </c>
      <c r="I583" s="19">
        <f t="shared" si="41"/>
        <v>1.9255847080640414</v>
      </c>
      <c r="J583" s="20">
        <f t="shared" si="42"/>
        <v>1.7190033607367186</v>
      </c>
      <c r="K583" s="31">
        <f t="shared" si="43"/>
        <v>39.997016637980494</v>
      </c>
    </row>
    <row r="584" spans="1:11">
      <c r="A584" t="str">
        <f>"QE "&amp;TEXT(A18,"mmm-yy")</f>
        <v>QE Dec-01</v>
      </c>
      <c r="B584">
        <f>B18</f>
        <v>2947</v>
      </c>
      <c r="C584" s="2">
        <f>SUM(C16:C18)/3</f>
        <v>121361.66666666667</v>
      </c>
      <c r="D584" s="2">
        <f>SUM(D16:D18)</f>
        <v>11164596</v>
      </c>
      <c r="E584" s="39">
        <f t="shared" si="44"/>
        <v>35.642319704179172</v>
      </c>
      <c r="F584" s="18">
        <f>IF(OR(F16="C",F17="C",F18="C"),"C",SUM(F16:F18))</f>
        <v>7137540</v>
      </c>
      <c r="G584" s="18">
        <f>IF(OR(G16="C",G17="C",G18="C"),"C",SUM(G16:G18))</f>
        <v>3821721</v>
      </c>
      <c r="H584" s="18">
        <f>IF(OR(H16="C",H17="C",H18="C"),"C",SUM(H16:H18))</f>
        <v>3979321</v>
      </c>
      <c r="I584" s="19">
        <f t="shared" si="41"/>
        <v>1.8676245597206076</v>
      </c>
      <c r="J584" s="20">
        <f t="shared" si="42"/>
        <v>1.7936577622162173</v>
      </c>
      <c r="K584" s="31">
        <f t="shared" si="43"/>
        <v>41.181427440334808</v>
      </c>
    </row>
    <row r="585" spans="1:11">
      <c r="A585" t="str">
        <f>"QE "&amp;TEXT(A21,"mmm-yy")</f>
        <v>QE Mar-02</v>
      </c>
      <c r="B585">
        <f>B21</f>
        <v>2949</v>
      </c>
      <c r="C585" s="2">
        <f>SUM(C19:C21)/3</f>
        <v>123612.66666666667</v>
      </c>
      <c r="D585" s="2">
        <f>SUM(D19:D21)</f>
        <v>11124515</v>
      </c>
      <c r="E585" s="39">
        <f t="shared" si="44"/>
        <v>46.592602014559738</v>
      </c>
      <c r="F585" s="18">
        <f>IF(OR(F19="C",F20="C",F21="C"),"C",SUM(F19:F21))</f>
        <v>9739740</v>
      </c>
      <c r="G585" s="18">
        <f>IF(OR(G19="C",G20="C",G21="C"),"C",SUM(G19:G21))</f>
        <v>4983328</v>
      </c>
      <c r="H585" s="18">
        <f>IF(OR(H19="C",H20="C",H21="C"),"C",SUM(H19:H21))</f>
        <v>5183201</v>
      </c>
      <c r="I585" s="19">
        <f t="shared" si="41"/>
        <v>1.9544649679892634</v>
      </c>
      <c r="J585" s="20">
        <f t="shared" si="42"/>
        <v>1.8790974920710195</v>
      </c>
      <c r="K585" s="31">
        <f t="shared" si="43"/>
        <v>41.916807957499721</v>
      </c>
    </row>
    <row r="586" spans="1:11">
      <c r="A586" t="str">
        <f>"QE "&amp;TEXT(A24,"mmm-yy")</f>
        <v>QE Jun-02</v>
      </c>
      <c r="B586">
        <f>B24</f>
        <v>2876</v>
      </c>
      <c r="C586" s="2">
        <f>SUM(C22:C24)/3</f>
        <v>118387.33333333333</v>
      </c>
      <c r="D586" s="2">
        <f>SUM(D22:D24)</f>
        <v>10772996</v>
      </c>
      <c r="E586" s="39">
        <f t="shared" si="44"/>
        <v>30.654694385851439</v>
      </c>
      <c r="F586" s="18">
        <f>IF(OR(F22="C",F23="C",F24="C"),"C",SUM(F22:F24))</f>
        <v>5489626</v>
      </c>
      <c r="G586" s="18">
        <f>IF(OR(G22="C",G23="C",G24="C"),"C",SUM(G22:G24))</f>
        <v>3022585</v>
      </c>
      <c r="H586" s="18">
        <f>IF(OR(H22="C",H23="C",H24="C"),"C",SUM(H22:H24))</f>
        <v>3302429</v>
      </c>
      <c r="I586" s="19">
        <f t="shared" si="41"/>
        <v>1.8162023565921224</v>
      </c>
      <c r="J586" s="20">
        <f t="shared" si="42"/>
        <v>1.6622994771424306</v>
      </c>
      <c r="K586" s="31">
        <f t="shared" si="43"/>
        <v>41.163885025498374</v>
      </c>
    </row>
    <row r="587" spans="1:11">
      <c r="A587" t="str">
        <f>"QE "&amp;TEXT(A27,"mmm-yy")</f>
        <v>QE Sep-02</v>
      </c>
      <c r="B587">
        <f>B27</f>
        <v>2895</v>
      </c>
      <c r="C587" s="2">
        <f>SUM(C25:C27)/3</f>
        <v>117578.66666666667</v>
      </c>
      <c r="D587" s="2">
        <f>SUM(D25:D27)</f>
        <v>10816341</v>
      </c>
      <c r="E587" s="39">
        <f t="shared" si="44"/>
        <v>30.67958009090135</v>
      </c>
      <c r="F587" s="18">
        <f>IF(OR(F25="C",F26="C",F27="C"),"C",SUM(F25:F27))</f>
        <v>5685582</v>
      </c>
      <c r="G587" s="18">
        <f>IF(OR(G25="C",G26="C",G27="C"),"C",SUM(G25:G27))</f>
        <v>2899297</v>
      </c>
      <c r="H587" s="18">
        <f>IF(OR(H25="C",H26="C",H27="C"),"C",SUM(H25:H27))</f>
        <v>3318408</v>
      </c>
      <c r="I587" s="19">
        <f t="shared" si="41"/>
        <v>1.9610208957550743</v>
      </c>
      <c r="J587" s="20">
        <f t="shared" si="42"/>
        <v>1.7133462793001946</v>
      </c>
      <c r="K587" s="31">
        <f t="shared" si="43"/>
        <v>40.614392630972944</v>
      </c>
    </row>
    <row r="588" spans="1:11">
      <c r="A588" t="str">
        <f>"QE "&amp;TEXT(A30,"mmm-yy")</f>
        <v>QE Dec-02</v>
      </c>
      <c r="B588">
        <f>B30</f>
        <v>2952</v>
      </c>
      <c r="C588" s="2">
        <f>SUM(C28:C30)/3</f>
        <v>122120.33333333333</v>
      </c>
      <c r="D588" s="2">
        <f>SUM(D28:D30)</f>
        <v>11234575</v>
      </c>
      <c r="E588" s="39">
        <f t="shared" si="44"/>
        <v>38.402396174310113</v>
      </c>
      <c r="F588" s="18">
        <f>IF(OR(F28="C",F29="C",F30="C"),"C",SUM(F28:F30))</f>
        <v>7589286</v>
      </c>
      <c r="G588" s="18">
        <f>IF(OR(G28="C",G29="C",G30="C"),"C",SUM(G28:G30))</f>
        <v>4042887</v>
      </c>
      <c r="H588" s="18">
        <f>IF(OR(H28="C",H29="C",H30="C"),"C",SUM(H28:H30))</f>
        <v>4314346</v>
      </c>
      <c r="I588" s="19">
        <f t="shared" si="41"/>
        <v>1.8771946878554855</v>
      </c>
      <c r="J588" s="20">
        <f t="shared" si="42"/>
        <v>1.7590814459480069</v>
      </c>
      <c r="K588" s="31">
        <f t="shared" si="43"/>
        <v>41.368676603432696</v>
      </c>
    </row>
    <row r="589" spans="1:11">
      <c r="A589" t="str">
        <f>"QE "&amp;TEXT(A33,"mmm-yy")</f>
        <v>QE Mar-03</v>
      </c>
      <c r="B589">
        <f>B33</f>
        <v>2967</v>
      </c>
      <c r="C589" s="2">
        <f>SUM(C31:C33)/3</f>
        <v>124462.66666666667</v>
      </c>
      <c r="D589" s="2">
        <f>SUM(D31:D33)</f>
        <v>11201144</v>
      </c>
      <c r="E589" s="39">
        <f t="shared" si="44"/>
        <v>47.144479171056098</v>
      </c>
      <c r="F589" s="18">
        <f>IF(OR(F31="C",F32="C",F33="C"),"C",SUM(F31:F33))</f>
        <v>9795829</v>
      </c>
      <c r="G589" s="18">
        <f>IF(OR(G31="C",G32="C",G33="C"),"C",SUM(G31:G33))</f>
        <v>5050337</v>
      </c>
      <c r="H589" s="18">
        <f>IF(OR(H31="C",H32="C",H33="C"),"C",SUM(H31:H33))</f>
        <v>5280721</v>
      </c>
      <c r="I589" s="19">
        <f t="shared" si="41"/>
        <v>1.9396386815374895</v>
      </c>
      <c r="J589" s="20">
        <f t="shared" si="42"/>
        <v>1.8550173357009394</v>
      </c>
      <c r="K589" s="31">
        <f t="shared" si="43"/>
        <v>41.948994495000562</v>
      </c>
    </row>
    <row r="590" spans="1:11">
      <c r="A590" t="str">
        <f>"QE "&amp;TEXT(A36,"mmm-yy")</f>
        <v>QE Jun-03</v>
      </c>
      <c r="B590">
        <f>B36</f>
        <v>2839</v>
      </c>
      <c r="C590" s="2">
        <f>SUM(C34:C36)/3</f>
        <v>118052.66666666667</v>
      </c>
      <c r="D590" s="2">
        <f>SUM(D34:D36)</f>
        <v>10742399</v>
      </c>
      <c r="E590" s="39">
        <f t="shared" si="44"/>
        <v>31.90370232943312</v>
      </c>
      <c r="F590" s="18">
        <f>IF(OR(F34="C",F35="C",F36="C"),"C",SUM(F34:F36))</f>
        <v>5747018</v>
      </c>
      <c r="G590" s="18">
        <f>IF(OR(G34="C",G35="C",G36="C"),"C",SUM(G34:G36))</f>
        <v>3105776</v>
      </c>
      <c r="H590" s="18">
        <f>IF(OR(H34="C",H35="C",H36="C"),"C",SUM(H34:H36))</f>
        <v>3427223</v>
      </c>
      <c r="I590" s="19">
        <f t="shared" si="41"/>
        <v>1.850429007114486</v>
      </c>
      <c r="J590" s="20">
        <f t="shared" si="42"/>
        <v>1.6768730835431485</v>
      </c>
      <c r="K590" s="31">
        <f t="shared" si="43"/>
        <v>41.582482094634265</v>
      </c>
    </row>
    <row r="591" spans="1:11">
      <c r="A591" t="str">
        <f>"QE "&amp;TEXT(A39,"mmm-yy")</f>
        <v>QE Sep-03</v>
      </c>
      <c r="B591">
        <f>B39</f>
        <v>2893</v>
      </c>
      <c r="C591" s="2">
        <f>SUM(C37:C39)/3</f>
        <v>117938</v>
      </c>
      <c r="D591" s="2">
        <f>SUM(D37:D39)</f>
        <v>10849246</v>
      </c>
      <c r="E591" s="39">
        <f t="shared" si="44"/>
        <v>31.318471348147142</v>
      </c>
      <c r="F591" s="18">
        <f>IF(OR(F37="C",F38="C",F39="C"),"C",SUM(F37:F39))</f>
        <v>5833483</v>
      </c>
      <c r="G591" s="18">
        <f>IF(OR(G37="C",G38="C",G39="C"),"C",SUM(G37:G39))</f>
        <v>3035879</v>
      </c>
      <c r="H591" s="18">
        <f>IF(OR(H37="C",H38="C",H39="C"),"C",SUM(H37:H39))</f>
        <v>3397818</v>
      </c>
      <c r="I591" s="19">
        <f t="shared" si="41"/>
        <v>1.9215136703406164</v>
      </c>
      <c r="J591" s="20">
        <f t="shared" si="42"/>
        <v>1.7168320963630188</v>
      </c>
      <c r="K591" s="31">
        <f t="shared" si="43"/>
        <v>40.766678188731419</v>
      </c>
    </row>
    <row r="592" spans="1:11">
      <c r="A592" t="str">
        <f>"QE "&amp;TEXT(A42,"mmm-yy")</f>
        <v>QE Dec-03</v>
      </c>
      <c r="B592">
        <f>B42</f>
        <v>2957</v>
      </c>
      <c r="C592" s="2">
        <f>SUM(C40:C42)/3</f>
        <v>122892</v>
      </c>
      <c r="D592" s="2">
        <f>SUM(D40:D42)</f>
        <v>11305279</v>
      </c>
      <c r="E592" s="39">
        <f t="shared" si="44"/>
        <v>39.150409291093126</v>
      </c>
      <c r="F592" s="18">
        <f>IF(OR(F40="C",F41="C",F42="C"),"C",SUM(F40:F42))</f>
        <v>7786128</v>
      </c>
      <c r="G592" s="18">
        <f>IF(OR(G40="C",G41="C",G42="C"),"C",SUM(G40:G42))</f>
        <v>4248410</v>
      </c>
      <c r="H592" s="18">
        <f>IF(OR(H40="C",H41="C",H42="C"),"C",SUM(H40:H42))</f>
        <v>4426063</v>
      </c>
      <c r="I592" s="19">
        <f t="shared" si="41"/>
        <v>1.8327157689582692</v>
      </c>
      <c r="J592" s="20">
        <f t="shared" si="42"/>
        <v>1.7591543545584416</v>
      </c>
      <c r="K592" s="31">
        <f t="shared" si="43"/>
        <v>41.55968887385864</v>
      </c>
    </row>
    <row r="593" spans="1:11">
      <c r="A593" t="str">
        <f>"QE "&amp;TEXT(A45,"mmm-yy")</f>
        <v>QE Mar-04</v>
      </c>
      <c r="B593">
        <f>B45</f>
        <v>2951</v>
      </c>
      <c r="C593" s="2">
        <f>SUM(C43:C45)/3</f>
        <v>125868.33333333333</v>
      </c>
      <c r="D593" s="2">
        <f>SUM(D43:D45)</f>
        <v>11454821</v>
      </c>
      <c r="E593" s="39">
        <f t="shared" si="44"/>
        <v>48.18581626024536</v>
      </c>
      <c r="F593" s="18">
        <f>IF(OR(F43="C",F44="C",F45="C"),"C",SUM(F43:F45))</f>
        <v>10209247</v>
      </c>
      <c r="G593" s="18">
        <f>IF(OR(G43="C",G44="C",G45="C"),"C",SUM(G43:G45))</f>
        <v>5298333</v>
      </c>
      <c r="H593" s="18">
        <f>IF(OR(H43="C",H44="C",H45="C"),"C",SUM(H43:H45))</f>
        <v>5519599</v>
      </c>
      <c r="I593" s="19">
        <f t="shared" si="41"/>
        <v>1.9268790768719142</v>
      </c>
      <c r="J593" s="20">
        <f t="shared" si="42"/>
        <v>1.8496356347625977</v>
      </c>
      <c r="K593" s="31">
        <f t="shared" si="43"/>
        <v>42.65277307127527</v>
      </c>
    </row>
    <row r="594" spans="1:11">
      <c r="A594" t="str">
        <f>"QE "&amp;TEXT(A48,"mmm-yy")</f>
        <v>QE Jun-04</v>
      </c>
      <c r="B594">
        <f>B48</f>
        <v>2903</v>
      </c>
      <c r="C594" s="2">
        <f>SUM(C46:C48)/3</f>
        <v>123048.33333333333</v>
      </c>
      <c r="D594" s="2">
        <f>SUM(D46:D48)</f>
        <v>11196428</v>
      </c>
      <c r="E594" s="39">
        <f t="shared" si="44"/>
        <v>32.921597852457943</v>
      </c>
      <c r="F594" s="18">
        <f>IF(OR(F46="C",F47="C",F48="C"),"C",SUM(F46:F48))</f>
        <v>6141635</v>
      </c>
      <c r="G594" s="18">
        <f>IF(OR(G46="C",G47="C",G48="C"),"C",SUM(G46:G48))</f>
        <v>3358513</v>
      </c>
      <c r="H594" s="18">
        <f>IF(OR(H46="C",H47="C",H48="C"),"C",SUM(H46:H48))</f>
        <v>3686043</v>
      </c>
      <c r="I594" s="19">
        <f t="shared" si="41"/>
        <v>1.8286768578832358</v>
      </c>
      <c r="J594" s="20">
        <f t="shared" si="42"/>
        <v>1.666186476934751</v>
      </c>
      <c r="K594" s="31">
        <f t="shared" si="43"/>
        <v>42.3866115512688</v>
      </c>
    </row>
    <row r="595" spans="1:11">
      <c r="A595" t="str">
        <f>"QE "&amp;TEXT(A51,"mmm-yy")</f>
        <v>QE Sep-04</v>
      </c>
      <c r="B595">
        <f>B51</f>
        <v>2956</v>
      </c>
      <c r="C595" s="2">
        <f>SUM(C49:C51)/3</f>
        <v>123005.66666666667</v>
      </c>
      <c r="D595" s="2">
        <f>SUM(D49:D51)</f>
        <v>11313472</v>
      </c>
      <c r="E595" s="39">
        <f t="shared" si="44"/>
        <v>32.084359248867194</v>
      </c>
      <c r="F595" s="18">
        <f>IF(OR(F49="C",F50="C",F51="C"),"C",SUM(F49:F51))</f>
        <v>6169847</v>
      </c>
      <c r="G595" s="18">
        <f>IF(OR(G49="C",G50="C",G51="C"),"C",SUM(G49:G51))</f>
        <v>3241985</v>
      </c>
      <c r="H595" s="18">
        <f>IF(OR(H49="C",H50="C",H51="C"),"C",SUM(H49:H51))</f>
        <v>3629855</v>
      </c>
      <c r="I595" s="19">
        <f t="shared" si="41"/>
        <v>1.9031078182039707</v>
      </c>
      <c r="J595" s="20">
        <f t="shared" si="42"/>
        <v>1.6997502655064733</v>
      </c>
      <c r="K595" s="31">
        <f t="shared" si="43"/>
        <v>41.612201172755981</v>
      </c>
    </row>
    <row r="596" spans="1:11">
      <c r="A596" t="str">
        <f>"QE "&amp;TEXT(A54,"mmm-yy")</f>
        <v>QE Dec-04</v>
      </c>
      <c r="B596">
        <f>B54</f>
        <v>3083</v>
      </c>
      <c r="C596" s="2">
        <f>SUM(C52:C54)/3</f>
        <v>129347.66666666667</v>
      </c>
      <c r="D596" s="2">
        <f>SUM(D52:D54)</f>
        <v>11900134</v>
      </c>
      <c r="E596" s="39">
        <f t="shared" si="44"/>
        <v>38.706530531504939</v>
      </c>
      <c r="F596" s="18">
        <f>IF(OR(F52="C",F53="C",F54="C"),"C",SUM(F52:F54))</f>
        <v>8025362</v>
      </c>
      <c r="G596" s="18">
        <f>IF(OR(G52="C",G53="C",G54="C"),"C",SUM(G52:G54))</f>
        <v>4461919</v>
      </c>
      <c r="H596" s="18">
        <f>IF(OR(H52="C",H53="C",H54="C"),"C",SUM(H52:H54))</f>
        <v>4606129</v>
      </c>
      <c r="I596" s="19">
        <f t="shared" si="41"/>
        <v>1.7986346233537633</v>
      </c>
      <c r="J596" s="20">
        <f t="shared" si="42"/>
        <v>1.7423224577514003</v>
      </c>
      <c r="K596" s="31">
        <f t="shared" si="43"/>
        <v>41.955130284355064</v>
      </c>
    </row>
    <row r="597" spans="1:11">
      <c r="A597" t="str">
        <f>"QE "&amp;TEXT(A57,"mmm-yy")</f>
        <v>QE Mar-05</v>
      </c>
      <c r="B597">
        <f>B57</f>
        <v>3108</v>
      </c>
      <c r="C597" s="2">
        <f>SUM(C55:C57)/3</f>
        <v>131271</v>
      </c>
      <c r="D597" s="2">
        <f>SUM(D55:D57)</f>
        <v>11814489</v>
      </c>
      <c r="E597" s="39">
        <f t="shared" si="44"/>
        <v>48.995068682191842</v>
      </c>
      <c r="F597" s="18">
        <f>IF(OR(F55="C",F56="C",F57="C"),"C",SUM(F55:F57))</f>
        <v>10763678</v>
      </c>
      <c r="G597" s="18">
        <f>IF(OR(G55="C",G56="C",G57="C"),"C",SUM(G55:G57))</f>
        <v>5630180</v>
      </c>
      <c r="H597" s="18">
        <f>IF(OR(H55="C",H56="C",H57="C"),"C",SUM(H55:H57))</f>
        <v>5788517</v>
      </c>
      <c r="I597" s="19">
        <f t="shared" si="41"/>
        <v>1.9117822165543552</v>
      </c>
      <c r="J597" s="20">
        <f t="shared" si="42"/>
        <v>1.8594880173972022</v>
      </c>
      <c r="K597" s="31">
        <f t="shared" si="43"/>
        <v>42.236486486486484</v>
      </c>
    </row>
    <row r="598" spans="1:11">
      <c r="A598" t="str">
        <f>"QE "&amp;TEXT(A60,"mmm-yy")</f>
        <v>QE Jun-05</v>
      </c>
      <c r="B598">
        <f>B60</f>
        <v>3058</v>
      </c>
      <c r="C598" s="2">
        <f>SUM(C58:C60)/3</f>
        <v>128908</v>
      </c>
      <c r="D598" s="2">
        <f>SUM(D58:D60)</f>
        <v>11729687</v>
      </c>
      <c r="E598" s="39">
        <f t="shared" si="44"/>
        <v>32.25113338488913</v>
      </c>
      <c r="F598" s="18">
        <f>IF(OR(F58="C",F59="C",F60="C"),"C",SUM(F58:F60))</f>
        <v>6212551</v>
      </c>
      <c r="G598" s="18">
        <f>IF(OR(G58="C",G59="C",G60="C"),"C",SUM(G58:G60))</f>
        <v>3445164</v>
      </c>
      <c r="H598" s="18">
        <f>IF(OR(H58="C",H59="C",H60="C"),"C",SUM(H58:H60))</f>
        <v>3782957</v>
      </c>
      <c r="I598" s="19">
        <f t="shared" si="41"/>
        <v>1.8032671303891483</v>
      </c>
      <c r="J598" s="20">
        <f t="shared" si="42"/>
        <v>1.6422473213414797</v>
      </c>
      <c r="K598" s="31">
        <f t="shared" si="43"/>
        <v>42.154349247874428</v>
      </c>
    </row>
    <row r="599" spans="1:11">
      <c r="A599" t="str">
        <f>"QE "&amp;TEXT(A63,"mmm-yy")</f>
        <v>QE Sep-05</v>
      </c>
      <c r="B599">
        <f>B63</f>
        <v>3104</v>
      </c>
      <c r="C599" s="2">
        <f>SUM(C61:C63)/3</f>
        <v>128110</v>
      </c>
      <c r="D599" s="2">
        <f>SUM(D61:D63)</f>
        <v>11785149</v>
      </c>
      <c r="E599" s="39">
        <f t="shared" si="44"/>
        <v>31.143577395584902</v>
      </c>
      <c r="F599" s="18">
        <f>IF(OR(F61="C",F62="C",F63="C"),"C",SUM(F61:F63))</f>
        <v>6174886</v>
      </c>
      <c r="G599" s="18">
        <f>IF(OR(G61="C",G62="C",G63="C"),"C",SUM(G61:G63))</f>
        <v>3225982</v>
      </c>
      <c r="H599" s="18">
        <f>IF(OR(H61="C",H62="C",H63="C"),"C",SUM(H61:H63))</f>
        <v>3670317</v>
      </c>
      <c r="I599" s="19">
        <f t="shared" si="41"/>
        <v>1.9141104941069107</v>
      </c>
      <c r="J599" s="20">
        <f t="shared" si="42"/>
        <v>1.6823849275144354</v>
      </c>
      <c r="K599" s="31">
        <f t="shared" si="43"/>
        <v>41.272551546391753</v>
      </c>
    </row>
    <row r="600" spans="1:11">
      <c r="A600" t="str">
        <f>"QE "&amp;TEXT(A66,"mmm-yy")</f>
        <v>QE Dec-05</v>
      </c>
      <c r="B600">
        <f>B66</f>
        <v>3194</v>
      </c>
      <c r="C600" s="2">
        <f>SUM(C64:C66)/3</f>
        <v>134761.66666666666</v>
      </c>
      <c r="D600" s="2">
        <f>SUM(D64:D66)</f>
        <v>12398231</v>
      </c>
      <c r="E600" s="39">
        <f t="shared" si="44"/>
        <v>37.031710410944918</v>
      </c>
      <c r="F600" s="18">
        <f>IF(OR(F64="C",F65="C",F66="C"),"C",SUM(F64:F66))</f>
        <v>7936386</v>
      </c>
      <c r="G600" s="18">
        <f>IF(OR(G64="C",G65="C",G66="C"),"C",SUM(G64:G66))</f>
        <v>4405964</v>
      </c>
      <c r="H600" s="18">
        <f>IF(OR(H64="C",H65="C",H66="C"),"C",SUM(H64:H66))</f>
        <v>4591277</v>
      </c>
      <c r="I600" s="19">
        <f t="shared" si="41"/>
        <v>1.801282534310312</v>
      </c>
      <c r="J600" s="20">
        <f t="shared" si="42"/>
        <v>1.728579216631887</v>
      </c>
      <c r="K600" s="31">
        <f t="shared" si="43"/>
        <v>42.192131079106659</v>
      </c>
    </row>
    <row r="601" spans="1:11">
      <c r="A601" t="str">
        <f>"QE "&amp;TEXT(A69,"mmm-yy")</f>
        <v>QE Mar-06</v>
      </c>
      <c r="B601">
        <f>B69</f>
        <v>3198</v>
      </c>
      <c r="C601" s="2">
        <f>SUM(C67:C69)/3</f>
        <v>136182</v>
      </c>
      <c r="D601" s="2">
        <f>SUM(D67:D69)</f>
        <v>12255795</v>
      </c>
      <c r="E601" s="39">
        <f t="shared" si="44"/>
        <v>47.136982953778194</v>
      </c>
      <c r="F601" s="18">
        <f>IF(OR(F67="C",F68="C",F69="C"),"C",SUM(F67:F69))</f>
        <v>10535676</v>
      </c>
      <c r="G601" s="18">
        <f>IF(OR(G67="C",G68="C",G69="C"),"C",SUM(G67:G69))</f>
        <v>5564758</v>
      </c>
      <c r="H601" s="18">
        <f>IF(OR(H67="C",H68="C",H69="C"),"C",SUM(H67:H69))</f>
        <v>5777012</v>
      </c>
      <c r="I601" s="19">
        <f t="shared" si="41"/>
        <v>1.8932855660569605</v>
      </c>
      <c r="J601" s="20">
        <f t="shared" si="42"/>
        <v>1.8237240982016309</v>
      </c>
      <c r="K601" s="31">
        <f t="shared" si="43"/>
        <v>42.583489681050658</v>
      </c>
    </row>
    <row r="602" spans="1:11">
      <c r="A602" t="str">
        <f>"QE "&amp;TEXT(A72,"mmm-yy")</f>
        <v>QE Jun-06</v>
      </c>
      <c r="B602">
        <f>B72</f>
        <v>3124</v>
      </c>
      <c r="C602" s="2">
        <f>SUM(C70:C72)/3</f>
        <v>131925.33333333334</v>
      </c>
      <c r="D602" s="2">
        <f>SUM(D70:D72)</f>
        <v>12004171</v>
      </c>
      <c r="E602" s="39">
        <f t="shared" si="44"/>
        <v>31.572317655254995</v>
      </c>
      <c r="F602" s="18">
        <f>IF(OR(F70="C",F71="C",F72="C"),"C",SUM(F70:F72))</f>
        <v>6217286</v>
      </c>
      <c r="G602" s="18">
        <f>IF(OR(G70="C",G71="C",G72="C"),"C",SUM(G70:G72))</f>
        <v>3407531</v>
      </c>
      <c r="H602" s="18">
        <f>IF(OR(H70="C",H71="C",H72="C"),"C",SUM(H70:H72))</f>
        <v>3789995</v>
      </c>
      <c r="I602" s="19">
        <f t="shared" si="41"/>
        <v>1.8245721022053798</v>
      </c>
      <c r="J602" s="20">
        <f t="shared" si="42"/>
        <v>1.6404470190593918</v>
      </c>
      <c r="K602" s="31">
        <f t="shared" si="43"/>
        <v>42.229620145113103</v>
      </c>
    </row>
    <row r="603" spans="1:11">
      <c r="A603" t="str">
        <f>"QE "&amp;TEXT(A75,"mmm-yy")</f>
        <v>QE Sep-06</v>
      </c>
      <c r="B603">
        <f>B75</f>
        <v>3157</v>
      </c>
      <c r="C603" s="2">
        <f>SUM(C73:C75)/3</f>
        <v>129091</v>
      </c>
      <c r="D603" s="2">
        <f>SUM(D73:D75)</f>
        <v>11875511</v>
      </c>
      <c r="E603" s="39">
        <f t="shared" si="44"/>
        <v>31.414808171202065</v>
      </c>
      <c r="F603" s="18">
        <f>IF(OR(F73="C",F74="C",F75="C"),"C",SUM(F73:F75))</f>
        <v>6214940</v>
      </c>
      <c r="G603" s="18">
        <f>IF(OR(G73="C",G74="C",G75="C"),"C",SUM(G73:G75))</f>
        <v>3239633</v>
      </c>
      <c r="H603" s="18">
        <f>IF(OR(H73="C",H74="C",H75="C"),"C",SUM(H73:H75))</f>
        <v>3730669</v>
      </c>
      <c r="I603" s="19">
        <f t="shared" si="41"/>
        <v>1.9184086592524523</v>
      </c>
      <c r="J603" s="20">
        <f t="shared" si="42"/>
        <v>1.665904962353937</v>
      </c>
      <c r="K603" s="31">
        <f t="shared" si="43"/>
        <v>40.890402280646185</v>
      </c>
    </row>
    <row r="604" spans="1:11">
      <c r="A604" t="str">
        <f>"QE "&amp;TEXT(A78,"mmm-yy")</f>
        <v>QE Dec-06</v>
      </c>
      <c r="B604">
        <f>B78</f>
        <v>3233</v>
      </c>
      <c r="C604" s="2">
        <f>SUM(C76:C78)/3</f>
        <v>134899.33333333334</v>
      </c>
      <c r="D604" s="2">
        <f>SUM(D76:D78)</f>
        <v>12411085</v>
      </c>
      <c r="E604" s="39">
        <f t="shared" ref="E604:E611" si="45">IF(C604=0,"-",IF(H604="C","C",100*H604/D604))</f>
        <v>38.687117202081851</v>
      </c>
      <c r="F604" s="18">
        <f>IF(OR(F76="C",F77="C",F78="C"),"C",SUM(F76:F78))</f>
        <v>8300210</v>
      </c>
      <c r="G604" s="18">
        <f>IF(OR(G76="C",G77="C",G78="C"),"C",SUM(G76:G78))</f>
        <v>4548746</v>
      </c>
      <c r="H604" s="18">
        <f>IF(OR(H76="C",H77="C",H78="C"),"C",SUM(H76:H78))</f>
        <v>4801491</v>
      </c>
      <c r="I604" s="19">
        <f t="shared" si="41"/>
        <v>1.8247248802197353</v>
      </c>
      <c r="J604" s="20">
        <f t="shared" si="42"/>
        <v>1.7286734474770442</v>
      </c>
      <c r="K604" s="31">
        <f t="shared" si="43"/>
        <v>41.725744922156927</v>
      </c>
    </row>
    <row r="605" spans="1:11">
      <c r="A605" t="str">
        <f>"QE "&amp;TEXT(A81,"mmm-yy")</f>
        <v>QE Mar-07</v>
      </c>
      <c r="B605">
        <f>B81</f>
        <v>3241</v>
      </c>
      <c r="C605" s="2">
        <f>SUM(C79:C81)/3</f>
        <v>136029.33333333334</v>
      </c>
      <c r="D605" s="2">
        <f>SUM(D79:D81)</f>
        <v>12242926</v>
      </c>
      <c r="E605" s="39">
        <f t="shared" si="45"/>
        <v>49.807121271499966</v>
      </c>
      <c r="F605" s="18">
        <f>IF(OR(F79="C",F80="C",F81="C"),"C",SUM(F79:F81))</f>
        <v>11061974</v>
      </c>
      <c r="G605" s="18">
        <f>IF(OR(G79="C",G80="C",G81="C"),"C",SUM(G79:G81))</f>
        <v>5732939</v>
      </c>
      <c r="H605" s="18">
        <f>IF(OR(H79="C",H80="C",H81="C"),"C",SUM(H79:H81))</f>
        <v>6097849</v>
      </c>
      <c r="I605" s="19">
        <f t="shared" si="41"/>
        <v>1.9295467822001944</v>
      </c>
      <c r="J605" s="20">
        <f t="shared" si="42"/>
        <v>1.8140780462094093</v>
      </c>
      <c r="K605" s="31">
        <f t="shared" si="43"/>
        <v>41.971408001645585</v>
      </c>
    </row>
    <row r="606" spans="1:11">
      <c r="A606" t="str">
        <f>"QE "&amp;TEXT(A84,"mmm-yy")</f>
        <v>QE Jun-07</v>
      </c>
      <c r="B606">
        <f>B84</f>
        <v>3168</v>
      </c>
      <c r="C606" s="2">
        <f>SUM(C82:C84)/3</f>
        <v>132414.33333333334</v>
      </c>
      <c r="D606" s="2">
        <f>SUM(D82:D84)</f>
        <v>12048185</v>
      </c>
      <c r="E606" s="39">
        <f t="shared" si="45"/>
        <v>32.766014134079114</v>
      </c>
      <c r="F606" s="18">
        <f>IF(OR(F82="C",F83="C",F84="C"),"C",SUM(F82:F84))</f>
        <v>6497333</v>
      </c>
      <c r="G606" s="18">
        <f>IF(OR(G82="C",G83="C",G84="C"),"C",SUM(G82:G84))</f>
        <v>3535179</v>
      </c>
      <c r="H606" s="18">
        <f>IF(OR(H82="C",H83="C",H84="C"),"C",SUM(H82:H84))</f>
        <v>3947710</v>
      </c>
      <c r="I606" s="19">
        <f t="shared" si="41"/>
        <v>1.837907783453115</v>
      </c>
      <c r="J606" s="20">
        <f t="shared" si="42"/>
        <v>1.6458486059006361</v>
      </c>
      <c r="K606" s="31">
        <f t="shared" si="43"/>
        <v>41.797453703703709</v>
      </c>
    </row>
    <row r="607" spans="1:11">
      <c r="A607" t="str">
        <f>"QE "&amp;TEXT(A87,"mmm-yy")</f>
        <v>QE Sep-07</v>
      </c>
      <c r="B607">
        <f>B87</f>
        <v>3214</v>
      </c>
      <c r="C607" s="2">
        <f>SUM(C85:C87)/3</f>
        <v>131347.66666666666</v>
      </c>
      <c r="D607" s="2">
        <f>SUM(D85:D87)</f>
        <v>12082978</v>
      </c>
      <c r="E607" s="39">
        <f t="shared" si="45"/>
        <v>32.16612659561244</v>
      </c>
      <c r="F607" s="18">
        <f>IF(OR(F85="C",F86="C",F87="C"),"C",SUM(F85:F87))</f>
        <v>6563380</v>
      </c>
      <c r="G607" s="18">
        <f>IF(OR(G85="C",G86="C",G87="C"),"C",SUM(G85:G87))</f>
        <v>3368531</v>
      </c>
      <c r="H607" s="18">
        <f>IF(OR(H85="C",H86="C",H87="C"),"C",SUM(H85:H87))</f>
        <v>3886626</v>
      </c>
      <c r="I607" s="19">
        <f t="shared" si="41"/>
        <v>1.9484398392058735</v>
      </c>
      <c r="J607" s="20">
        <f t="shared" si="42"/>
        <v>1.6887089213111834</v>
      </c>
      <c r="K607" s="31">
        <f t="shared" si="43"/>
        <v>40.867351171956024</v>
      </c>
    </row>
    <row r="608" spans="1:11">
      <c r="A608" t="str">
        <f>"QE "&amp;TEXT(A90,"mmm-yy")</f>
        <v>QE Dec-07</v>
      </c>
      <c r="B608">
        <f>B90</f>
        <v>3302</v>
      </c>
      <c r="C608" s="2">
        <f>SUM(C88:C90)/3</f>
        <v>137780.66666666666</v>
      </c>
      <c r="D608" s="2">
        <f>SUM(D88:D90)</f>
        <v>12675827</v>
      </c>
      <c r="E608" s="39">
        <f t="shared" si="45"/>
        <v>38.104417171360893</v>
      </c>
      <c r="F608" s="18">
        <f>IF(OR(F88="C",F89="C",F90="C"),"C",SUM(F88:F90))</f>
        <v>8349843</v>
      </c>
      <c r="G608" s="18">
        <f>IF(OR(G88="C",G89="C",G90="C"),"C",SUM(G88:G90))</f>
        <v>4502633</v>
      </c>
      <c r="H608" s="18">
        <f>IF(OR(H88="C",H89="C",H90="C"),"C",SUM(H88:H90))</f>
        <v>4830050</v>
      </c>
      <c r="I608" s="19">
        <f t="shared" si="41"/>
        <v>1.8544356157830317</v>
      </c>
      <c r="J608" s="20">
        <f t="shared" si="42"/>
        <v>1.728728066997236</v>
      </c>
      <c r="K608" s="31">
        <f t="shared" si="43"/>
        <v>41.726428427215829</v>
      </c>
    </row>
    <row r="609" spans="1:11">
      <c r="A609" t="str">
        <f>"QE "&amp;TEXT(A93,"mmm-yy")</f>
        <v>QE Mar-08</v>
      </c>
      <c r="B609">
        <f>B93</f>
        <v>3309</v>
      </c>
      <c r="C609" s="2">
        <f>SUM(C91:C93)/3</f>
        <v>138969.33333333334</v>
      </c>
      <c r="D609" s="2">
        <f>SUM(D91:D93)</f>
        <v>12646506</v>
      </c>
      <c r="E609" s="39">
        <f t="shared" si="45"/>
        <v>49.713786558912005</v>
      </c>
      <c r="F609" s="18">
        <f>IF(OR(F91="C",F92="C",F93="C"),"C",SUM(F91:F93))</f>
        <v>11510629</v>
      </c>
      <c r="G609" s="18">
        <f>IF(OR(G91="C",G92="C",G93="C"),"C",SUM(G91:G93))</f>
        <v>5997569</v>
      </c>
      <c r="H609" s="18">
        <f>IF(OR(H91="C",H92="C",H93="C"),"C",SUM(H91:H93))</f>
        <v>6287057</v>
      </c>
      <c r="I609" s="19">
        <f t="shared" si="41"/>
        <v>1.919215768922375</v>
      </c>
      <c r="J609" s="20">
        <f t="shared" si="42"/>
        <v>1.8308453382878507</v>
      </c>
      <c r="K609" s="31">
        <f t="shared" si="43"/>
        <v>41.997380880427123</v>
      </c>
    </row>
    <row r="610" spans="1:11">
      <c r="A610" t="str">
        <f>"QE "&amp;TEXT(A96,"mmm-yy")</f>
        <v>QE Jun-08</v>
      </c>
      <c r="B610">
        <f>B96</f>
        <v>3226</v>
      </c>
      <c r="C610" s="2">
        <f>SUM(C94:C96)/3</f>
        <v>135686.66666666666</v>
      </c>
      <c r="D610" s="2">
        <f>SUM(D94:D96)</f>
        <v>12345996</v>
      </c>
      <c r="E610" s="39">
        <f t="shared" si="45"/>
        <v>32.282668810195631</v>
      </c>
      <c r="F610" s="18">
        <f>IF(OR(F94="C",F95="C",F96="C"),"C",SUM(F94:F96))</f>
        <v>6398655</v>
      </c>
      <c r="G610" s="18">
        <f>IF(OR(G94="C",G95="C",G96="C"),"C",SUM(G94:G96))</f>
        <v>3487627</v>
      </c>
      <c r="H610" s="18">
        <f>IF(OR(H94="C",H95="C",H96="C"),"C",SUM(H94:H96))</f>
        <v>3985617</v>
      </c>
      <c r="I610" s="19">
        <f t="shared" si="41"/>
        <v>1.8346729739160754</v>
      </c>
      <c r="J610" s="20">
        <f t="shared" si="42"/>
        <v>1.6054364982887217</v>
      </c>
      <c r="K610" s="31">
        <f t="shared" si="43"/>
        <v>42.060343046083901</v>
      </c>
    </row>
    <row r="611" spans="1:11">
      <c r="A611" t="str">
        <f>"QE "&amp;TEXT(A99,"mmm-yy")</f>
        <v>QE Sep-08</v>
      </c>
      <c r="B611">
        <f>B99</f>
        <v>3258</v>
      </c>
      <c r="C611" s="2">
        <f>SUM(C97:C99)/3</f>
        <v>134010.33333333334</v>
      </c>
      <c r="D611" s="2">
        <f>SUM(D97:D99)</f>
        <v>12327629</v>
      </c>
      <c r="E611" s="39">
        <f t="shared" si="45"/>
        <v>31.296740030057684</v>
      </c>
      <c r="F611" s="18">
        <f>IF(OR(F97="C",F98="C",F99="C"),"C",SUM(F97:F99))</f>
        <v>6314838</v>
      </c>
      <c r="G611" s="18">
        <f>IF(OR(G97="C",G98="C",G99="C"),"C",SUM(G97:G99))</f>
        <v>3206610</v>
      </c>
      <c r="H611" s="18">
        <f>IF(OR(H97="C",H98="C",H99="C"),"C",SUM(H97:H99))</f>
        <v>3858146</v>
      </c>
      <c r="I611" s="19">
        <f t="shared" si="41"/>
        <v>1.9693190004397167</v>
      </c>
      <c r="J611" s="20">
        <f t="shared" si="42"/>
        <v>1.6367545447994969</v>
      </c>
      <c r="K611" s="31">
        <f t="shared" si="43"/>
        <v>41.132698997339887</v>
      </c>
    </row>
    <row r="612" spans="1:11">
      <c r="A612" t="str">
        <f>"QE "&amp;TEXT(A102,"mmm-yy")</f>
        <v>QE Dec-08</v>
      </c>
      <c r="B612">
        <f>B102</f>
        <v>3352</v>
      </c>
      <c r="C612" s="2">
        <f>SUM(C100:C102)/3</f>
        <v>141144.33333333334</v>
      </c>
      <c r="D612" s="2">
        <f>SUM(D100:D102)</f>
        <v>12984968</v>
      </c>
      <c r="E612" s="39">
        <f t="shared" ref="E612:E618" si="46">IF(C612=0,"-",IF(H612="C","C",100*H612/D612))</f>
        <v>37.012852091741777</v>
      </c>
      <c r="F612" s="18">
        <f>IF(OR(F100="C",F101="C",F102="C"),"C",SUM(F100:F102))</f>
        <v>8256271</v>
      </c>
      <c r="G612" s="18">
        <f>IF(OR(G100="C",G101="C",G102="C"),"C",SUM(G100:G102))</f>
        <v>4391290</v>
      </c>
      <c r="H612" s="18">
        <f>IF(OR(H100="C",H101="C",H102="C"),"C",SUM(H100:H102))</f>
        <v>4806107</v>
      </c>
      <c r="I612" s="19">
        <f t="shared" si="41"/>
        <v>1.8801470638468423</v>
      </c>
      <c r="J612" s="20">
        <f t="shared" si="42"/>
        <v>1.7178708255975159</v>
      </c>
      <c r="K612" s="31">
        <f t="shared" si="43"/>
        <v>42.107498011137629</v>
      </c>
    </row>
    <row r="613" spans="1:11">
      <c r="A613" t="str">
        <f>"QE "&amp;TEXT(A105,"mmm-yy")</f>
        <v>QE Mar-09</v>
      </c>
      <c r="B613">
        <f>B105</f>
        <v>3355</v>
      </c>
      <c r="C613" s="2">
        <f>SUM(C103:C105)/3</f>
        <v>142940.66666666666</v>
      </c>
      <c r="D613" s="2">
        <f>SUM(D103:D105)</f>
        <v>12864602</v>
      </c>
      <c r="E613" s="39">
        <f t="shared" si="46"/>
        <v>46.650351095199056</v>
      </c>
      <c r="F613" s="18">
        <f>IF(OR(F103="C",F104="C",F105="C"),"C",SUM(F103:F105))</f>
        <v>10727498</v>
      </c>
      <c r="G613" s="18">
        <f>IF(OR(G103="C",G104="C",G105="C"),"C",SUM(G103:G105))</f>
        <v>5471199</v>
      </c>
      <c r="H613" s="18">
        <f>IF(OR(H103="C",H104="C",H105="C"),"C",SUM(H103:H105))</f>
        <v>6001382</v>
      </c>
      <c r="I613" s="19">
        <f t="shared" ref="I613:I628" si="47">IF(F613=0,"-",IF(OR(F613="C",G613="C"),"C",F613/G613))</f>
        <v>1.9607215895455457</v>
      </c>
      <c r="J613" s="20">
        <f t="shared" ref="J613:J628" si="48">IF(OR(H613=0,F613=0),"-",IF(OR(F613="C",H613="C"),"C",F613/H613))</f>
        <v>1.7875046114378321</v>
      </c>
      <c r="K613" s="31">
        <f t="shared" ref="K613:K628" si="49">C613/B613</f>
        <v>42.605265772478887</v>
      </c>
    </row>
    <row r="614" spans="1:11">
      <c r="A614" t="str">
        <f>"QE "&amp;TEXT(A108,"mmm-yy")</f>
        <v>QE Jun-09</v>
      </c>
      <c r="B614">
        <f>B108</f>
        <v>3249</v>
      </c>
      <c r="C614" s="2">
        <f>SUM(C106:C108)/3</f>
        <v>138709</v>
      </c>
      <c r="D614" s="2">
        <f>SUM(D106:D108)</f>
        <v>12621084</v>
      </c>
      <c r="E614" s="39">
        <f t="shared" si="46"/>
        <v>31.155192374918034</v>
      </c>
      <c r="F614" s="18">
        <f>IF(OR(F106="C",F107="C",F108="C"),"C",SUM(F106:F108))</f>
        <v>6420895</v>
      </c>
      <c r="G614" s="18">
        <f>IF(OR(G106="C",G107="C",G108="C"),"C",SUM(G106:G108))</f>
        <v>3437925</v>
      </c>
      <c r="H614" s="18">
        <f>IF(OR(H106="C",H107="C",H108="C"),"C",SUM(H106:H108))</f>
        <v>3932123</v>
      </c>
      <c r="I614" s="19">
        <f t="shared" si="47"/>
        <v>1.8676658158627661</v>
      </c>
      <c r="J614" s="20">
        <f t="shared" si="48"/>
        <v>1.6329334051859516</v>
      </c>
      <c r="K614" s="31">
        <f t="shared" si="49"/>
        <v>42.692828562634659</v>
      </c>
    </row>
    <row r="615" spans="1:11">
      <c r="A615" t="str">
        <f>"QE "&amp;TEXT(A111,"mmm-yy")</f>
        <v>QE Sep-09</v>
      </c>
      <c r="B615">
        <f>B111</f>
        <v>3275</v>
      </c>
      <c r="C615" s="2">
        <f>SUM(C109:C111)/3</f>
        <v>137034.33333333334</v>
      </c>
      <c r="D615" s="2">
        <f>SUM(D109:D111)</f>
        <v>12605889</v>
      </c>
      <c r="E615" s="39">
        <f t="shared" si="46"/>
        <v>30.393397879356229</v>
      </c>
      <c r="F615" s="18">
        <f>IF(OR(F109="C",F110="C",F111="C"),"C",SUM(F109:F111))</f>
        <v>6448076</v>
      </c>
      <c r="G615" s="18">
        <f>IF(OR(G109="C",G110="C",G111="C"),"C",SUM(G109:G111))</f>
        <v>3284498</v>
      </c>
      <c r="H615" s="18">
        <f>IF(OR(H109="C",H110="C",H111="C"),"C",SUM(H109:H111))</f>
        <v>3831358</v>
      </c>
      <c r="I615" s="19">
        <f t="shared" si="47"/>
        <v>1.9631846327810216</v>
      </c>
      <c r="J615" s="20">
        <f t="shared" si="48"/>
        <v>1.6829740264417994</v>
      </c>
      <c r="K615" s="31">
        <f t="shared" si="49"/>
        <v>41.842544529262092</v>
      </c>
    </row>
    <row r="616" spans="1:11">
      <c r="A616" t="str">
        <f>"QE "&amp;TEXT(A114,"mmm-yy")</f>
        <v>QE Dec-09</v>
      </c>
      <c r="B616">
        <f>B114</f>
        <v>3348</v>
      </c>
      <c r="C616" s="2">
        <f>SUM(C112:C114)/3</f>
        <v>143778</v>
      </c>
      <c r="D616" s="2">
        <f>SUM(D112:D114)</f>
        <v>13227545</v>
      </c>
      <c r="E616" s="39">
        <f t="shared" si="46"/>
        <v>36.935750360327631</v>
      </c>
      <c r="F616" s="18">
        <f>IF(OR(F112="C",F113="C",F114="C"),"C",SUM(F112:F114))</f>
        <v>8417193</v>
      </c>
      <c r="G616" s="18">
        <f>IF(OR(G112="C",G113="C",G114="C"),"C",SUM(G112:G114))</f>
        <v>4504564</v>
      </c>
      <c r="H616" s="18">
        <f>IF(OR(H112="C",H113="C",H114="C"),"C",SUM(H112:H114))</f>
        <v>4885693</v>
      </c>
      <c r="I616" s="19">
        <f t="shared" si="47"/>
        <v>1.8685921656346762</v>
      </c>
      <c r="J616" s="20">
        <f t="shared" si="48"/>
        <v>1.7228247865758246</v>
      </c>
      <c r="K616" s="31">
        <f t="shared" si="49"/>
        <v>42.944444444444443</v>
      </c>
    </row>
    <row r="617" spans="1:11">
      <c r="A617" t="str">
        <f>"QE "&amp;TEXT(A117,"mmm-yy")</f>
        <v>QE Mar-10</v>
      </c>
      <c r="B617">
        <f>B117</f>
        <v>3345</v>
      </c>
      <c r="C617" s="2">
        <f>SUM(C115:C117)/3</f>
        <v>145342.33333333334</v>
      </c>
      <c r="D617" s="2">
        <f>SUM(D115:D117)</f>
        <v>13080931</v>
      </c>
      <c r="E617" s="39">
        <f t="shared" si="46"/>
        <v>47.191449905209346</v>
      </c>
      <c r="F617" s="18">
        <f>IF(OR(F115="C",F116="C",F117="C"),"C",SUM(F115:F117))</f>
        <v>11038540</v>
      </c>
      <c r="G617" s="18">
        <f>IF(OR(G115="C",G116="C",G117="C"),"C",SUM(G115:G117))</f>
        <v>5662736</v>
      </c>
      <c r="H617" s="18">
        <f>IF(OR(H115="C",H116="C",H117="C"),"C",SUM(H115:H117))</f>
        <v>6173081</v>
      </c>
      <c r="I617" s="19">
        <f t="shared" si="47"/>
        <v>1.9493297939370651</v>
      </c>
      <c r="J617" s="20">
        <f t="shared" si="48"/>
        <v>1.7881735230754303</v>
      </c>
      <c r="K617" s="31">
        <f t="shared" si="49"/>
        <v>43.450622820129553</v>
      </c>
    </row>
    <row r="618" spans="1:11">
      <c r="A618" t="str">
        <f>"QE "&amp;TEXT(A120,"mmm-yy")</f>
        <v>QE Jun-10</v>
      </c>
      <c r="B618">
        <f>B120</f>
        <v>3204</v>
      </c>
      <c r="C618" s="2">
        <f>SUM(C118:C120)/3</f>
        <v>140844.33333333334</v>
      </c>
      <c r="D618" s="2">
        <f>SUM(D118:D120)</f>
        <v>12816162</v>
      </c>
      <c r="E618" s="39">
        <f t="shared" si="46"/>
        <v>30.823010820244001</v>
      </c>
      <c r="F618" s="18">
        <f>IF(OR(F118="C",F119="C",F120="C"),"C",SUM(F118:F120))</f>
        <v>6433216</v>
      </c>
      <c r="G618" s="18">
        <f>IF(OR(G118="C",G119="C",G120="C"),"C",SUM(G118:G120))</f>
        <v>3396327</v>
      </c>
      <c r="H618" s="18">
        <f>IF(OR(H118="C",H119="C",H120="C"),"C",SUM(H118:H120))</f>
        <v>3950327</v>
      </c>
      <c r="I618" s="19">
        <f t="shared" si="47"/>
        <v>1.8941686121507146</v>
      </c>
      <c r="J618" s="20">
        <f t="shared" si="48"/>
        <v>1.6285274611443559</v>
      </c>
      <c r="K618" s="31">
        <f t="shared" si="49"/>
        <v>43.958905534748233</v>
      </c>
    </row>
    <row r="619" spans="1:11">
      <c r="A619" t="str">
        <f>"QE "&amp;TEXT(A123,"mmm-yy")</f>
        <v>QE Sep-10</v>
      </c>
      <c r="B619">
        <f>B123</f>
        <v>3231</v>
      </c>
      <c r="C619" s="2">
        <f>SUM(C121:C123)/3</f>
        <v>138296.66666666666</v>
      </c>
      <c r="D619" s="2">
        <f>SUM(D121:D123)</f>
        <v>12722934</v>
      </c>
      <c r="E619" s="39">
        <f t="shared" ref="E619:E627" si="50">IF(C619=0,"-",IF(H619="C","C",100*H619/D619))</f>
        <v>30.369024943460367</v>
      </c>
      <c r="F619" s="18">
        <f>IF(OR(F121="C",F122="C",F123="C"),"C",SUM(F121:F123))</f>
        <v>6424593</v>
      </c>
      <c r="G619" s="18">
        <f>IF(OR(G121="C",G122="C",G123="C"),"C",SUM(G121:G123))</f>
        <v>3251144</v>
      </c>
      <c r="H619" s="18">
        <f>IF(OR(H121="C",H122="C",H123="C"),"C",SUM(H121:H123))</f>
        <v>3863831</v>
      </c>
      <c r="I619" s="19">
        <f t="shared" si="47"/>
        <v>1.9761022581589742</v>
      </c>
      <c r="J619" s="20">
        <f t="shared" si="48"/>
        <v>1.6627520717132815</v>
      </c>
      <c r="K619" s="31">
        <f t="shared" si="49"/>
        <v>42.803053750128953</v>
      </c>
    </row>
    <row r="620" spans="1:11">
      <c r="A620" t="str">
        <f>"QE "&amp;TEXT(A126,"mmm-yy")</f>
        <v>QE Dec-10</v>
      </c>
      <c r="B620">
        <f>B126</f>
        <v>3317</v>
      </c>
      <c r="C620" s="2">
        <f>SUM(C124:C126)/3</f>
        <v>144206.66666666666</v>
      </c>
      <c r="D620" s="2">
        <f>SUM(D124:D126)</f>
        <v>13266841</v>
      </c>
      <c r="E620" s="39">
        <f t="shared" si="50"/>
        <v>37.062914977273039</v>
      </c>
      <c r="F620" s="18">
        <f>IF(OR(F124="C",F125="C",F126="C"),"C",SUM(F124:F126))</f>
        <v>8350235</v>
      </c>
      <c r="G620" s="18">
        <f>IF(OR(G124="C",G125="C",G126="C"),"C",SUM(G124:G126))</f>
        <v>4435877</v>
      </c>
      <c r="H620" s="18">
        <f>IF(OR(H124="C",H125="C",H126="C"),"C",SUM(H124:H126))</f>
        <v>4917078</v>
      </c>
      <c r="I620" s="19">
        <f t="shared" si="47"/>
        <v>1.8824315913177936</v>
      </c>
      <c r="J620" s="20">
        <f t="shared" si="48"/>
        <v>1.6982108073127984</v>
      </c>
      <c r="K620" s="31">
        <f t="shared" si="49"/>
        <v>43.475027635413525</v>
      </c>
    </row>
    <row r="621" spans="1:11">
      <c r="A621" t="str">
        <f>"QE "&amp;TEXT(A129,"mmm-yy")</f>
        <v>QE Mar-11</v>
      </c>
      <c r="B621">
        <f>B129</f>
        <v>3259</v>
      </c>
      <c r="C621" s="2">
        <f>SUM(C127:C129)/3</f>
        <v>143179.66666666666</v>
      </c>
      <c r="D621" s="2">
        <f>SUM(D127:D129)</f>
        <v>12882737</v>
      </c>
      <c r="E621" s="39">
        <f t="shared" si="50"/>
        <v>46.448833039128253</v>
      </c>
      <c r="F621" s="18">
        <f>IF(OR(F127="C",F128="C",F129="C"),"C",SUM(F127:F129))</f>
        <v>10706192</v>
      </c>
      <c r="G621" s="18">
        <f>IF(OR(G127="C",G128="C",G129="C"),"C",SUM(G127:G129))</f>
        <v>5451372</v>
      </c>
      <c r="H621" s="18">
        <f>IF(OR(H127="C",H128="C",H129="C"),"C",SUM(H127:H129))</f>
        <v>5983881</v>
      </c>
      <c r="I621" s="19">
        <f t="shared" si="47"/>
        <v>1.963944489570699</v>
      </c>
      <c r="J621" s="20">
        <f t="shared" si="48"/>
        <v>1.7891719437602451</v>
      </c>
      <c r="K621" s="31">
        <f t="shared" si="49"/>
        <v>43.933619719750432</v>
      </c>
    </row>
    <row r="622" spans="1:11">
      <c r="A622" t="str">
        <f>"QE "&amp;TEXT(A132,"mmm-yy")</f>
        <v>QE Jun-11</v>
      </c>
      <c r="B622">
        <f>B132</f>
        <v>3133</v>
      </c>
      <c r="C622" s="2">
        <f>SUM(C130:C132)/3</f>
        <v>136198</v>
      </c>
      <c r="D622" s="2">
        <f>SUM(D130:D132)</f>
        <v>12392860</v>
      </c>
      <c r="E622" s="39">
        <f t="shared" si="50"/>
        <v>31.708088367011328</v>
      </c>
      <c r="F622" s="18">
        <f>IF(OR(F130="C",F131="C",F132="C"),"C",SUM(F130:F132))</f>
        <v>6349850</v>
      </c>
      <c r="G622" s="18">
        <f>IF(OR(G130="C",G131="C",G132="C"),"C",SUM(G130:G132))</f>
        <v>3265482</v>
      </c>
      <c r="H622" s="18">
        <f>IF(OR(H130="C",H131="C",H132="C"),"C",SUM(H130:H132))</f>
        <v>3929539</v>
      </c>
      <c r="I622" s="19">
        <f t="shared" si="47"/>
        <v>1.9445368248852697</v>
      </c>
      <c r="J622" s="20">
        <f t="shared" si="48"/>
        <v>1.6159274663007543</v>
      </c>
      <c r="K622" s="31">
        <f t="shared" si="49"/>
        <v>43.472071496967764</v>
      </c>
    </row>
    <row r="623" spans="1:11">
      <c r="A623" t="str">
        <f>"QE "&amp;TEXT(A135,"mmm-yy")</f>
        <v>QE Sep-11</v>
      </c>
      <c r="B623">
        <f>B135</f>
        <v>3194</v>
      </c>
      <c r="C623" s="2">
        <f>SUM(C133:C135)/3</f>
        <v>135898.33333333334</v>
      </c>
      <c r="D623" s="2">
        <f>SUM(D133:D135)</f>
        <v>12500333</v>
      </c>
      <c r="E623" s="39">
        <f t="shared" si="50"/>
        <v>32.006755340037742</v>
      </c>
      <c r="F623" s="18">
        <f>IF(OR(F133="C",F134="C",F135="C"),"C",SUM(F133:F135))</f>
        <v>6643830</v>
      </c>
      <c r="G623" s="18">
        <f>IF(OR(G133="C",G134="C",G135="C"),"C",SUM(G133:G135))</f>
        <v>3309997</v>
      </c>
      <c r="H623" s="18">
        <f>IF(OR(H133="C",H134="C",H135="C"),"C",SUM(H133:H135))</f>
        <v>4000951</v>
      </c>
      <c r="I623" s="19">
        <f t="shared" si="47"/>
        <v>2.0072012149859955</v>
      </c>
      <c r="J623" s="20">
        <f t="shared" si="48"/>
        <v>1.6605627012177855</v>
      </c>
      <c r="K623" s="31">
        <f t="shared" si="49"/>
        <v>42.548006679190152</v>
      </c>
    </row>
    <row r="624" spans="1:11">
      <c r="A624" t="str">
        <f>"QE "&amp;TEXT(A138,"mmm-yy")</f>
        <v>QE Dec-11</v>
      </c>
      <c r="B624">
        <f>B138</f>
        <v>3247</v>
      </c>
      <c r="C624" s="2">
        <f>SUM(C136:C138)/3</f>
        <v>140373.33333333334</v>
      </c>
      <c r="D624" s="2">
        <f>SUM(D136:D138)</f>
        <v>12914317</v>
      </c>
      <c r="E624" s="39">
        <f t="shared" si="50"/>
        <v>37.521225474022359</v>
      </c>
      <c r="F624" s="18">
        <f>IF(OR(F136="C",F137="C",F138="C"),"C",SUM(F136:F138))</f>
        <v>8316139</v>
      </c>
      <c r="G624" s="18">
        <f>IF(OR(G136="C",G137="C",G138="C"),"C",SUM(G136:G138))</f>
        <v>4346073</v>
      </c>
      <c r="H624" s="18">
        <f>IF(OR(H136="C",H137="C",H138="C"),"C",SUM(H136:H138))</f>
        <v>4845610</v>
      </c>
      <c r="I624" s="19">
        <f t="shared" si="47"/>
        <v>1.9134835056843269</v>
      </c>
      <c r="J624" s="20">
        <f t="shared" si="48"/>
        <v>1.7162212807056283</v>
      </c>
      <c r="K624" s="31">
        <f t="shared" si="49"/>
        <v>43.23170105738631</v>
      </c>
    </row>
    <row r="625" spans="1:11">
      <c r="A625" t="str">
        <f>"QE "&amp;TEXT(A141,"mmm-yy")</f>
        <v>QE Mar-12</v>
      </c>
      <c r="B625">
        <f>B141</f>
        <v>3234</v>
      </c>
      <c r="C625" s="2">
        <f>SUM(C139:C141)/3</f>
        <v>141201.33333333334</v>
      </c>
      <c r="D625" s="2">
        <f>SUM(D139:D141)</f>
        <v>12849322</v>
      </c>
      <c r="E625" s="39">
        <f t="shared" si="50"/>
        <v>45.547041314709055</v>
      </c>
      <c r="F625" s="18">
        <f>IF(OR(F139="C",F140="C",F141="C"),"C",SUM(F139:F141))</f>
        <v>10431862</v>
      </c>
      <c r="G625" s="18">
        <f>IF(OR(G139="C",G140="C",G141="C"),"C",SUM(G139:G141))</f>
        <v>5362943</v>
      </c>
      <c r="H625" s="18">
        <f>IF(OR(H139="C",H140="C",H141="C"),"C",SUM(H139:H141))</f>
        <v>5852486</v>
      </c>
      <c r="I625" s="19">
        <f t="shared" si="47"/>
        <v>1.9451748787932297</v>
      </c>
      <c r="J625" s="20">
        <f t="shared" si="48"/>
        <v>1.7824668012875213</v>
      </c>
      <c r="K625" s="31">
        <f t="shared" si="49"/>
        <v>43.661513090084519</v>
      </c>
    </row>
    <row r="626" spans="1:11">
      <c r="A626" t="str">
        <f>"QE "&amp;TEXT(A144,"mmm-yy")</f>
        <v>QE Jun-12</v>
      </c>
      <c r="B626">
        <f>B144</f>
        <v>3111</v>
      </c>
      <c r="C626" s="2">
        <f>SUM(C142:C144)/3</f>
        <v>136982</v>
      </c>
      <c r="D626" s="2">
        <f>SUM(D142:D144)</f>
        <v>12463886</v>
      </c>
      <c r="E626" s="39">
        <f t="shared" si="50"/>
        <v>31.083339497809913</v>
      </c>
      <c r="F626" s="18">
        <f>IF(OR(F142="C",F143="C",F144="C"),"C",SUM(F142:F144))</f>
        <v>6359802</v>
      </c>
      <c r="G626" s="18">
        <f>IF(OR(G142="C",G143="C",G144="C"),"C",SUM(G142:G144))</f>
        <v>3297114</v>
      </c>
      <c r="H626" s="18">
        <f>IF(OR(H142="C",H143="C",H144="C"),"C",SUM(H142:H144))</f>
        <v>3874192</v>
      </c>
      <c r="I626" s="19">
        <f t="shared" si="47"/>
        <v>1.9288996376831373</v>
      </c>
      <c r="J626" s="20">
        <f t="shared" si="48"/>
        <v>1.6415815220309165</v>
      </c>
      <c r="K626" s="31">
        <f t="shared" si="49"/>
        <v>44.03150112504018</v>
      </c>
    </row>
    <row r="627" spans="1:11">
      <c r="A627" t="str">
        <f>"QE "&amp;TEXT(A147,"mmm-yy")</f>
        <v>QE Sep-12</v>
      </c>
      <c r="B627">
        <f>B147</f>
        <v>3155</v>
      </c>
      <c r="C627" s="2">
        <f>SUM(C145:C147)/3</f>
        <v>134219.33333333334</v>
      </c>
      <c r="D627" s="2">
        <f>SUM(D145:D147)</f>
        <v>12346960</v>
      </c>
      <c r="E627" s="39">
        <f t="shared" si="50"/>
        <v>30.1193978112831</v>
      </c>
      <c r="F627" s="18">
        <f>IF(OR(F145="C",F146="C",F147="C"),"C",SUM(F145:F147))</f>
        <v>6212424</v>
      </c>
      <c r="G627" s="18">
        <f>IF(OR(G145="C",G146="C",G147="C"),"C",SUM(G145:G147))</f>
        <v>3088384</v>
      </c>
      <c r="H627" s="18">
        <f>IF(OR(H145="C",H146="C",H147="C"),"C",SUM(H145:H147))</f>
        <v>3718830</v>
      </c>
      <c r="I627" s="19">
        <f t="shared" si="47"/>
        <v>2.0115451964522548</v>
      </c>
      <c r="J627" s="20">
        <f t="shared" si="48"/>
        <v>1.6705318608271957</v>
      </c>
      <c r="K627" s="31">
        <f t="shared" si="49"/>
        <v>42.54178552562071</v>
      </c>
    </row>
    <row r="628" spans="1:11">
      <c r="A628" t="str">
        <f>"QE "&amp;TEXT(A150,"mmm-yy")</f>
        <v>QE Dec-12</v>
      </c>
      <c r="B628">
        <f>B150</f>
        <v>3214</v>
      </c>
      <c r="C628" s="2">
        <f>SUM(C148:C150)/3</f>
        <v>139942.66666666666</v>
      </c>
      <c r="D628" s="2">
        <f>SUM(D148:D150)</f>
        <v>12874734</v>
      </c>
      <c r="E628" s="39">
        <f>IF(C628=0,"-",IF(H628="C","C",100*H628/D628))</f>
        <v>37.626004545025943</v>
      </c>
      <c r="F628" s="18">
        <f>IF(OR(F148="C",F149="C",F150="C"),"C",SUM(F148:F150))</f>
        <v>8433924</v>
      </c>
      <c r="G628" s="18">
        <f>IF(OR(G148="C",G149="C",G150="C"),"C",SUM(G148:G150))</f>
        <v>4410909</v>
      </c>
      <c r="H628" s="18">
        <f>IF(OR(H148="C",H149="C",H150="C"),"C",SUM(H148:H150))</f>
        <v>4844248</v>
      </c>
      <c r="I628" s="19">
        <f t="shared" si="47"/>
        <v>1.9120603032164118</v>
      </c>
      <c r="J628" s="20">
        <f t="shared" si="48"/>
        <v>1.7410182137660994</v>
      </c>
      <c r="K628" s="31">
        <f t="shared" si="49"/>
        <v>43.54158888197469</v>
      </c>
    </row>
    <row r="629" spans="1:11">
      <c r="A629" t="str">
        <f>"QE "&amp;TEXT(A153,"mmm-yy")</f>
        <v>QE Mar-13</v>
      </c>
      <c r="B629">
        <f>B153</f>
        <v>3223</v>
      </c>
      <c r="C629" s="2">
        <f>SUM(C151:C153)/3</f>
        <v>140527.33333333334</v>
      </c>
      <c r="D629" s="2">
        <f>SUM(D151:D153)</f>
        <v>12647698</v>
      </c>
      <c r="E629" s="39">
        <f t="shared" ref="E629" si="51">IF(C629=0,"-",IF(H629="C","C",100*H629/D629))</f>
        <v>47.260402644022655</v>
      </c>
      <c r="F629" s="18">
        <f>IF(OR(F151="C",F152="C",F153="C"),"C",SUM(F151:F153))</f>
        <v>10799628</v>
      </c>
      <c r="G629" s="18">
        <f>IF(OR(G151="C",G152="C",G153="C"),"C",SUM(G151:G153))</f>
        <v>5466824</v>
      </c>
      <c r="H629" s="18">
        <f>IF(OR(H151="C",H152="C",H153="C"),"C",SUM(H151:H153))</f>
        <v>5977353</v>
      </c>
      <c r="I629" s="19">
        <f t="shared" ref="I629" si="52">IF(F629=0,"-",IF(OR(F629="C",G629="C"),"C",F629/G629))</f>
        <v>1.9754848518993844</v>
      </c>
      <c r="J629" s="20">
        <f t="shared" ref="J629" si="53">IF(OR(H629=0,F629=0),"-",IF(OR(F629="C",H629="C"),"C",F629/H629))</f>
        <v>1.8067576065860591</v>
      </c>
      <c r="K629" s="31">
        <f t="shared" ref="K629" si="54">C629/B629</f>
        <v>43.601406557037961</v>
      </c>
    </row>
    <row r="630" spans="1:11">
      <c r="C630" s="2"/>
      <c r="D630" s="2"/>
      <c r="E630" s="39"/>
      <c r="F630" s="18"/>
      <c r="G630" s="18"/>
      <c r="H630" s="18"/>
      <c r="I630" s="19"/>
      <c r="J630" s="20"/>
      <c r="K630" s="31"/>
    </row>
    <row r="631" spans="1:11">
      <c r="A631" s="13" t="s">
        <v>49</v>
      </c>
      <c r="C631" s="2"/>
      <c r="D631" s="2"/>
      <c r="E631" s="28"/>
      <c r="F631" s="2"/>
      <c r="G631" s="2"/>
      <c r="H631" s="29"/>
    </row>
    <row r="632" spans="1:11">
      <c r="A632" t="str">
        <f>A585</f>
        <v>QE Mar-02</v>
      </c>
      <c r="B632">
        <f>B585-B581</f>
        <v>41</v>
      </c>
      <c r="C632" s="18">
        <f>C585-C581</f>
        <v>2520.6666666666715</v>
      </c>
      <c r="D632" s="18">
        <f>D585-D581</f>
        <v>225938</v>
      </c>
      <c r="E632" s="41">
        <f>IF(OR(E581="-",E585="-"),"-",IF(OR(E581="C",E585="C"),"C",E585-E581))</f>
        <v>2.1720414221080802</v>
      </c>
      <c r="F632" s="18">
        <f>IF(OR(F585="C",F581="C"),"C",F585-F581)</f>
        <v>737615</v>
      </c>
      <c r="G632" s="18">
        <f>IF(OR(G585="C",G581="C"),"C",G585-G581)</f>
        <v>277089</v>
      </c>
      <c r="H632" s="18">
        <f>IF(OR(H585="C",H581="C"),"C",H585-H581)</f>
        <v>341992</v>
      </c>
      <c r="I632" s="19">
        <f>IF(OR(I585="-",I581="-"),"-",IF(OR(I585="C",I581="C"),"C",I585-I581))</f>
        <v>4.165837231913283E-2</v>
      </c>
      <c r="J632" s="19">
        <f>IF(OR(J585="-",J581="-"),"-",IF(OR(J585="C",J581="C"),"C",J585-J581))</f>
        <v>1.9618795737107897E-2</v>
      </c>
      <c r="K632" s="30">
        <f>K585-K581</f>
        <v>0.27581758611044904</v>
      </c>
    </row>
    <row r="633" spans="1:11">
      <c r="A633" t="str">
        <f>A586</f>
        <v>QE Jun-02</v>
      </c>
      <c r="B633">
        <f>B586-B582</f>
        <v>21</v>
      </c>
      <c r="C633" s="18">
        <f>C586-C582</f>
        <v>1238.3333333333285</v>
      </c>
      <c r="D633" s="18">
        <f>D586-D582</f>
        <v>113808</v>
      </c>
      <c r="E633" s="41">
        <f>IF(OR(E582="-",E586="-"),"-",IF(OR(E582="C",E586="C"),"C",E586-E582))</f>
        <v>1.5730889202193481</v>
      </c>
      <c r="F633" s="18">
        <f>IF(OR(F586="C",F582="C"),"C",F586-F582)</f>
        <v>293179</v>
      </c>
      <c r="G633" s="18">
        <f>IF(OR(G586="C",G582="C"),"C",G586-G582)</f>
        <v>168329</v>
      </c>
      <c r="H633" s="18">
        <f>IF(OR(H586="C",H582="C"),"C",H586-H582)</f>
        <v>202566</v>
      </c>
      <c r="I633" s="19">
        <f>IF(OR(I586="-",I582="-"),"-",IF(OR(I586="C",I582="C"),"C",I586-I582))</f>
        <v>-4.3936235862498396E-3</v>
      </c>
      <c r="J633" s="19">
        <f>IF(OR(J586="-",J582="-"),"-",IF(OR(J586="C",J582="C"),"C",J586-J582))</f>
        <v>-1.4047832399958882E-2</v>
      </c>
      <c r="K633" s="30">
        <f>K586-K582</f>
        <v>0.13096033197823687</v>
      </c>
    </row>
    <row r="634" spans="1:11">
      <c r="A634" t="str">
        <f>A587</f>
        <v>QE Sep-02</v>
      </c>
      <c r="B634">
        <f>B587-B583</f>
        <v>-10</v>
      </c>
      <c r="C634" s="18">
        <f>C587-C583</f>
        <v>1387.333333333343</v>
      </c>
      <c r="D634" s="18">
        <f>D587-D583</f>
        <v>127895</v>
      </c>
      <c r="E634" s="41">
        <f>IF(OR(E583="-",E587="-"),"-",IF(OR(E583="C",E587="C"),"C",E587-E583))</f>
        <v>1.1620711845551881</v>
      </c>
      <c r="F634" s="18">
        <f>IF(OR(F587="C",F583="C"),"C",F587-F583)</f>
        <v>262190</v>
      </c>
      <c r="G634" s="18">
        <f>IF(OR(G587="C",G583="C"),"C",G587-G583)</f>
        <v>82806</v>
      </c>
      <c r="H634" s="18">
        <f>IF(OR(H587="C",H583="C"),"C",H587-H583)</f>
        <v>163445</v>
      </c>
      <c r="I634" s="19">
        <f>IF(OR(I587="-",I583="-"),"-",IF(OR(I587="C",I583="C"),"C",I587-I583))</f>
        <v>3.5436187691032961E-2</v>
      </c>
      <c r="J634" s="19">
        <f>IF(OR(J587="-",J583="-"),"-",IF(OR(J587="C",J583="C"),"C",J587-J583))</f>
        <v>-5.6570814365239919E-3</v>
      </c>
      <c r="K634" s="30">
        <f>K587-K583</f>
        <v>0.61737599299245005</v>
      </c>
    </row>
    <row r="635" spans="1:11">
      <c r="A635" t="str">
        <f>A588</f>
        <v>QE Dec-02</v>
      </c>
      <c r="B635">
        <f>B588-B584</f>
        <v>5</v>
      </c>
      <c r="C635" s="18">
        <f>C588-C584</f>
        <v>758.66666666665697</v>
      </c>
      <c r="D635" s="18">
        <f>D588-D584</f>
        <v>69979</v>
      </c>
      <c r="E635" s="41">
        <f>IF(OR(E584="-",E588="-"),"-",IF(OR(E584="C",E588="C"),"C",E588-E584))</f>
        <v>2.7600764701309402</v>
      </c>
      <c r="F635" s="18">
        <f>IF(OR(F588="C",F584="C"),"C",F588-F584)</f>
        <v>451746</v>
      </c>
      <c r="G635" s="18">
        <f>IF(OR(G588="C",G584="C"),"C",G588-G584)</f>
        <v>221166</v>
      </c>
      <c r="H635" s="18">
        <f>IF(OR(H588="C",H584="C"),"C",H588-H584)</f>
        <v>335025</v>
      </c>
      <c r="I635" s="19">
        <f>IF(OR(I588="-",I584="-"),"-",IF(OR(I588="C",I584="C"),"C",I588-I584))</f>
        <v>9.5701281348778977E-3</v>
      </c>
      <c r="J635" s="19">
        <f>IF(OR(J588="-",J584="-"),"-",IF(OR(J588="C",J584="C"),"C",J588-J584))</f>
        <v>-3.457631626821045E-2</v>
      </c>
      <c r="K635" s="30">
        <f>K588-K584</f>
        <v>0.18724916309788853</v>
      </c>
    </row>
    <row r="636" spans="1:11">
      <c r="A636" t="str">
        <f>A589</f>
        <v>QE Mar-03</v>
      </c>
      <c r="B636">
        <f>B589-B585</f>
        <v>18</v>
      </c>
      <c r="C636" s="18">
        <f>C589-C585</f>
        <v>850</v>
      </c>
      <c r="D636" s="18">
        <f>D589-D585</f>
        <v>76629</v>
      </c>
      <c r="E636" s="41">
        <f>IF(OR(E585="-",E589="-"),"-",IF(OR(E585="C",E589="C"),"C",E589-E585))</f>
        <v>0.55187715649636004</v>
      </c>
      <c r="F636" s="18">
        <f>IF(OR(F589="C",F585="C"),"C",F589-F585)</f>
        <v>56089</v>
      </c>
      <c r="G636" s="18">
        <f>IF(OR(G589="C",G585="C"),"C",G589-G585)</f>
        <v>67009</v>
      </c>
      <c r="H636" s="18">
        <f>IF(OR(H589="C",H585="C"),"C",H589-H585)</f>
        <v>97520</v>
      </c>
      <c r="I636" s="19">
        <f>IF(OR(I589="-",I585="-"),"-",IF(OR(I589="C",I585="C"),"C",I589-I585))</f>
        <v>-1.4826286451773862E-2</v>
      </c>
      <c r="J636" s="19">
        <f>IF(OR(J589="-",J585="-"),"-",IF(OR(J589="C",J585="C"),"C",J589-J585))</f>
        <v>-2.4080156370080097E-2</v>
      </c>
      <c r="K636" s="30">
        <f>K589-K585</f>
        <v>3.2186537500841439E-2</v>
      </c>
    </row>
    <row r="637" spans="1:11">
      <c r="A637" t="str">
        <f>A590</f>
        <v>QE Jun-03</v>
      </c>
      <c r="B637">
        <f>B590-B586</f>
        <v>-37</v>
      </c>
      <c r="C637" s="18">
        <f>C590-C586</f>
        <v>-334.66666666665697</v>
      </c>
      <c r="D637" s="18">
        <f>D590-D586</f>
        <v>-30597</v>
      </c>
      <c r="E637" s="41">
        <f>IF(OR(E586="-",E590="-"),"-",IF(OR(E586="C",E590="C"),"C",E590-E586))</f>
        <v>1.249007943581681</v>
      </c>
      <c r="F637" s="18">
        <f>IF(OR(F590="C",F586="C"),"C",F590-F586)</f>
        <v>257392</v>
      </c>
      <c r="G637" s="18">
        <f>IF(OR(G590="C",G586="C"),"C",G590-G586)</f>
        <v>83191</v>
      </c>
      <c r="H637" s="18">
        <f>IF(OR(H590="C",H586="C"),"C",H590-H586)</f>
        <v>124794</v>
      </c>
      <c r="I637" s="19">
        <f>IF(OR(I590="-",I586="-"),"-",IF(OR(I590="C",I586="C"),"C",I590-I586))</f>
        <v>3.4226650522363622E-2</v>
      </c>
      <c r="J637" s="19">
        <f>IF(OR(J590="-",J586="-"),"-",IF(OR(J590="C",J586="C"),"C",J590-J586))</f>
        <v>1.4573606400717809E-2</v>
      </c>
      <c r="K637" s="30">
        <f>K590-K586</f>
        <v>0.41859706913589179</v>
      </c>
    </row>
    <row r="638" spans="1:11">
      <c r="A638" t="str">
        <f>A591</f>
        <v>QE Sep-03</v>
      </c>
      <c r="B638">
        <f>B591-B587</f>
        <v>-2</v>
      </c>
      <c r="C638" s="18">
        <f>C591-C587</f>
        <v>359.33333333332848</v>
      </c>
      <c r="D638" s="18">
        <f>D591-D587</f>
        <v>32905</v>
      </c>
      <c r="E638" s="41">
        <f>IF(OR(E587="-",E591="-"),"-",IF(OR(E587="C",E591="C"),"C",E591-E587))</f>
        <v>0.63889125724579188</v>
      </c>
      <c r="F638" s="18">
        <f>IF(OR(F591="C",F587="C"),"C",F591-F587)</f>
        <v>147901</v>
      </c>
      <c r="G638" s="18">
        <f>IF(OR(G591="C",G587="C"),"C",G591-G587)</f>
        <v>136582</v>
      </c>
      <c r="H638" s="18">
        <f>IF(OR(H591="C",H587="C"),"C",H591-H587)</f>
        <v>79410</v>
      </c>
      <c r="I638" s="19">
        <f>IF(OR(I591="-",I587="-"),"-",IF(OR(I591="C",I587="C"),"C",I591-I587))</f>
        <v>-3.9507225414457947E-2</v>
      </c>
      <c r="J638" s="19">
        <f>IF(OR(J591="-",J587="-"),"-",IF(OR(J591="C",J587="C"),"C",J591-J587))</f>
        <v>3.485817062824248E-3</v>
      </c>
      <c r="K638" s="30">
        <f>K591-K587</f>
        <v>0.15228555775847497</v>
      </c>
    </row>
    <row r="639" spans="1:11">
      <c r="A639" t="str">
        <f>A592</f>
        <v>QE Dec-03</v>
      </c>
      <c r="B639">
        <f>B592-B588</f>
        <v>5</v>
      </c>
      <c r="C639" s="18">
        <f>C592-C588</f>
        <v>771.66666666667152</v>
      </c>
      <c r="D639" s="18">
        <f>D592-D588</f>
        <v>70704</v>
      </c>
      <c r="E639" s="41">
        <f>IF(OR(E588="-",E592="-"),"-",IF(OR(E588="C",E592="C"),"C",E592-E588))</f>
        <v>0.74801311678301374</v>
      </c>
      <c r="F639" s="18">
        <f>IF(OR(F592="C",F588="C"),"C",F592-F588)</f>
        <v>196842</v>
      </c>
      <c r="G639" s="18">
        <f>IF(OR(G592="C",G588="C"),"C",G592-G588)</f>
        <v>205523</v>
      </c>
      <c r="H639" s="18">
        <f>IF(OR(H592="C",H588="C"),"C",H592-H588)</f>
        <v>111717</v>
      </c>
      <c r="I639" s="19">
        <f>IF(OR(I592="-",I588="-"),"-",IF(OR(I592="C",I588="C"),"C",I592-I588))</f>
        <v>-4.4478918897216335E-2</v>
      </c>
      <c r="J639" s="19">
        <f>IF(OR(J592="-",J588="-"),"-",IF(OR(J592="C",J588="C"),"C",J592-J588))</f>
        <v>7.290861043474095E-5</v>
      </c>
      <c r="K639" s="30">
        <f>K592-K588</f>
        <v>0.1910122704259436</v>
      </c>
    </row>
    <row r="640" spans="1:11">
      <c r="A640" t="str">
        <f>A593</f>
        <v>QE Mar-04</v>
      </c>
      <c r="B640">
        <f>B593-B589</f>
        <v>-16</v>
      </c>
      <c r="C640" s="18">
        <f>C593-C589</f>
        <v>1405.666666666657</v>
      </c>
      <c r="D640" s="18">
        <f>D593-D589</f>
        <v>253677</v>
      </c>
      <c r="E640" s="41">
        <f>IF(OR(E589="-",E593="-"),"-",IF(OR(E589="C",E593="C"),"C",E593-E589))</f>
        <v>1.0413370891892626</v>
      </c>
      <c r="F640" s="18">
        <f>IF(OR(F593="C",F589="C"),"C",F593-F589)</f>
        <v>413418</v>
      </c>
      <c r="G640" s="18">
        <f>IF(OR(G593="C",G589="C"),"C",G593-G589)</f>
        <v>247996</v>
      </c>
      <c r="H640" s="18">
        <f>IF(OR(H593="C",H589="C"),"C",H593-H589)</f>
        <v>238878</v>
      </c>
      <c r="I640" s="19">
        <f>IF(OR(I593="-",I589="-"),"-",IF(OR(I593="C",I589="C"),"C",I593-I589))</f>
        <v>-1.2759604665575353E-2</v>
      </c>
      <c r="J640" s="19">
        <f>IF(OR(J593="-",J589="-"),"-",IF(OR(J593="C",J589="C"),"C",J593-J589))</f>
        <v>-5.3817009383416714E-3</v>
      </c>
      <c r="K640" s="30">
        <f>K593-K589</f>
        <v>0.70377857627470775</v>
      </c>
    </row>
    <row r="641" spans="1:11">
      <c r="A641" t="str">
        <f>A594</f>
        <v>QE Jun-04</v>
      </c>
      <c r="B641">
        <f>B594-B590</f>
        <v>64</v>
      </c>
      <c r="C641" s="18">
        <f>C594-C590</f>
        <v>4995.666666666657</v>
      </c>
      <c r="D641" s="18">
        <f>D594-D590</f>
        <v>454029</v>
      </c>
      <c r="E641" s="41">
        <f>IF(OR(E590="-",E594="-"),"-",IF(OR(E590="C",E594="C"),"C",E594-E590))</f>
        <v>1.0178955230248228</v>
      </c>
      <c r="F641" s="18">
        <f>IF(OR(F594="C",F590="C"),"C",F594-F590)</f>
        <v>394617</v>
      </c>
      <c r="G641" s="18">
        <f>IF(OR(G594="C",G590="C"),"C",G594-G590)</f>
        <v>252737</v>
      </c>
      <c r="H641" s="18">
        <f>IF(OR(H594="C",H590="C"),"C",H594-H590)</f>
        <v>258820</v>
      </c>
      <c r="I641" s="19">
        <f>IF(OR(I594="-",I590="-"),"-",IF(OR(I594="C",I590="C"),"C",I594-I590))</f>
        <v>-2.175214923125024E-2</v>
      </c>
      <c r="J641" s="19">
        <f>IF(OR(J594="-",J590="-"),"-",IF(OR(J594="C",J590="C"),"C",J594-J590))</f>
        <v>-1.0686606608397486E-2</v>
      </c>
      <c r="K641" s="30">
        <f>K594-K590</f>
        <v>0.80412945663453428</v>
      </c>
    </row>
    <row r="642" spans="1:11">
      <c r="A642" t="str">
        <f>A595</f>
        <v>QE Sep-04</v>
      </c>
      <c r="B642">
        <f>B595-B591</f>
        <v>63</v>
      </c>
      <c r="C642" s="18">
        <f>C595-C591</f>
        <v>5067.6666666666715</v>
      </c>
      <c r="D642" s="18">
        <f>D595-D591</f>
        <v>464226</v>
      </c>
      <c r="E642" s="41">
        <f>IF(OR(E591="-",E595="-"),"-",IF(OR(E591="C",E595="C"),"C",E595-E591))</f>
        <v>0.76588790072005253</v>
      </c>
      <c r="F642" s="18">
        <f>IF(OR(F595="C",F591="C"),"C",F595-F591)</f>
        <v>336364</v>
      </c>
      <c r="G642" s="18">
        <f>IF(OR(G595="C",G591="C"),"C",G595-G591)</f>
        <v>206106</v>
      </c>
      <c r="H642" s="18">
        <f>IF(OR(H595="C",H591="C"),"C",H595-H591)</f>
        <v>232037</v>
      </c>
      <c r="I642" s="19">
        <f>IF(OR(I595="-",I591="-"),"-",IF(OR(I595="C",I591="C"),"C",I595-I591))</f>
        <v>-1.8405852136645695E-2</v>
      </c>
      <c r="J642" s="19">
        <f>IF(OR(J595="-",J591="-"),"-",IF(OR(J595="C",J591="C"),"C",J595-J591))</f>
        <v>-1.7081830856545466E-2</v>
      </c>
      <c r="K642" s="30">
        <f>K595-K591</f>
        <v>0.84552298402456216</v>
      </c>
    </row>
    <row r="643" spans="1:11">
      <c r="A643" t="str">
        <f>A596</f>
        <v>QE Dec-04</v>
      </c>
      <c r="B643">
        <f>B596-B592</f>
        <v>126</v>
      </c>
      <c r="C643" s="18">
        <f>C596-C592</f>
        <v>6455.6666666666715</v>
      </c>
      <c r="D643" s="18">
        <f>D596-D592</f>
        <v>594855</v>
      </c>
      <c r="E643" s="41">
        <f>IF(OR(E592="-",E596="-"),"-",IF(OR(E592="C",E596="C"),"C",E596-E592))</f>
        <v>-0.44387875958818768</v>
      </c>
      <c r="F643" s="18">
        <f>IF(OR(F596="C",F592="C"),"C",F596-F592)</f>
        <v>239234</v>
      </c>
      <c r="G643" s="18">
        <f>IF(OR(G596="C",G592="C"),"C",G596-G592)</f>
        <v>213509</v>
      </c>
      <c r="H643" s="18">
        <f>IF(OR(H596="C",H592="C"),"C",H596-H592)</f>
        <v>180066</v>
      </c>
      <c r="I643" s="19">
        <f>IF(OR(I596="-",I592="-"),"-",IF(OR(I596="C",I592="C"),"C",I596-I592))</f>
        <v>-3.4081145604505814E-2</v>
      </c>
      <c r="J643" s="19">
        <f>IF(OR(J596="-",J592="-"),"-",IF(OR(J596="C",J592="C"),"C",J596-J592))</f>
        <v>-1.6831896807041336E-2</v>
      </c>
      <c r="K643" s="30">
        <f>K596-K592</f>
        <v>0.39544141049642434</v>
      </c>
    </row>
    <row r="644" spans="1:11">
      <c r="A644" t="str">
        <f>A597</f>
        <v>QE Mar-05</v>
      </c>
      <c r="B644">
        <f>B597-B593</f>
        <v>157</v>
      </c>
      <c r="C644" s="18">
        <f>C597-C593</f>
        <v>5402.6666666666715</v>
      </c>
      <c r="D644" s="18">
        <f>D597-D593</f>
        <v>359668</v>
      </c>
      <c r="E644" s="41">
        <f>IF(OR(E593="-",E597="-"),"-",IF(OR(E593="C",E597="C"),"C",E597-E593))</f>
        <v>0.80925242194648206</v>
      </c>
      <c r="F644" s="18">
        <f>IF(OR(F597="C",F593="C"),"C",F597-F593)</f>
        <v>554431</v>
      </c>
      <c r="G644" s="18">
        <f>IF(OR(G597="C",G593="C"),"C",G597-G593)</f>
        <v>331847</v>
      </c>
      <c r="H644" s="18">
        <f>IF(OR(H597="C",H593="C"),"C",H597-H593)</f>
        <v>268918</v>
      </c>
      <c r="I644" s="19">
        <f>IF(OR(I597="-",I593="-"),"-",IF(OR(I597="C",I593="C"),"C",I597-I593))</f>
        <v>-1.5096860317558969E-2</v>
      </c>
      <c r="J644" s="19">
        <f>IF(OR(J597="-",J593="-"),"-",IF(OR(J597="C",J593="C"),"C",J597-J593))</f>
        <v>9.8523826346044174E-3</v>
      </c>
      <c r="K644" s="30">
        <f>K597-K593</f>
        <v>-0.41628658478878577</v>
      </c>
    </row>
    <row r="645" spans="1:11">
      <c r="A645" t="str">
        <f>A598</f>
        <v>QE Jun-05</v>
      </c>
      <c r="B645">
        <f>B598-B594</f>
        <v>155</v>
      </c>
      <c r="C645" s="18">
        <f>C598-C594</f>
        <v>5859.6666666666715</v>
      </c>
      <c r="D645" s="18">
        <f>D598-D594</f>
        <v>533259</v>
      </c>
      <c r="E645" s="41">
        <f>IF(OR(E594="-",E598="-"),"-",IF(OR(E594="C",E598="C"),"C",E598-E594))</f>
        <v>-0.67046446756881295</v>
      </c>
      <c r="F645" s="18">
        <f>IF(OR(F598="C",F594="C"),"C",F598-F594)</f>
        <v>70916</v>
      </c>
      <c r="G645" s="18">
        <f>IF(OR(G598="C",G594="C"),"C",G598-G594)</f>
        <v>86651</v>
      </c>
      <c r="H645" s="18">
        <f>IF(OR(H598="C",H594="C"),"C",H598-H594)</f>
        <v>96914</v>
      </c>
      <c r="I645" s="19">
        <f>IF(OR(I598="-",I594="-"),"-",IF(OR(I598="C",I594="C"),"C",I598-I594))</f>
        <v>-2.5409727494087431E-2</v>
      </c>
      <c r="J645" s="19">
        <f>IF(OR(J598="-",J594="-"),"-",IF(OR(J598="C",J594="C"),"C",J598-J594))</f>
        <v>-2.3939155593271311E-2</v>
      </c>
      <c r="K645" s="30">
        <f>K598-K594</f>
        <v>-0.23226230339437137</v>
      </c>
    </row>
    <row r="646" spans="1:11">
      <c r="A646" t="str">
        <f>A599</f>
        <v>QE Sep-05</v>
      </c>
      <c r="B646">
        <f>B599-B595</f>
        <v>148</v>
      </c>
      <c r="C646" s="18">
        <f>C599-C595</f>
        <v>5104.3333333333285</v>
      </c>
      <c r="D646" s="18">
        <f>D599-D595</f>
        <v>471677</v>
      </c>
      <c r="E646" s="41">
        <f>IF(OR(E595="-",E599="-"),"-",IF(OR(E595="C",E599="C"),"C",E599-E595))</f>
        <v>-0.94078185328229225</v>
      </c>
      <c r="F646" s="18">
        <f>IF(OR(F599="C",F595="C"),"C",F599-F595)</f>
        <v>5039</v>
      </c>
      <c r="G646" s="18">
        <f>IF(OR(G599="C",G595="C"),"C",G599-G595)</f>
        <v>-16003</v>
      </c>
      <c r="H646" s="18">
        <f>IF(OR(H599="C",H595="C"),"C",H599-H595)</f>
        <v>40462</v>
      </c>
      <c r="I646" s="19">
        <f>IF(OR(I599="-",I595="-"),"-",IF(OR(I599="C",I595="C"),"C",I599-I595))</f>
        <v>1.1002675902940018E-2</v>
      </c>
      <c r="J646" s="19">
        <f>IF(OR(J599="-",J595="-"),"-",IF(OR(J599="C",J595="C"),"C",J599-J595))</f>
        <v>-1.7365337992037988E-2</v>
      </c>
      <c r="K646" s="30">
        <f>K599-K595</f>
        <v>-0.33964962636422769</v>
      </c>
    </row>
    <row r="647" spans="1:11">
      <c r="A647" t="str">
        <f>A600</f>
        <v>QE Dec-05</v>
      </c>
      <c r="B647">
        <f>B600-B596</f>
        <v>111</v>
      </c>
      <c r="C647" s="18">
        <f>C600-C596</f>
        <v>5413.9999999999854</v>
      </c>
      <c r="D647" s="18">
        <f>D600-D596</f>
        <v>498097</v>
      </c>
      <c r="E647" s="41">
        <f>IF(OR(E596="-",E600="-"),"-",IF(OR(E596="C",E600="C"),"C",E600-E596))</f>
        <v>-1.6748201205600211</v>
      </c>
      <c r="F647" s="18">
        <f>IF(OR(F600="C",F596="C"),"C",F600-F596)</f>
        <v>-88976</v>
      </c>
      <c r="G647" s="18">
        <f>IF(OR(G600="C",G596="C"),"C",G600-G596)</f>
        <v>-55955</v>
      </c>
      <c r="H647" s="18">
        <f>IF(OR(H600="C",H596="C"),"C",H600-H596)</f>
        <v>-14852</v>
      </c>
      <c r="I647" s="19">
        <f>IF(OR(I600="-",I596="-"),"-",IF(OR(I600="C",I596="C"),"C",I600-I596))</f>
        <v>2.6479109565487047E-3</v>
      </c>
      <c r="J647" s="19">
        <f>IF(OR(J600="-",J596="-"),"-",IF(OR(J600="C",J596="C"),"C",J600-J596))</f>
        <v>-1.3743241119513305E-2</v>
      </c>
      <c r="K647" s="30">
        <f>K600-K596</f>
        <v>0.23700079475159441</v>
      </c>
    </row>
    <row r="648" spans="1:11">
      <c r="A648" t="str">
        <f>A601</f>
        <v>QE Mar-06</v>
      </c>
      <c r="B648">
        <f>B601-B597</f>
        <v>90</v>
      </c>
      <c r="C648" s="18">
        <f>C601-C597</f>
        <v>4911</v>
      </c>
      <c r="D648" s="18">
        <f>D601-D597</f>
        <v>441306</v>
      </c>
      <c r="E648" s="41">
        <f>IF(OR(E597="-",E601="-"),"-",IF(OR(E597="C",E601="C"),"C",E601-E597))</f>
        <v>-1.8580857284136485</v>
      </c>
      <c r="F648" s="18">
        <f>IF(OR(F601="C",F597="C"),"C",F601-F597)</f>
        <v>-228002</v>
      </c>
      <c r="G648" s="18">
        <f>IF(OR(G601="C",G597="C"),"C",G601-G597)</f>
        <v>-65422</v>
      </c>
      <c r="H648" s="18">
        <f>IF(OR(H601="C",H597="C"),"C",H601-H597)</f>
        <v>-11505</v>
      </c>
      <c r="I648" s="19">
        <f>IF(OR(I601="-",I597="-"),"-",IF(OR(I601="C",I597="C"),"C",I601-I597))</f>
        <v>-1.8496650497394684E-2</v>
      </c>
      <c r="J648" s="19">
        <f>IF(OR(J601="-",J597="-"),"-",IF(OR(J601="C",J597="C"),"C",J601-J597))</f>
        <v>-3.5763919195571203E-2</v>
      </c>
      <c r="K648" s="30">
        <f>K601-K597</f>
        <v>0.34700319456417361</v>
      </c>
    </row>
    <row r="649" spans="1:11">
      <c r="A649" t="str">
        <f>A602</f>
        <v>QE Jun-06</v>
      </c>
      <c r="B649">
        <f>B602-B598</f>
        <v>66</v>
      </c>
      <c r="C649" s="18">
        <f>C602-C598</f>
        <v>3017.333333333343</v>
      </c>
      <c r="D649" s="18">
        <f>D602-D598</f>
        <v>274484</v>
      </c>
      <c r="E649" s="41">
        <f>IF(OR(E598="-",E602="-"),"-",IF(OR(E598="C",E602="C"),"C",E602-E598))</f>
        <v>-0.67881572963413461</v>
      </c>
      <c r="F649" s="18">
        <f>IF(OR(F602="C",F598="C"),"C",F602-F598)</f>
        <v>4735</v>
      </c>
      <c r="G649" s="18">
        <f>IF(OR(G602="C",G598="C"),"C",G602-G598)</f>
        <v>-37633</v>
      </c>
      <c r="H649" s="18">
        <f>IF(OR(H602="C",H598="C"),"C",H602-H598)</f>
        <v>7038</v>
      </c>
      <c r="I649" s="19">
        <f>IF(OR(I602="-",I598="-"),"-",IF(OR(I602="C",I598="C"),"C",I602-I598))</f>
        <v>2.1304971816231477E-2</v>
      </c>
      <c r="J649" s="19">
        <f>IF(OR(J602="-",J598="-"),"-",IF(OR(J602="C",J598="C"),"C",J602-J598))</f>
        <v>-1.8003022820878289E-3</v>
      </c>
      <c r="K649" s="30">
        <f>K602-K598</f>
        <v>7.5270897238674195E-2</v>
      </c>
    </row>
    <row r="650" spans="1:11">
      <c r="A650" t="str">
        <f>A603</f>
        <v>QE Sep-06</v>
      </c>
      <c r="B650">
        <f>B603-B599</f>
        <v>53</v>
      </c>
      <c r="C650" s="18">
        <f>C603-C599</f>
        <v>981</v>
      </c>
      <c r="D650" s="18">
        <f>D603-D599</f>
        <v>90362</v>
      </c>
      <c r="E650" s="41">
        <f>IF(OR(E599="-",E603="-"),"-",IF(OR(E599="C",E603="C"),"C",E603-E599))</f>
        <v>0.27123077561716258</v>
      </c>
      <c r="F650" s="18">
        <f>IF(OR(F603="C",F599="C"),"C",F603-F599)</f>
        <v>40054</v>
      </c>
      <c r="G650" s="18">
        <f>IF(OR(G603="C",G599="C"),"C",G603-G599)</f>
        <v>13651</v>
      </c>
      <c r="H650" s="18">
        <f>IF(OR(H603="C",H599="C"),"C",H603-H599)</f>
        <v>60352</v>
      </c>
      <c r="I650" s="19">
        <f>IF(OR(I603="-",I599="-"),"-",IF(OR(I603="C",I599="C"),"C",I603-I599))</f>
        <v>4.2981651455415992E-3</v>
      </c>
      <c r="J650" s="19">
        <f>IF(OR(J603="-",J599="-"),"-",IF(OR(J603="C",J599="C"),"C",J603-J599))</f>
        <v>-1.6479965160498322E-2</v>
      </c>
      <c r="K650" s="30">
        <f>K603-K599</f>
        <v>-0.38214926574556785</v>
      </c>
    </row>
    <row r="651" spans="1:11">
      <c r="A651" t="str">
        <f>A604</f>
        <v>QE Dec-06</v>
      </c>
      <c r="B651">
        <f>B604-B600</f>
        <v>39</v>
      </c>
      <c r="C651" s="18">
        <f>C604-C600</f>
        <v>137.66666666668607</v>
      </c>
      <c r="D651" s="18">
        <f>D604-D600</f>
        <v>12854</v>
      </c>
      <c r="E651" s="41">
        <f>IF(OR(E600="-",E604="-"),"-",IF(OR(E600="C",E604="C"),"C",E604-E600))</f>
        <v>1.655406791136933</v>
      </c>
      <c r="F651" s="18">
        <f>IF(OR(F604="C",F600="C"),"C",F604-F600)</f>
        <v>363824</v>
      </c>
      <c r="G651" s="18">
        <f>IF(OR(G604="C",G600="C"),"C",G604-G600)</f>
        <v>142782</v>
      </c>
      <c r="H651" s="18">
        <f>IF(OR(H604="C",H600="C"),"C",H604-H600)</f>
        <v>210214</v>
      </c>
      <c r="I651" s="19">
        <f>IF(OR(I604="-",I600="-"),"-",IF(OR(I604="C",I600="C"),"C",I604-I600))</f>
        <v>2.344234590942329E-2</v>
      </c>
      <c r="J651" s="19">
        <f>IF(OR(J604="-",J600="-"),"-",IF(OR(J604="C",J600="C"),"C",J604-J600))</f>
        <v>9.4230845157250442E-5</v>
      </c>
      <c r="K651" s="30">
        <f>K604-K600</f>
        <v>-0.4663861569497314</v>
      </c>
    </row>
    <row r="652" spans="1:11">
      <c r="A652" t="str">
        <f>A605</f>
        <v>QE Mar-07</v>
      </c>
      <c r="B652">
        <f>B605-B601</f>
        <v>43</v>
      </c>
      <c r="C652" s="18">
        <f>C605-C601</f>
        <v>-152.66666666665697</v>
      </c>
      <c r="D652" s="18">
        <f>D605-D601</f>
        <v>-12869</v>
      </c>
      <c r="E652" s="41">
        <f>IF(OR(E601="-",E605="-"),"-",IF(OR(E601="C",E605="C"),"C",E605-E601))</f>
        <v>2.6701383177217721</v>
      </c>
      <c r="F652" s="18">
        <f>IF(OR(F605="C",F601="C"),"C",F605-F601)</f>
        <v>526298</v>
      </c>
      <c r="G652" s="18">
        <f>IF(OR(G605="C",G601="C"),"C",G605-G601)</f>
        <v>168181</v>
      </c>
      <c r="H652" s="18">
        <f>IF(OR(H605="C",H601="C"),"C",H605-H601)</f>
        <v>320837</v>
      </c>
      <c r="I652" s="19">
        <f>IF(OR(I605="-",I601="-"),"-",IF(OR(I605="C",I601="C"),"C",I605-I601))</f>
        <v>3.6261216143233854E-2</v>
      </c>
      <c r="J652" s="19">
        <f>IF(OR(J605="-",J601="-"),"-",IF(OR(J605="C",J601="C"),"C",J605-J601))</f>
        <v>-9.6460519922216825E-3</v>
      </c>
      <c r="K652" s="30">
        <f>K605-K601</f>
        <v>-0.61208167940507252</v>
      </c>
    </row>
    <row r="653" spans="1:11">
      <c r="A653" t="str">
        <f>A606</f>
        <v>QE Jun-07</v>
      </c>
      <c r="B653">
        <f>B606-B602</f>
        <v>44</v>
      </c>
      <c r="C653" s="18">
        <f>C606-C602</f>
        <v>489</v>
      </c>
      <c r="D653" s="18">
        <f>D606-D602</f>
        <v>44014</v>
      </c>
      <c r="E653" s="41">
        <f>IF(OR(E602="-",E606="-"),"-",IF(OR(E602="C",E606="C"),"C",E606-E602))</f>
        <v>1.1936964788241191</v>
      </c>
      <c r="F653" s="18">
        <f>IF(OR(F606="C",F602="C"),"C",F606-F602)</f>
        <v>280047</v>
      </c>
      <c r="G653" s="18">
        <f>IF(OR(G606="C",G602="C"),"C",G606-G602)</f>
        <v>127648</v>
      </c>
      <c r="H653" s="18">
        <f>IF(OR(H606="C",H602="C"),"C",H606-H602)</f>
        <v>157715</v>
      </c>
      <c r="I653" s="19">
        <f>IF(OR(I606="-",I602="-"),"-",IF(OR(I606="C",I602="C"),"C",I606-I602))</f>
        <v>1.3335681247735209E-2</v>
      </c>
      <c r="J653" s="19">
        <f>IF(OR(J606="-",J602="-"),"-",IF(OR(J606="C",J602="C"),"C",J606-J602))</f>
        <v>5.4015868412442547E-3</v>
      </c>
      <c r="K653" s="30">
        <f>K606-K602</f>
        <v>-0.43216644140939309</v>
      </c>
    </row>
    <row r="654" spans="1:11">
      <c r="A654" t="str">
        <f>A607</f>
        <v>QE Sep-07</v>
      </c>
      <c r="B654">
        <f>B607-B603</f>
        <v>57</v>
      </c>
      <c r="C654" s="18">
        <f>C607-C603</f>
        <v>2256.666666666657</v>
      </c>
      <c r="D654" s="18">
        <f>D607-D603</f>
        <v>207467</v>
      </c>
      <c r="E654" s="41">
        <f>IF(OR(E603="-",E607="-"),"-",IF(OR(E603="C",E607="C"),"C",E607-E603))</f>
        <v>0.75131842441037477</v>
      </c>
      <c r="F654" s="18">
        <f>IF(OR(F607="C",F603="C"),"C",F607-F603)</f>
        <v>348440</v>
      </c>
      <c r="G654" s="18">
        <f>IF(OR(G607="C",G603="C"),"C",G607-G603)</f>
        <v>128898</v>
      </c>
      <c r="H654" s="18">
        <f>IF(OR(H607="C",H603="C"),"C",H607-H603)</f>
        <v>155957</v>
      </c>
      <c r="I654" s="19">
        <f>IF(OR(I607="-",I603="-"),"-",IF(OR(I607="C",I603="C"),"C",I607-I603))</f>
        <v>3.0031179953421194E-2</v>
      </c>
      <c r="J654" s="19">
        <f>IF(OR(J607="-",J603="-"),"-",IF(OR(J607="C",J603="C"),"C",J607-J603))</f>
        <v>2.2803958957246406E-2</v>
      </c>
      <c r="K654" s="30">
        <f>K607-K603</f>
        <v>-2.305110869016147E-2</v>
      </c>
    </row>
    <row r="655" spans="1:11">
      <c r="A655" t="str">
        <f>A608</f>
        <v>QE Dec-07</v>
      </c>
      <c r="B655">
        <f>B608-B604</f>
        <v>69</v>
      </c>
      <c r="C655" s="18">
        <f>C608-C604</f>
        <v>2881.3333333333139</v>
      </c>
      <c r="D655" s="18">
        <f>D608-D604</f>
        <v>264742</v>
      </c>
      <c r="E655" s="41">
        <f>IF(OR(E604="-",E608="-"),"-",IF(OR(E604="C",E608="C"),"C",E608-E604))</f>
        <v>-0.58270003072095733</v>
      </c>
      <c r="F655" s="18">
        <f>IF(OR(F608="C",F604="C"),"C",F608-F604)</f>
        <v>49633</v>
      </c>
      <c r="G655" s="18">
        <f>IF(OR(G608="C",G604="C"),"C",G608-G604)</f>
        <v>-46113</v>
      </c>
      <c r="H655" s="18">
        <f>IF(OR(H608="C",H604="C"),"C",H608-H604)</f>
        <v>28559</v>
      </c>
      <c r="I655" s="19">
        <f>IF(OR(I608="-",I604="-"),"-",IF(OR(I608="C",I604="C"),"C",I608-I604))</f>
        <v>2.9710735563296398E-2</v>
      </c>
      <c r="J655" s="19">
        <f>IF(OR(J608="-",J604="-"),"-",IF(OR(J608="C",J604="C"),"C",J608-J604))</f>
        <v>5.4619520191812043E-5</v>
      </c>
      <c r="K655" s="30">
        <f>K608-K604</f>
        <v>6.8350505890180102E-4</v>
      </c>
    </row>
    <row r="656" spans="1:11">
      <c r="A656" t="str">
        <f>A609</f>
        <v>QE Mar-08</v>
      </c>
      <c r="B656">
        <f>B609-B605</f>
        <v>68</v>
      </c>
      <c r="C656" s="18">
        <f>C609-C605</f>
        <v>2940</v>
      </c>
      <c r="D656" s="18">
        <f>D609-D605</f>
        <v>403580</v>
      </c>
      <c r="E656" s="41">
        <f>IF(OR(E605="-",E609="-"),"-",IF(OR(E605="C",E609="C"),"C",E609-E605))</f>
        <v>-9.3334712587960666E-2</v>
      </c>
      <c r="F656" s="18">
        <f>IF(OR(F609="C",F605="C"),"C",F609-F605)</f>
        <v>448655</v>
      </c>
      <c r="G656" s="18">
        <f>IF(OR(G609="C",G605="C"),"C",G609-G605)</f>
        <v>264630</v>
      </c>
      <c r="H656" s="18">
        <f>IF(OR(H609="C",H605="C"),"C",H609-H605)</f>
        <v>189208</v>
      </c>
      <c r="I656" s="19">
        <f>IF(OR(I609="-",I605="-"),"-",IF(OR(I609="C",I605="C"),"C",I609-I605))</f>
        <v>-1.0331013277819379E-2</v>
      </c>
      <c r="J656" s="19">
        <f>IF(OR(J609="-",J605="-"),"-",IF(OR(J609="C",J605="C"),"C",J609-J605))</f>
        <v>1.6767292078441409E-2</v>
      </c>
      <c r="K656" s="30">
        <f>K609-K605</f>
        <v>2.5972878781537645E-2</v>
      </c>
    </row>
    <row r="657" spans="1:11">
      <c r="A657" t="str">
        <f>A610</f>
        <v>QE Jun-08</v>
      </c>
      <c r="B657">
        <f>B610-B606</f>
        <v>58</v>
      </c>
      <c r="C657" s="18">
        <f>C610-C606</f>
        <v>3272.3333333333139</v>
      </c>
      <c r="D657" s="18">
        <f>D610-D606</f>
        <v>297811</v>
      </c>
      <c r="E657" s="41">
        <f>IF(OR(E606="-",E610="-"),"-",IF(OR(E606="C",E610="C"),"C",E610-E606))</f>
        <v>-0.4833453238834835</v>
      </c>
      <c r="F657" s="18">
        <f>IF(OR(F610="C",F606="C"),"C",F610-F606)</f>
        <v>-98678</v>
      </c>
      <c r="G657" s="18">
        <f>IF(OR(G610="C",G606="C"),"C",G610-G606)</f>
        <v>-47552</v>
      </c>
      <c r="H657" s="18">
        <f>IF(OR(H610="C",H606="C"),"C",H610-H606)</f>
        <v>37907</v>
      </c>
      <c r="I657" s="19">
        <f>IF(OR(I610="-",I606="-"),"-",IF(OR(I610="C",I606="C"),"C",I610-I606))</f>
        <v>-3.2348095370395846E-3</v>
      </c>
      <c r="J657" s="19">
        <f>IF(OR(J610="-",J606="-"),"-",IF(OR(J610="C",J606="C"),"C",J610-J606))</f>
        <v>-4.0412107611914383E-2</v>
      </c>
      <c r="K657" s="30">
        <f>K610-K606</f>
        <v>0.26288934238019124</v>
      </c>
    </row>
    <row r="658" spans="1:11">
      <c r="A658" t="str">
        <f>A611</f>
        <v>QE Sep-08</v>
      </c>
      <c r="B658">
        <f>B611-B607</f>
        <v>44</v>
      </c>
      <c r="C658" s="18">
        <f>C611-C607</f>
        <v>2662.6666666666861</v>
      </c>
      <c r="D658" s="18">
        <f>D611-D607</f>
        <v>244651</v>
      </c>
      <c r="E658" s="41">
        <f>IF(OR(E607="-",E611="-"),"-",IF(OR(E607="C",E611="C"),"C",E611-E607))</f>
        <v>-0.86938656555475546</v>
      </c>
      <c r="F658" s="18">
        <f>IF(OR(F611="C",F607="C"),"C",F611-F607)</f>
        <v>-248542</v>
      </c>
      <c r="G658" s="18">
        <f>IF(OR(G611="C",G607="C"),"C",G611-G607)</f>
        <v>-161921</v>
      </c>
      <c r="H658" s="18">
        <f>IF(OR(H611="C",H607="C"),"C",H611-H607)</f>
        <v>-28480</v>
      </c>
      <c r="I658" s="19">
        <f>IF(OR(I611="-",I607="-"),"-",IF(OR(I611="C",I607="C"),"C",I611-I607))</f>
        <v>2.0879161233843258E-2</v>
      </c>
      <c r="J658" s="19">
        <f>IF(OR(J611="-",J607="-"),"-",IF(OR(J611="C",J607="C"),"C",J611-J607))</f>
        <v>-5.1954376511686551E-2</v>
      </c>
      <c r="K658" s="30">
        <f>K611-K607</f>
        <v>0.26534782538386281</v>
      </c>
    </row>
    <row r="659" spans="1:11">
      <c r="A659" t="str">
        <f>A612</f>
        <v>QE Dec-08</v>
      </c>
      <c r="B659">
        <f>B612-B608</f>
        <v>50</v>
      </c>
      <c r="C659" s="18">
        <f>C612-C608</f>
        <v>3363.6666666666861</v>
      </c>
      <c r="D659" s="18">
        <f>D612-D608</f>
        <v>309141</v>
      </c>
      <c r="E659" s="41">
        <f>IF(OR(E608="-",E612="-"),"-",IF(OR(E608="C",E612="C"),"C",E612-E608))</f>
        <v>-1.0915650796191159</v>
      </c>
      <c r="F659" s="18">
        <f>IF(OR(F612="C",F608="C"),"C",F612-F608)</f>
        <v>-93572</v>
      </c>
      <c r="G659" s="18">
        <f>IF(OR(G612="C",G608="C"),"C",G612-G608)</f>
        <v>-111343</v>
      </c>
      <c r="H659" s="18">
        <f>IF(OR(H612="C",H608="C"),"C",H612-H608)</f>
        <v>-23943</v>
      </c>
      <c r="I659" s="19">
        <f>IF(OR(I612="-",I608="-"),"-",IF(OR(I612="C",I608="C"),"C",I612-I608))</f>
        <v>2.5711448063810538E-2</v>
      </c>
      <c r="J659" s="19">
        <f>IF(OR(J612="-",J608="-"),"-",IF(OR(J612="C",J608="C"),"C",J612-J608))</f>
        <v>-1.0857241399720108E-2</v>
      </c>
      <c r="K659" s="30">
        <f>K612-K608</f>
        <v>0.3810695839217999</v>
      </c>
    </row>
    <row r="660" spans="1:11">
      <c r="A660" t="str">
        <f>A613</f>
        <v>QE Mar-09</v>
      </c>
      <c r="B660">
        <f>B613-B609</f>
        <v>46</v>
      </c>
      <c r="C660" s="18">
        <f>C613-C609</f>
        <v>3971.3333333333139</v>
      </c>
      <c r="D660" s="18">
        <f>D613-D609</f>
        <v>218096</v>
      </c>
      <c r="E660" s="41">
        <f>IF(OR(E609="-",E613="-"),"-",IF(OR(E609="C",E613="C"),"C",E613-E609))</f>
        <v>-3.0634354637129491</v>
      </c>
      <c r="F660" s="18">
        <f>IF(OR(F613="C",F609="C"),"C",F613-F609)</f>
        <v>-783131</v>
      </c>
      <c r="G660" s="18">
        <f>IF(OR(G613="C",G609="C"),"C",G613-G609)</f>
        <v>-526370</v>
      </c>
      <c r="H660" s="18">
        <f>IF(OR(H613="C",H609="C"),"C",H613-H609)</f>
        <v>-285675</v>
      </c>
      <c r="I660" s="19">
        <f>IF(OR(I613="-",I609="-"),"-",IF(OR(I613="C",I609="C"),"C",I613-I609))</f>
        <v>4.1505820623170653E-2</v>
      </c>
      <c r="J660" s="19">
        <f>IF(OR(J613="-",J609="-"),"-",IF(OR(J613="C",J609="C"),"C",J613-J609))</f>
        <v>-4.3340726850018552E-2</v>
      </c>
      <c r="K660" s="30">
        <f>K613-K609</f>
        <v>0.60788489205176433</v>
      </c>
    </row>
    <row r="661" spans="1:11">
      <c r="A661" t="str">
        <f>A614</f>
        <v>QE Jun-09</v>
      </c>
      <c r="B661">
        <f>B614-B610</f>
        <v>23</v>
      </c>
      <c r="C661" s="18">
        <f>C614-C610</f>
        <v>3022.333333333343</v>
      </c>
      <c r="D661" s="18">
        <f>D614-D610</f>
        <v>275088</v>
      </c>
      <c r="E661" s="41">
        <f>IF(OR(E610="-",E614="-"),"-",IF(OR(E610="C",E614="C"),"C",E614-E610))</f>
        <v>-1.1274764352775968</v>
      </c>
      <c r="F661" s="18">
        <f>IF(OR(F614="C",F610="C"),"C",F614-F610)</f>
        <v>22240</v>
      </c>
      <c r="G661" s="18">
        <f>IF(OR(G614="C",G610="C"),"C",G614-G610)</f>
        <v>-49702</v>
      </c>
      <c r="H661" s="18">
        <f>IF(OR(H614="C",H610="C"),"C",H614-H610)</f>
        <v>-53494</v>
      </c>
      <c r="I661" s="19">
        <f>IF(OR(I614="-",I610="-"),"-",IF(OR(I614="C",I610="C"),"C",I614-I610))</f>
        <v>3.2992841946690721E-2</v>
      </c>
      <c r="J661" s="19">
        <f>IF(OR(J614="-",J610="-"),"-",IF(OR(J614="C",J610="C"),"C",J614-J610))</f>
        <v>2.7496906897229945E-2</v>
      </c>
      <c r="K661" s="30">
        <f>K614-K610</f>
        <v>0.63248551655075858</v>
      </c>
    </row>
    <row r="662" spans="1:11">
      <c r="A662" t="str">
        <f>A615</f>
        <v>QE Sep-09</v>
      </c>
      <c r="B662">
        <f>B615-B611</f>
        <v>17</v>
      </c>
      <c r="C662" s="18">
        <f>C615-C611</f>
        <v>3024</v>
      </c>
      <c r="D662" s="18">
        <f>D615-D611</f>
        <v>278260</v>
      </c>
      <c r="E662" s="41">
        <f>IF(OR(E611="-",E615="-"),"-",IF(OR(E611="C",E615="C"),"C",E615-E611))</f>
        <v>-0.90334215070145518</v>
      </c>
      <c r="F662" s="18">
        <f>IF(OR(F615="C",F611="C"),"C",F615-F611)</f>
        <v>133238</v>
      </c>
      <c r="G662" s="18">
        <f>IF(OR(G615="C",G611="C"),"C",G615-G611)</f>
        <v>77888</v>
      </c>
      <c r="H662" s="18">
        <f>IF(OR(H615="C",H611="C"),"C",H615-H611)</f>
        <v>-26788</v>
      </c>
      <c r="I662" s="19">
        <f>IF(OR(I615="-",I611="-"),"-",IF(OR(I615="C",I611="C"),"C",I615-I611))</f>
        <v>-6.1343676586951279E-3</v>
      </c>
      <c r="J662" s="19">
        <f>IF(OR(J615="-",J611="-"),"-",IF(OR(J615="C",J611="C"),"C",J615-J611))</f>
        <v>4.6219481642302496E-2</v>
      </c>
      <c r="K662" s="30">
        <f>K615-K611</f>
        <v>0.70984553192220545</v>
      </c>
    </row>
    <row r="663" spans="1:11">
      <c r="A663" t="str">
        <f>A616</f>
        <v>QE Dec-09</v>
      </c>
      <c r="B663">
        <f>B616-B612</f>
        <v>-4</v>
      </c>
      <c r="C663" s="18">
        <f>C616-C612</f>
        <v>2633.666666666657</v>
      </c>
      <c r="D663" s="18">
        <f>D616-D612</f>
        <v>242577</v>
      </c>
      <c r="E663" s="41">
        <f>IF(OR(E612="-",E616="-"),"-",IF(OR(E612="C",E616="C"),"C",E616-E612))</f>
        <v>-7.7101731414146002E-2</v>
      </c>
      <c r="F663" s="18">
        <f>IF(OR(F616="C",F612="C"),"C",F616-F612)</f>
        <v>160922</v>
      </c>
      <c r="G663" s="18">
        <f>IF(OR(G616="C",G612="C"),"C",G616-G612)</f>
        <v>113274</v>
      </c>
      <c r="H663" s="18">
        <f>IF(OR(H616="C",H612="C"),"C",H616-H612)</f>
        <v>79586</v>
      </c>
      <c r="I663" s="19">
        <f>IF(OR(I616="-",I612="-"),"-",IF(OR(I616="C",I612="C"),"C",I616-I612))</f>
        <v>-1.1554898212166043E-2</v>
      </c>
      <c r="J663" s="19">
        <f>IF(OR(J616="-",J612="-"),"-",IF(OR(J616="C",J612="C"),"C",J616-J612))</f>
        <v>4.9539609783086913E-3</v>
      </c>
      <c r="K663" s="30">
        <f>K616-K612</f>
        <v>0.83694643330681373</v>
      </c>
    </row>
    <row r="664" spans="1:11">
      <c r="A664" t="str">
        <f>A617</f>
        <v>QE Mar-10</v>
      </c>
      <c r="B664">
        <f>B617-B613</f>
        <v>-10</v>
      </c>
      <c r="C664" s="18">
        <f>C617-C613</f>
        <v>2401.6666666666861</v>
      </c>
      <c r="D664" s="18">
        <f>D617-D613</f>
        <v>216329</v>
      </c>
      <c r="E664" s="41">
        <f>IF(OR(E613="-",E617="-"),"-",IF(OR(E613="C",E617="C"),"C",E617-E613))</f>
        <v>0.54109881001028981</v>
      </c>
      <c r="F664" s="18">
        <f>IF(OR(F617="C",F613="C"),"C",F617-F613)</f>
        <v>311042</v>
      </c>
      <c r="G664" s="18">
        <f>IF(OR(G617="C",G613="C"),"C",G617-G613)</f>
        <v>191537</v>
      </c>
      <c r="H664" s="18">
        <f>IF(OR(H617="C",H613="C"),"C",H617-H613)</f>
        <v>171699</v>
      </c>
      <c r="I664" s="19">
        <f>IF(OR(I617="-",I613="-"),"-",IF(OR(I617="C",I613="C"),"C",I617-I613))</f>
        <v>-1.1391795608480582E-2</v>
      </c>
      <c r="J664" s="19">
        <f>IF(OR(J617="-",J613="-"),"-",IF(OR(J617="C",J613="C"),"C",J617-J613))</f>
        <v>6.6891163759819072E-4</v>
      </c>
      <c r="K664" s="30">
        <f>K617-K613</f>
        <v>0.84535704765066555</v>
      </c>
    </row>
    <row r="665" spans="1:11">
      <c r="A665" t="str">
        <f>A618</f>
        <v>QE Jun-10</v>
      </c>
      <c r="B665">
        <f>B618-B614</f>
        <v>-45</v>
      </c>
      <c r="C665" s="18">
        <f>C618-C614</f>
        <v>2135.333333333343</v>
      </c>
      <c r="D665" s="18">
        <f>D618-D614</f>
        <v>195078</v>
      </c>
      <c r="E665" s="41">
        <f>IF(OR(E614="-",E618="-"),"-",IF(OR(E614="C",E618="C"),"C",E618-E614))</f>
        <v>-0.33218155467403321</v>
      </c>
      <c r="F665" s="18">
        <f>IF(OR(F618="C",F614="C"),"C",F618-F614)</f>
        <v>12321</v>
      </c>
      <c r="G665" s="18">
        <f>IF(OR(G618="C",G614="C"),"C",G618-G614)</f>
        <v>-41598</v>
      </c>
      <c r="H665" s="18">
        <f>IF(OR(H618="C",H614="C"),"C",H618-H614)</f>
        <v>18204</v>
      </c>
      <c r="I665" s="19">
        <f>IF(OR(I618="-",I614="-"),"-",IF(OR(I618="C",I614="C"),"C",I618-I614))</f>
        <v>2.6502796287948494E-2</v>
      </c>
      <c r="J665" s="19">
        <f>IF(OR(J618="-",J614="-"),"-",IF(OR(J618="C",J614="C"),"C",J618-J614))</f>
        <v>-4.4059440415957773E-3</v>
      </c>
      <c r="K665" s="30">
        <f>K618-K614</f>
        <v>1.2660769721135736</v>
      </c>
    </row>
    <row r="666" spans="1:11">
      <c r="A666" t="str">
        <f>A619</f>
        <v>QE Sep-10</v>
      </c>
      <c r="B666">
        <f>B619-B615</f>
        <v>-44</v>
      </c>
      <c r="C666" s="18">
        <f>C619-C615</f>
        <v>1262.3333333333139</v>
      </c>
      <c r="D666" s="18">
        <f>D619-D615</f>
        <v>117045</v>
      </c>
      <c r="E666" s="41">
        <f>IF(OR(E615="-",E619="-"),"-",IF(OR(E615="C",E619="C"),"C",E619-E615))</f>
        <v>-2.4372935895861758E-2</v>
      </c>
      <c r="F666" s="18">
        <f>IF(OR(F619="C",F615="C"),"C",F619-F615)</f>
        <v>-23483</v>
      </c>
      <c r="G666" s="18">
        <f>IF(OR(G619="C",G615="C"),"C",G619-G615)</f>
        <v>-33354</v>
      </c>
      <c r="H666" s="18">
        <f>IF(OR(H619="C",H615="C"),"C",H619-H615)</f>
        <v>32473</v>
      </c>
      <c r="I666" s="19">
        <f>IF(OR(I619="-",I615="-"),"-",IF(OR(I619="C",I615="C"),"C",I619-I615))</f>
        <v>1.2917625377952602E-2</v>
      </c>
      <c r="J666" s="19">
        <f>IF(OR(J619="-",J615="-"),"-",IF(OR(J619="C",J615="C"),"C",J619-J615))</f>
        <v>-2.0221954728517844E-2</v>
      </c>
      <c r="K666" s="30">
        <f>K619-K615</f>
        <v>0.96050922086686086</v>
      </c>
    </row>
    <row r="667" spans="1:11">
      <c r="A667" t="str">
        <f>A620</f>
        <v>QE Dec-10</v>
      </c>
      <c r="B667">
        <f>B620-B616</f>
        <v>-31</v>
      </c>
      <c r="C667" s="18">
        <f>C620-C616</f>
        <v>428.66666666665697</v>
      </c>
      <c r="D667" s="18">
        <f>D620-D616</f>
        <v>39296</v>
      </c>
      <c r="E667" s="41">
        <f>IF(OR(E616="-",E620="-"),"-",IF(OR(E616="C",E620="C"),"C",E620-E616))</f>
        <v>0.12716461694540726</v>
      </c>
      <c r="F667" s="18">
        <f>IF(OR(F620="C",F616="C"),"C",F620-F616)</f>
        <v>-66958</v>
      </c>
      <c r="G667" s="18">
        <f>IF(OR(G620="C",G616="C"),"C",G620-G616)</f>
        <v>-68687</v>
      </c>
      <c r="H667" s="18">
        <f>IF(OR(H620="C",H616="C"),"C",H620-H616)</f>
        <v>31385</v>
      </c>
      <c r="I667" s="19">
        <f>IF(OR(I620="-",I616="-"),"-",IF(OR(I620="C",I616="C"),"C",I620-I616))</f>
        <v>1.3839425683117357E-2</v>
      </c>
      <c r="J667" s="19">
        <f>IF(OR(J620="-",J616="-"),"-",IF(OR(J620="C",J616="C"),"C",J620-J616))</f>
        <v>-2.461397926302622E-2</v>
      </c>
      <c r="K667" s="30">
        <f>K620-K616</f>
        <v>0.53058319096908235</v>
      </c>
    </row>
    <row r="668" spans="1:11">
      <c r="A668" t="str">
        <f>A621</f>
        <v>QE Mar-11</v>
      </c>
      <c r="B668">
        <f>B621-B617</f>
        <v>-86</v>
      </c>
      <c r="C668" s="18">
        <f>C621-C617</f>
        <v>-2162.6666666666861</v>
      </c>
      <c r="D668" s="18">
        <f>D621-D617</f>
        <v>-198194</v>
      </c>
      <c r="E668" s="41">
        <f>IF(OR(E617="-",E621="-"),"-",IF(OR(E617="C",E621="C"),"C",E621-E617))</f>
        <v>-0.74261686608109301</v>
      </c>
      <c r="F668" s="18">
        <f>IF(OR(F621="C",F617="C"),"C",F621-F617)</f>
        <v>-332348</v>
      </c>
      <c r="G668" s="18">
        <f>IF(OR(G621="C",G617="C"),"C",G621-G617)</f>
        <v>-211364</v>
      </c>
      <c r="H668" s="18">
        <f>IF(OR(H621="C",H617="C"),"C",H621-H617)</f>
        <v>-189200</v>
      </c>
      <c r="I668" s="19">
        <f>IF(OR(I621="-",I617="-"),"-",IF(OR(I621="C",I617="C"),"C",I621-I617))</f>
        <v>1.4614695633633934E-2</v>
      </c>
      <c r="J668" s="19">
        <f>IF(OR(J621="-",J617="-"),"-",IF(OR(J621="C",J617="C"),"C",J621-J617))</f>
        <v>9.9842068481481583E-4</v>
      </c>
      <c r="K668" s="30">
        <f>K621-K617</f>
        <v>0.48299689962087911</v>
      </c>
    </row>
    <row r="669" spans="1:11">
      <c r="A669" t="str">
        <f>A622</f>
        <v>QE Jun-11</v>
      </c>
      <c r="B669">
        <f>B622-B618</f>
        <v>-71</v>
      </c>
      <c r="C669" s="18">
        <f>C622-C618</f>
        <v>-4646.333333333343</v>
      </c>
      <c r="D669" s="18">
        <f>D622-D618</f>
        <v>-423302</v>
      </c>
      <c r="E669" s="41">
        <f>IF(OR(E618="-",E622="-"),"-",IF(OR(E618="C",E622="C"),"C",E622-E618))</f>
        <v>0.88507754676732731</v>
      </c>
      <c r="F669" s="18">
        <f>IF(OR(F622="C",F618="C"),"C",F622-F618)</f>
        <v>-83366</v>
      </c>
      <c r="G669" s="18">
        <f>IF(OR(G622="C",G618="C"),"C",G622-G618)</f>
        <v>-130845</v>
      </c>
      <c r="H669" s="18">
        <f>IF(OR(H622="C",H618="C"),"C",H622-H618)</f>
        <v>-20788</v>
      </c>
      <c r="I669" s="19">
        <f>IF(OR(I622="-",I618="-"),"-",IF(OR(I622="C",I618="C"),"C",I622-I618))</f>
        <v>5.0368212734555051E-2</v>
      </c>
      <c r="J669" s="19">
        <f>IF(OR(J622="-",J618="-"),"-",IF(OR(J622="C",J618="C"),"C",J622-J618))</f>
        <v>-1.2599994843601525E-2</v>
      </c>
      <c r="K669" s="30">
        <f>K622-K618</f>
        <v>-0.48683403778046852</v>
      </c>
    </row>
    <row r="670" spans="1:11">
      <c r="A670" t="str">
        <f>A623</f>
        <v>QE Sep-11</v>
      </c>
      <c r="B670">
        <f>B623-B619</f>
        <v>-37</v>
      </c>
      <c r="C670" s="18">
        <f>C623-C619</f>
        <v>-2398.3333333333139</v>
      </c>
      <c r="D670" s="18">
        <f>D623-D619</f>
        <v>-222601</v>
      </c>
      <c r="E670" s="41">
        <f>IF(OR(E619="-",E623="-"),"-",IF(OR(E619="C",E623="C"),"C",E623-E619))</f>
        <v>1.6377303965773748</v>
      </c>
      <c r="F670" s="18">
        <f>IF(OR(F623="C",F619="C"),"C",F623-F619)</f>
        <v>219237</v>
      </c>
      <c r="G670" s="18">
        <f>IF(OR(G623="C",G619="C"),"C",G623-G619)</f>
        <v>58853</v>
      </c>
      <c r="H670" s="18">
        <f>IF(OR(H623="C",H619="C"),"C",H623-H619)</f>
        <v>137120</v>
      </c>
      <c r="I670" s="19">
        <f>IF(OR(I623="-",I619="-"),"-",IF(OR(I623="C",I619="C"),"C",I623-I619))</f>
        <v>3.109895682702124E-2</v>
      </c>
      <c r="J670" s="19">
        <f>IF(OR(J623="-",J619="-"),"-",IF(OR(J623="C",J619="C"),"C",J623-J619))</f>
        <v>-2.1893704954960569E-3</v>
      </c>
      <c r="K670" s="30">
        <f>K623-K619</f>
        <v>-0.25504707093880086</v>
      </c>
    </row>
    <row r="671" spans="1:11">
      <c r="A671" t="str">
        <f>A624</f>
        <v>QE Dec-11</v>
      </c>
      <c r="B671">
        <f>B624-B620</f>
        <v>-70</v>
      </c>
      <c r="C671" s="18">
        <f>C624-C620</f>
        <v>-3833.3333333333139</v>
      </c>
      <c r="D671" s="18">
        <f>D624-D620</f>
        <v>-352524</v>
      </c>
      <c r="E671" s="41">
        <f>IF(OR(E620="-",E624="-"),"-",IF(OR(E620="C",E624="C"),"C",E624-E620))</f>
        <v>0.4583104967493199</v>
      </c>
      <c r="F671" s="18">
        <f>IF(OR(F624="C",F620="C"),"C",F624-F620)</f>
        <v>-34096</v>
      </c>
      <c r="G671" s="18">
        <f>IF(OR(G624="C",G620="C"),"C",G624-G620)</f>
        <v>-89804</v>
      </c>
      <c r="H671" s="18">
        <f>IF(OR(H624="C",H620="C"),"C",H624-H620)</f>
        <v>-71468</v>
      </c>
      <c r="I671" s="19">
        <f>IF(OR(I624="-",I620="-"),"-",IF(OR(I624="C",I620="C"),"C",I624-I620))</f>
        <v>3.1051914366533317E-2</v>
      </c>
      <c r="J671" s="19">
        <f>IF(OR(J624="-",J620="-"),"-",IF(OR(J624="C",J620="C"),"C",J624-J620))</f>
        <v>1.8010473392829907E-2</v>
      </c>
      <c r="K671" s="30">
        <f>K624-K620</f>
        <v>-0.24332657802721513</v>
      </c>
    </row>
    <row r="672" spans="1:11">
      <c r="A672" t="str">
        <f>A625</f>
        <v>QE Mar-12</v>
      </c>
      <c r="B672">
        <f>B625-B621</f>
        <v>-25</v>
      </c>
      <c r="C672" s="18">
        <f>C625-C621</f>
        <v>-1978.3333333333139</v>
      </c>
      <c r="D672" s="18">
        <f>D625-D621</f>
        <v>-33415</v>
      </c>
      <c r="E672" s="41">
        <f>IF(OR(E621="-",E625="-"),"-",IF(OR(E621="C",E625="C"),"C",E625-E621))</f>
        <v>-0.90179172441919775</v>
      </c>
      <c r="F672" s="18">
        <f>IF(OR(F625="C",F621="C"),"C",F625-F621)</f>
        <v>-274330</v>
      </c>
      <c r="G672" s="18">
        <f>IF(OR(G625="C",G621="C"),"C",G625-G621)</f>
        <v>-88429</v>
      </c>
      <c r="H672" s="18">
        <f>IF(OR(H625="C",H621="C"),"C",H625-H621)</f>
        <v>-131395</v>
      </c>
      <c r="I672" s="19">
        <f>IF(OR(I625="-",I621="-"),"-",IF(OR(I625="C",I621="C"),"C",I625-I621))</f>
        <v>-1.8769610777469303E-2</v>
      </c>
      <c r="J672" s="19">
        <f>IF(OR(J625="-",J621="-"),"-",IF(OR(J625="C",J621="C"),"C",J625-J621))</f>
        <v>-6.7051424727238018E-3</v>
      </c>
      <c r="K672" s="30">
        <f>K625-K621</f>
        <v>-0.27210662966591315</v>
      </c>
    </row>
    <row r="673" spans="1:11">
      <c r="A673" t="str">
        <f>A626</f>
        <v>QE Jun-12</v>
      </c>
      <c r="B673">
        <f>B626-B622</f>
        <v>-22</v>
      </c>
      <c r="C673" s="18">
        <f>C626-C622</f>
        <v>784</v>
      </c>
      <c r="D673" s="18">
        <f>D626-D622</f>
        <v>71026</v>
      </c>
      <c r="E673" s="41">
        <f>IF(OR(E622="-",E626="-"),"-",IF(OR(E622="C",E626="C"),"C",E626-E622))</f>
        <v>-0.62474886920141515</v>
      </c>
      <c r="F673" s="18">
        <f>IF(OR(F626="C",F622="C"),"C",F626-F622)</f>
        <v>9952</v>
      </c>
      <c r="G673" s="18">
        <f>IF(OR(G626="C",G622="C"),"C",G626-G622)</f>
        <v>31632</v>
      </c>
      <c r="H673" s="18">
        <f>IF(OR(H626="C",H622="C"),"C",H626-H622)</f>
        <v>-55347</v>
      </c>
      <c r="I673" s="19">
        <f>IF(OR(I626="-",I622="-"),"-",IF(OR(I626="C",I622="C"),"C",I626-I622))</f>
        <v>-1.5637187202132363E-2</v>
      </c>
      <c r="J673" s="19">
        <f>IF(OR(J626="-",J622="-"),"-",IF(OR(J626="C",J622="C"),"C",J626-J622))</f>
        <v>2.5654055730162106E-2</v>
      </c>
      <c r="K673" s="30">
        <f>K626-K622</f>
        <v>0.55942962807241514</v>
      </c>
    </row>
    <row r="674" spans="1:11">
      <c r="A674" t="str">
        <f>A627</f>
        <v>QE Sep-12</v>
      </c>
      <c r="B674">
        <f>B627-B623</f>
        <v>-39</v>
      </c>
      <c r="C674" s="18">
        <f>C627-C623</f>
        <v>-1679</v>
      </c>
      <c r="D674" s="18">
        <f>D627-D623</f>
        <v>-153373</v>
      </c>
      <c r="E674" s="41">
        <f>IF(OR(E623="-",E627="-"),"-",IF(OR(E623="C",E627="C"),"C",E627-E623))</f>
        <v>-1.8873575287546416</v>
      </c>
      <c r="F674" s="18">
        <f>IF(OR(F627="C",F623="C"),"C",F627-F623)</f>
        <v>-431406</v>
      </c>
      <c r="G674" s="18">
        <f>IF(OR(G627="C",G623="C"),"C",G627-G623)</f>
        <v>-221613</v>
      </c>
      <c r="H674" s="18">
        <f>IF(OR(H627="C",H623="C"),"C",H627-H623)</f>
        <v>-282121</v>
      </c>
      <c r="I674" s="19">
        <f>IF(OR(I627="-",I623="-"),"-",IF(OR(I627="C",I623="C"),"C",I627-I623))</f>
        <v>4.3439814662593612E-3</v>
      </c>
      <c r="J674" s="19">
        <f>IF(OR(J627="-",J623="-"),"-",IF(OR(J627="C",J623="C"),"C",J627-J623))</f>
        <v>9.9691596094102497E-3</v>
      </c>
      <c r="K674" s="30">
        <f>K627-K623</f>
        <v>-6.2211535694416398E-3</v>
      </c>
    </row>
    <row r="675" spans="1:11">
      <c r="A675" t="str">
        <f>A628</f>
        <v>QE Dec-12</v>
      </c>
      <c r="B675">
        <f>B628-B624</f>
        <v>-33</v>
      </c>
      <c r="C675" s="18">
        <f>C628-C624</f>
        <v>-430.66666666668607</v>
      </c>
      <c r="D675" s="18">
        <f>D628-D624</f>
        <v>-39583</v>
      </c>
      <c r="E675" s="41">
        <f>IF(OR(E624="-",E628="-"),"-",IF(OR(E624="C",E628="C"),"C",E628-E624))</f>
        <v>0.10477907100358408</v>
      </c>
      <c r="F675" s="18">
        <f>IF(OR(F628="C",F624="C"),"C",F628-F624)</f>
        <v>117785</v>
      </c>
      <c r="G675" s="18">
        <f>IF(OR(G628="C",G624="C"),"C",G628-G624)</f>
        <v>64836</v>
      </c>
      <c r="H675" s="18">
        <f>IF(OR(H628="C",H624="C"),"C",H628-H624)</f>
        <v>-1362</v>
      </c>
      <c r="I675" s="19">
        <f>IF(OR(I628="-",I624="-"),"-",IF(OR(I628="C",I624="C"),"C",I628-I624))</f>
        <v>-1.4232024679150523E-3</v>
      </c>
      <c r="J675" s="19">
        <f>IF(OR(J628="-",J624="-"),"-",IF(OR(J628="C",J624="C"),"C",J628-J624))</f>
        <v>2.4796933060471149E-2</v>
      </c>
      <c r="K675" s="30">
        <f>K628-K624</f>
        <v>0.3098878245883796</v>
      </c>
    </row>
    <row r="676" spans="1:11">
      <c r="A676" t="str">
        <f>A629</f>
        <v>QE Mar-13</v>
      </c>
      <c r="B676">
        <f>B629-B625</f>
        <v>-11</v>
      </c>
      <c r="C676" s="18">
        <f>C629-C625</f>
        <v>-674</v>
      </c>
      <c r="D676" s="18">
        <f>D629-D625</f>
        <v>-201624</v>
      </c>
      <c r="E676" s="41">
        <f>IF(OR(E625="-",E629="-"),"-",IF(OR(E625="C",E629="C"),"C",E629-E625))</f>
        <v>1.7133613293135994</v>
      </c>
      <c r="F676" s="18">
        <f>IF(OR(F629="C",F625="C"),"C",F629-F625)</f>
        <v>367766</v>
      </c>
      <c r="G676" s="18">
        <f>IF(OR(G629="C",G625="C"),"C",G629-G625)</f>
        <v>103881</v>
      </c>
      <c r="H676" s="18">
        <f>IF(OR(H629="C",H625="C"),"C",H629-H625)</f>
        <v>124867</v>
      </c>
      <c r="I676" s="19">
        <f>IF(OR(I629="-",I625="-"),"-",IF(OR(I629="C",I625="C"),"C",I629-I625))</f>
        <v>3.0309973106154686E-2</v>
      </c>
      <c r="J676" s="19">
        <f>IF(OR(J629="-",J625="-"),"-",IF(OR(J629="C",J625="C"),"C",J629-J625))</f>
        <v>2.4290805298537776E-2</v>
      </c>
      <c r="K676" s="30">
        <f>K629-K625</f>
        <v>-6.0106533046557331E-2</v>
      </c>
    </row>
    <row r="678" spans="1:11">
      <c r="A678" s="13" t="s">
        <v>50</v>
      </c>
    </row>
    <row r="679" spans="1:11">
      <c r="A679" t="str">
        <f>A585</f>
        <v>QE Mar-02</v>
      </c>
      <c r="B679" s="24">
        <f>IF(B581=0,"-",B585/B581-1)</f>
        <v>1.4099037138927129E-2</v>
      </c>
      <c r="C679" s="24">
        <f>IF(C581=0,"-",C585/C581-1)</f>
        <v>2.0816128783624599E-2</v>
      </c>
      <c r="D679" s="24">
        <f>IF(D581=0,"-",D585/D581-1)</f>
        <v>2.0730963317504569E-2</v>
      </c>
      <c r="E679" s="24">
        <f>IF(OR(E581="-",E585="-"),"-",IF(OR(E581="C",E585="C"),"C",E585/E581-1))</f>
        <v>4.8897208705582562E-2</v>
      </c>
      <c r="F679" s="24">
        <f>IF(F581=0,"-",IF(OR(F585="C",F581="C"),"C",F585/F581-1))</f>
        <v>8.1937875779329872E-2</v>
      </c>
      <c r="G679" s="24">
        <f>IF(G581=0,"-",IF(OR(G585="C",G581="C"),"C",G585/G581-1))</f>
        <v>5.8876950363124347E-2</v>
      </c>
      <c r="H679" s="24">
        <f>IF(H581=0,"-",IF(OR(H585="C",H581="C"),"C",H585/H581-1))</f>
        <v>7.0641858263090995E-2</v>
      </c>
      <c r="I679" s="24">
        <f>IF(OR(I585="-",I581="-"),"-",IF(OR(I585="C",I581="C"),"C",I585/I581-1))</f>
        <v>2.1778664091514299E-2</v>
      </c>
      <c r="J679" s="24">
        <f>IF(OR(J585="-",J581="-"),"-",IF(OR(J585="C",J581="C"),"C",J585/J581-1))</f>
        <v>1.0550696695685646E-2</v>
      </c>
      <c r="K679" s="28">
        <f>K585/K581-1</f>
        <v>6.6237037988403635E-3</v>
      </c>
    </row>
    <row r="680" spans="1:11">
      <c r="A680" t="str">
        <f>A586</f>
        <v>QE Jun-02</v>
      </c>
      <c r="B680" s="35">
        <f>IF(B582=0,"-",B586/B582-1)</f>
        <v>7.3555166374781322E-3</v>
      </c>
      <c r="C680" s="35">
        <f>IF(C582=0,"-",C586/C582-1)</f>
        <v>1.057058390027521E-2</v>
      </c>
      <c r="D680" s="35">
        <f>IF(D582=0,"-",D586/D582-1)</f>
        <v>1.0676985901740377E-2</v>
      </c>
      <c r="E680" s="35">
        <f>IF(OR(E582="-",E586="-"),"-",IF(OR(E582="C",E586="C"),"C",E586/E582-1))</f>
        <v>5.4092230983546763E-2</v>
      </c>
      <c r="F680" s="35">
        <f>IF(F582=0,"-",IF(OR(F586="C",F582="C"),"C",F586/F582-1))</f>
        <v>5.6419126376156647E-2</v>
      </c>
      <c r="G680" s="35">
        <f>IF(G582=0,"-",IF(OR(G586="C",G582="C"),"C",G586/G582-1))</f>
        <v>5.8974738075351363E-2</v>
      </c>
      <c r="H680" s="35">
        <f>IF(H582=0,"-",IF(OR(H586="C",H582="C"),"C",H586/H582-1))</f>
        <v>6.5346758872892208E-2</v>
      </c>
      <c r="I680" s="35">
        <f>IF(OR(I586="-",I582="-"),"-",IF(OR(I586="C",I582="C"),"C",I586/I582-1))</f>
        <v>-2.4132886340985094E-3</v>
      </c>
      <c r="J680" s="35">
        <f>IF(OR(J586="-",J582="-"),"-",IF(OR(J586="C",J582="C"),"C",J586/J582-1))</f>
        <v>-8.3800250222573203E-3</v>
      </c>
      <c r="K680" s="28">
        <f>K586/K582-1</f>
        <v>3.191591458722387E-3</v>
      </c>
    </row>
    <row r="681" spans="1:11">
      <c r="A681" t="str">
        <f>A587</f>
        <v>QE Sep-02</v>
      </c>
      <c r="B681" s="35">
        <f>IF(B583=0,"-",B587/B583-1)</f>
        <v>-3.4423407917383297E-3</v>
      </c>
      <c r="C681" s="35">
        <f>IF(C583=0,"-",C587/C583-1)</f>
        <v>1.194007585189949E-2</v>
      </c>
      <c r="D681" s="35">
        <f>IF(D583=0,"-",D587/D583-1)</f>
        <v>1.1965724484176654E-2</v>
      </c>
      <c r="E681" s="35">
        <f>IF(OR(E583="-",E587="-"),"-",IF(OR(E583="C",E587="C"),"C",E587/E583-1))</f>
        <v>3.9368877239682964E-2</v>
      </c>
      <c r="F681" s="35">
        <f>IF(F583=0,"-",IF(OR(F587="C",F583="C"),"C",F587/F583-1))</f>
        <v>4.8344283430000967E-2</v>
      </c>
      <c r="G681" s="35">
        <f>IF(G583=0,"-",IF(OR(G587="C",G583="C"),"C",G587/G583-1))</f>
        <v>2.940041349324396E-2</v>
      </c>
      <c r="H681" s="35">
        <f>IF(H583=0,"-",IF(OR(H587="C",H583="C"),"C",H587/H583-1))</f>
        <v>5.1805678862161031E-2</v>
      </c>
      <c r="I681" s="35">
        <f>IF(OR(I587="-",I583="-"),"-",IF(OR(I587="C",I583="C"),"C",I587/I583-1))</f>
        <v>1.8402819435900053E-2</v>
      </c>
      <c r="J681" s="35">
        <f>IF(OR(J587="-",J583="-"),"-",IF(OR(J587="C",J583="C"),"C",J587/J583-1))</f>
        <v>-3.2909077234727357E-3</v>
      </c>
      <c r="K681" s="28">
        <f>K587/K583-1</f>
        <v>1.5435551070731579E-2</v>
      </c>
    </row>
    <row r="682" spans="1:11">
      <c r="A682" t="str">
        <f>A588</f>
        <v>QE Dec-02</v>
      </c>
      <c r="B682" s="35">
        <f>IF(B584=0,"-",B588/B584-1)</f>
        <v>1.6966406515099841E-3</v>
      </c>
      <c r="C682" s="35">
        <f>IF(C584=0,"-",C588/C584-1)</f>
        <v>6.2512874740787705E-3</v>
      </c>
      <c r="D682" s="35">
        <f>IF(D584=0,"-",D588/D584-1)</f>
        <v>6.2679384009953765E-3</v>
      </c>
      <c r="E682" s="35">
        <f>IF(OR(E584="-",E588="-"),"-",IF(OR(E584="C",E588="C"),"C",E588/E584-1))</f>
        <v>7.7438182841037539E-2</v>
      </c>
      <c r="F682" s="35">
        <f>IF(F584=0,"-",IF(OR(F588="C",F584="C"),"C",F588/F584-1))</f>
        <v>6.3291554232971059E-2</v>
      </c>
      <c r="G682" s="35">
        <f>IF(G584=0,"-",IF(OR(G588="C",G584="C"),"C",G588/G584-1))</f>
        <v>5.7870786485983761E-2</v>
      </c>
      <c r="H682" s="35">
        <f>IF(H584=0,"-",IF(OR(H588="C",H584="C"),"C",H588/H584-1))</f>
        <v>8.4191499001965431E-2</v>
      </c>
      <c r="I682" s="35">
        <f>IF(OR(I588="-",I584="-"),"-",IF(OR(I588="C",I584="C"),"C",I588/I584-1))</f>
        <v>5.124224826166035E-3</v>
      </c>
      <c r="J682" s="35">
        <f>IF(OR(J588="-",J584="-"),"-",IF(OR(J588="C",J584="C"),"C",J588/J584-1))</f>
        <v>-1.9276986388690132E-2</v>
      </c>
      <c r="K682" s="28">
        <f>K588/K584-1</f>
        <v>4.5469323123679128E-3</v>
      </c>
    </row>
    <row r="683" spans="1:11">
      <c r="A683" t="str">
        <f>A589</f>
        <v>QE Mar-03</v>
      </c>
      <c r="B683" s="35">
        <f>IF(B585=0,"-",B589/B585-1)</f>
        <v>6.1037639877925542E-3</v>
      </c>
      <c r="C683" s="35">
        <f>IF(C585=0,"-",C589/C585-1)</f>
        <v>6.8763179609425684E-3</v>
      </c>
      <c r="D683" s="35">
        <f>IF(D585=0,"-",D589/D585-1)</f>
        <v>6.8883002989343911E-3</v>
      </c>
      <c r="E683" s="35">
        <f>IF(OR(E585="-",E589="-"),"-",IF(OR(E585="C",E589="C"),"C",E589/E585-1))</f>
        <v>1.1844737847521492E-2</v>
      </c>
      <c r="F683" s="35">
        <f>IF(F585=0,"-",IF(OR(F589="C",F585="C"),"C",F589/F585-1))</f>
        <v>5.7587779550583029E-3</v>
      </c>
      <c r="G683" s="35">
        <f>IF(G585=0,"-",IF(OR(G589="C",G585="C"),"C",G589/G585-1))</f>
        <v>1.3446636464627737E-2</v>
      </c>
      <c r="H683" s="35">
        <f>IF(H585=0,"-",IF(OR(H589="C",H585="C"),"C",H589/H585-1))</f>
        <v>1.8814628257711741E-2</v>
      </c>
      <c r="I683" s="35">
        <f>IF(OR(I589="-",I585="-"),"-",IF(OR(I589="C",I585="C"),"C",I589/I585-1))</f>
        <v>-7.5858542847289101E-3</v>
      </c>
      <c r="J683" s="35">
        <f>IF(OR(J589="-",J585="-"),"-",IF(OR(J589="C",J585="C"),"C",J589/J585-1))</f>
        <v>-1.281474562745577E-2</v>
      </c>
      <c r="K683" s="28">
        <f>K589/K585-1</f>
        <v>7.6786709363640959E-4</v>
      </c>
    </row>
    <row r="684" spans="1:11">
      <c r="A684" t="str">
        <f>A590</f>
        <v>QE Jun-03</v>
      </c>
      <c r="B684" s="35">
        <f>IF(B586=0,"-",B590/B586-1)</f>
        <v>-1.2865090403337942E-2</v>
      </c>
      <c r="C684" s="35">
        <f>IF(C586=0,"-",C590/C586-1)</f>
        <v>-2.8268790016948708E-3</v>
      </c>
      <c r="D684" s="35">
        <f>IF(D586=0,"-",D590/D586-1)</f>
        <v>-2.8401569999654264E-3</v>
      </c>
      <c r="E684" s="35">
        <f>IF(OR(E586="-",E590="-"),"-",IF(OR(E586="C",E590="C"),"C",E590/E586-1))</f>
        <v>4.0744426542322909E-2</v>
      </c>
      <c r="F684" s="35">
        <f>IF(F586=0,"-",IF(OR(F590="C",F586="C"),"C",F590/F586-1))</f>
        <v>4.6886982829067003E-2</v>
      </c>
      <c r="G684" s="35">
        <f>IF(G586=0,"-",IF(OR(G590="C",G586="C"),"C",G590/G586-1))</f>
        <v>2.7523130036045229E-2</v>
      </c>
      <c r="H684" s="35">
        <f>IF(H586=0,"-",IF(OR(H590="C",H586="C"),"C",H590/H586-1))</f>
        <v>3.7788548974103664E-2</v>
      </c>
      <c r="I684" s="35">
        <f>IF(OR(I590="-",I586="-"),"-",IF(OR(I590="C",I586="C"),"C",I590/I586-1))</f>
        <v>1.8845174601901604E-2</v>
      </c>
      <c r="J684" s="35">
        <f>IF(OR(J590="-",J586="-"),"-",IF(OR(J590="C",J586="C"),"C",J590/J586-1))</f>
        <v>8.7671364884085445E-3</v>
      </c>
      <c r="K684" s="28">
        <f>K590/K586-1</f>
        <v>1.0169036981727997E-2</v>
      </c>
    </row>
    <row r="685" spans="1:11">
      <c r="A685" t="str">
        <f>A591</f>
        <v>QE Sep-03</v>
      </c>
      <c r="B685" s="35">
        <f>IF(B587=0,"-",B591/B587-1)</f>
        <v>-6.9084628670124104E-4</v>
      </c>
      <c r="C685" s="35">
        <f>IF(C587=0,"-",C591/C587-1)</f>
        <v>3.0561099519186286E-3</v>
      </c>
      <c r="D685" s="35">
        <f>IF(D587=0,"-",D591/D587-1)</f>
        <v>3.0421563077569491E-3</v>
      </c>
      <c r="E685" s="35">
        <f>IF(OR(E587="-",E591="-"),"-",IF(OR(E587="C",E591="C"),"C",E591/E587-1))</f>
        <v>2.0824641515718501E-2</v>
      </c>
      <c r="F685" s="35">
        <f>IF(F587=0,"-",IF(OR(F591="C",F587="C"),"C",F591/F587-1))</f>
        <v>2.6013343928554811E-2</v>
      </c>
      <c r="G685" s="35">
        <f>IF(G587=0,"-",IF(OR(G591="C",G587="C"),"C",G591/G587-1))</f>
        <v>4.7108661168552279E-2</v>
      </c>
      <c r="H685" s="35">
        <f>IF(H587=0,"-",IF(OR(H591="C",H587="C"),"C",H591/H587-1))</f>
        <v>2.3930149638019094E-2</v>
      </c>
      <c r="I685" s="35">
        <f>IF(OR(I591="-",I587="-"),"-",IF(OR(I591="C",I587="C"),"C",I591/I587-1))</f>
        <v>-2.014625417810556E-2</v>
      </c>
      <c r="J685" s="35">
        <f>IF(OR(J591="-",J587="-"),"-",IF(OR(J591="C",J587="C"),"C",J591/J587-1))</f>
        <v>2.0345082047559249E-3</v>
      </c>
      <c r="K685" s="28">
        <f>K591/K587-1</f>
        <v>3.7495465989645371E-3</v>
      </c>
    </row>
    <row r="686" spans="1:11">
      <c r="A686" t="str">
        <f>A592</f>
        <v>QE Dec-03</v>
      </c>
      <c r="B686" s="35">
        <f>IF(B588=0,"-",B592/B588-1)</f>
        <v>1.6937669376693165E-3</v>
      </c>
      <c r="C686" s="35">
        <f>IF(C588=0,"-",C592/C588-1)</f>
        <v>6.3189040318156753E-3</v>
      </c>
      <c r="D686" s="35">
        <f>IF(D588=0,"-",D592/D588-1)</f>
        <v>6.2934289904157392E-3</v>
      </c>
      <c r="E686" s="35">
        <f>IF(OR(E588="-",E592="-"),"-",IF(OR(E588="C",E592="C"),"C",E592/E588-1))</f>
        <v>1.9478292796828445E-2</v>
      </c>
      <c r="F686" s="35">
        <f>IF(F588=0,"-",IF(OR(F592="C",F588="C"),"C",F592/F588-1))</f>
        <v>2.5936827258848938E-2</v>
      </c>
      <c r="G686" s="35">
        <f>IF(G588=0,"-",IF(OR(G592="C",G588="C"),"C",G592/G588-1))</f>
        <v>5.083570230877088E-2</v>
      </c>
      <c r="H686" s="35">
        <f>IF(H588=0,"-",IF(OR(H592="C",H588="C"),"C",H592/H588-1))</f>
        <v>2.5894307039815434E-2</v>
      </c>
      <c r="I686" s="35">
        <f>IF(OR(I592="-",I588="-"),"-",IF(OR(I592="C",I588="C"),"C",I592/I588-1))</f>
        <v>-2.3694355830523484E-2</v>
      </c>
      <c r="J686" s="35">
        <f>IF(OR(J592="-",J588="-"),"-",IF(OR(J592="C",J588="C"),"C",J592/J588-1))</f>
        <v>4.1446978252590583E-5</v>
      </c>
      <c r="K686" s="28">
        <f>K592/K588-1</f>
        <v>4.6173164362259822E-3</v>
      </c>
    </row>
    <row r="687" spans="1:11">
      <c r="A687" t="str">
        <f>A593</f>
        <v>QE Mar-04</v>
      </c>
      <c r="B687" s="35">
        <f>IF(B589=0,"-",B593/B589-1)</f>
        <v>-5.3926525109537771E-3</v>
      </c>
      <c r="C687" s="35">
        <f>IF(C589=0,"-",C593/C589-1)</f>
        <v>1.1293881967283204E-2</v>
      </c>
      <c r="D687" s="35">
        <f>IF(D589=0,"-",D593/D589-1)</f>
        <v>2.2647418870786806E-2</v>
      </c>
      <c r="E687" s="35">
        <f>IF(OR(E589="-",E593="-"),"-",IF(OR(E589="C",E593="C"),"C",E593/E589-1))</f>
        <v>2.2088208577104806E-2</v>
      </c>
      <c r="F687" s="35">
        <f>IF(F589=0,"-",IF(OR(F593="C",F589="C"),"C",F593/F589-1))</f>
        <v>4.2203472518762775E-2</v>
      </c>
      <c r="G687" s="35">
        <f>IF(G589=0,"-",IF(OR(G593="C",G589="C"),"C",G593/G589-1))</f>
        <v>4.9104841914509922E-2</v>
      </c>
      <c r="H687" s="35">
        <f>IF(H589=0,"-",IF(OR(H593="C",H589="C"),"C",H593/H589-1))</f>
        <v>4.523586835964255E-2</v>
      </c>
      <c r="I687" s="35">
        <f>IF(OR(I593="-",I589="-"),"-",IF(OR(I593="C",I589="C"),"C",I593/I589-1))</f>
        <v>-6.5783410008410925E-3</v>
      </c>
      <c r="J687" s="35">
        <f>IF(OR(J593="-",J589="-"),"-",IF(OR(J593="C",J589="C"),"C",J593/J589-1))</f>
        <v>-2.9011593772023669E-3</v>
      </c>
      <c r="K687" s="28">
        <f>K593/K589-1</f>
        <v>1.677700704741758E-2</v>
      </c>
    </row>
    <row r="688" spans="1:11">
      <c r="A688" t="str">
        <f>A594</f>
        <v>QE Jun-04</v>
      </c>
      <c r="B688" s="35">
        <f>IF(B590=0,"-",B594/B590-1)</f>
        <v>2.2543148996125417E-2</v>
      </c>
      <c r="C688" s="35">
        <f>IF(C590=0,"-",C594/C590-1)</f>
        <v>4.2317270822627151E-2</v>
      </c>
      <c r="D688" s="35">
        <f>IF(D590=0,"-",D594/D590-1)</f>
        <v>4.2265140216817487E-2</v>
      </c>
      <c r="E688" s="35">
        <f>IF(OR(E590="-",E594="-"),"-",IF(OR(E590="C",E594="C"),"C",E594/E590-1))</f>
        <v>3.1905247626566213E-2</v>
      </c>
      <c r="F688" s="35">
        <f>IF(F590=0,"-",IF(OR(F594="C",F590="C"),"C",F594/F590-1))</f>
        <v>6.8664653564683542E-2</v>
      </c>
      <c r="G688" s="35">
        <f>IF(G590=0,"-",IF(OR(G594="C",G590="C"),"C",G594/G590-1))</f>
        <v>8.1376441829674739E-2</v>
      </c>
      <c r="H688" s="35">
        <f>IF(H590=0,"-",IF(OR(H594="C",H590="C"),"C",H594/H590-1))</f>
        <v>7.5518867607972995E-2</v>
      </c>
      <c r="I688" s="35">
        <f>IF(OR(I594="-",I590="-"),"-",IF(OR(I594="C",I590="C"),"C",I594/I590-1))</f>
        <v>-1.1755192524337876E-2</v>
      </c>
      <c r="J688" s="35">
        <f>IF(OR(J594="-",J590="-"),"-",IF(OR(J594="C",J590="C"),"C",J594/J590-1))</f>
        <v>-6.3729370536601548E-3</v>
      </c>
      <c r="K688" s="28">
        <f>K594/K590-1</f>
        <v>1.933817838974794E-2</v>
      </c>
    </row>
    <row r="689" spans="1:11">
      <c r="A689" t="str">
        <f>A595</f>
        <v>QE Sep-04</v>
      </c>
      <c r="B689" s="35">
        <f>IF(B591=0,"-",B595/B591-1)</f>
        <v>2.1776702385067459E-2</v>
      </c>
      <c r="C689" s="35">
        <f>IF(C591=0,"-",C595/C591-1)</f>
        <v>4.2968904565675814E-2</v>
      </c>
      <c r="D689" s="35">
        <f>IF(D591=0,"-",D595/D591-1)</f>
        <v>4.2788779976046243E-2</v>
      </c>
      <c r="E689" s="35">
        <f>IF(OR(E591="-",E595="-"),"-",IF(OR(E591="C",E595="C"),"C",E595/E591-1))</f>
        <v>2.4454830256757321E-2</v>
      </c>
      <c r="F689" s="35">
        <f>IF(F591=0,"-",IF(OR(F595="C",F591="C"),"C",F595/F591-1))</f>
        <v>5.766092058552319E-2</v>
      </c>
      <c r="G689" s="35">
        <f>IF(G591=0,"-",IF(OR(G595="C",G591="C"),"C",G595/G591-1))</f>
        <v>6.7890057541819093E-2</v>
      </c>
      <c r="H689" s="35">
        <f>IF(H591=0,"-",IF(OR(H595="C",H591="C"),"C",H595/H591-1))</f>
        <v>6.8290002584011189E-2</v>
      </c>
      <c r="I689" s="35">
        <f>IF(OR(I595="-",I591="-"),"-",IF(OR(I595="C",I591="C"),"C",I595/I591-1))</f>
        <v>-9.578829659527166E-3</v>
      </c>
      <c r="J689" s="35">
        <f>IF(OR(J595="-",J591="-"),"-",IF(OR(J595="C",J591="C"),"C",J595/J591-1))</f>
        <v>-9.9496222680901525E-3</v>
      </c>
      <c r="K689" s="28">
        <f>K595/K591-1</f>
        <v>2.0740541579330252E-2</v>
      </c>
    </row>
    <row r="690" spans="1:11">
      <c r="A690" t="str">
        <f>A596</f>
        <v>QE Dec-04</v>
      </c>
      <c r="B690" s="35">
        <f>IF(B592=0,"-",B596/B592-1)</f>
        <v>4.2610754142712315E-2</v>
      </c>
      <c r="C690" s="35">
        <f>IF(C592=0,"-",C596/C592-1)</f>
        <v>5.2531219824452968E-2</v>
      </c>
      <c r="D690" s="35">
        <f>IF(D592=0,"-",D596/D592-1)</f>
        <v>5.2617454199936242E-2</v>
      </c>
      <c r="E690" s="35">
        <f>IF(OR(E592="-",E596="-"),"-",IF(OR(E592="C",E596="C"),"C",E596/E592-1))</f>
        <v>-1.1337780820829702E-2</v>
      </c>
      <c r="F690" s="35">
        <f>IF(F592=0,"-",IF(OR(F596="C",F592="C"),"C",F596/F592-1))</f>
        <v>3.072567006347704E-2</v>
      </c>
      <c r="G690" s="35">
        <f>IF(G592=0,"-",IF(OR(G596="C",G592="C"),"C",G596/G592-1))</f>
        <v>5.0256213501050917E-2</v>
      </c>
      <c r="H690" s="35">
        <f>IF(H592=0,"-",IF(OR(H596="C",H592="C"),"C",H596/H592-1))</f>
        <v>4.0683108216037489E-2</v>
      </c>
      <c r="I690" s="35">
        <f>IF(OR(I596="-",I592="-"),"-",IF(OR(I596="C",I592="C"),"C",I596/I592-1))</f>
        <v>-1.8595979901388504E-2</v>
      </c>
      <c r="J690" s="35">
        <f>IF(OR(J596="-",J592="-"),"-",IF(OR(J596="C",J592="C"),"C",J596/J592-1))</f>
        <v>-9.5681750515100861E-3</v>
      </c>
      <c r="K690" s="28">
        <f>K596/K592-1</f>
        <v>9.5150233606575707E-3</v>
      </c>
    </row>
    <row r="691" spans="1:11">
      <c r="A691" t="str">
        <f>A597</f>
        <v>QE Mar-05</v>
      </c>
      <c r="B691" s="35">
        <f>IF(B593=0,"-",B597/B593-1)</f>
        <v>5.3202304303625825E-2</v>
      </c>
      <c r="C691" s="35">
        <f>IF(C593=0,"-",C597/C593-1)</f>
        <v>4.2923160445438979E-2</v>
      </c>
      <c r="D691" s="35">
        <f>IF(D593=0,"-",D597/D593-1)</f>
        <v>3.1398831985240072E-2</v>
      </c>
      <c r="E691" s="35">
        <f>IF(OR(E593="-",E597="-"),"-",IF(OR(E593="C",E597="C"),"C",E597/E593-1))</f>
        <v>1.6794411400562703E-2</v>
      </c>
      <c r="F691" s="35">
        <f>IF(F593=0,"-",IF(OR(F597="C",F593="C"),"C",F597/F593-1))</f>
        <v>5.4306747598525051E-2</v>
      </c>
      <c r="G691" s="35">
        <f>IF(G593=0,"-",IF(OR(G597="C",G593="C"),"C",G597/G593-1))</f>
        <v>6.2632341153340043E-2</v>
      </c>
      <c r="H691" s="35">
        <f>IF(H593=0,"-",IF(OR(H597="C",H593="C"),"C",H597/H593-1))</f>
        <v>4.8720568287660138E-2</v>
      </c>
      <c r="I691" s="35">
        <f>IF(OR(I597="-",I593="-"),"-",IF(OR(I597="C",I593="C"),"C",I597/I593-1))</f>
        <v>-7.8348768735748697E-3</v>
      </c>
      <c r="J691" s="35">
        <f>IF(OR(J597="-",J593="-"),"-",IF(OR(J597="C",J593="C"),"C",J597/J593-1))</f>
        <v>5.3266613431508514E-3</v>
      </c>
      <c r="K691" s="28">
        <f>K597/K593-1</f>
        <v>-9.7598949567275772E-3</v>
      </c>
    </row>
    <row r="692" spans="1:11">
      <c r="A692" t="str">
        <f>A598</f>
        <v>QE Jun-05</v>
      </c>
      <c r="B692" s="35">
        <f>IF(B594=0,"-",B598/B594-1)</f>
        <v>5.3393041681019549E-2</v>
      </c>
      <c r="C692" s="35">
        <f>IF(C594=0,"-",C598/C594-1)</f>
        <v>4.7620853594116275E-2</v>
      </c>
      <c r="D692" s="35">
        <f>IF(D594=0,"-",D598/D594-1)</f>
        <v>4.7627600516879198E-2</v>
      </c>
      <c r="E692" s="35">
        <f>IF(OR(E594="-",E598="-"),"-",IF(OR(E594="C",E598="C"),"C",E598/E594-1))</f>
        <v>-2.0365489870011189E-2</v>
      </c>
      <c r="F692" s="35">
        <f>IF(F594=0,"-",IF(OR(F598="C",F594="C"),"C",F598/F594-1))</f>
        <v>1.1546762384935016E-2</v>
      </c>
      <c r="G692" s="35">
        <f>IF(G594=0,"-",IF(OR(G598="C",G594="C"),"C",G598/G594-1))</f>
        <v>2.5800406310769075E-2</v>
      </c>
      <c r="H692" s="35">
        <f>IF(H594=0,"-",IF(OR(H598="C",H594="C"),"C",H598/H594-1))</f>
        <v>2.6292151231008365E-2</v>
      </c>
      <c r="I692" s="35">
        <f>IF(OR(I598="-",I594="-"),"-",IF(OR(I598="C",I594="C"),"C",I598/I594-1))</f>
        <v>-1.3895143575831215E-2</v>
      </c>
      <c r="J692" s="35">
        <f>IF(OR(J598="-",J594="-"),"-",IF(OR(J598="C",J594="C"),"C",J598/J594-1))</f>
        <v>-1.4367632869828451E-2</v>
      </c>
      <c r="K692" s="28">
        <f>K598/K594-1</f>
        <v>-5.4796147862264943E-3</v>
      </c>
    </row>
    <row r="693" spans="1:11">
      <c r="A693" t="str">
        <f>A599</f>
        <v>QE Sep-05</v>
      </c>
      <c r="B693" s="35">
        <f>IF(B595=0,"-",B599/B595-1)</f>
        <v>5.0067658998646847E-2</v>
      </c>
      <c r="C693" s="35">
        <f>IF(C595=0,"-",C599/C595-1)</f>
        <v>4.149673321283287E-2</v>
      </c>
      <c r="D693" s="35">
        <f>IF(D595=0,"-",D599/D595-1)</f>
        <v>4.1691622165149544E-2</v>
      </c>
      <c r="E693" s="35">
        <f>IF(OR(E595="-",E599="-"),"-",IF(OR(E595="C",E599="C"),"C",E599/E595-1))</f>
        <v>-2.9322133129883521E-2</v>
      </c>
      <c r="F693" s="35">
        <f>IF(F595=0,"-",IF(OR(F599="C",F595="C"),"C",F599/F595-1))</f>
        <v>8.167139314800842E-4</v>
      </c>
      <c r="G693" s="35">
        <f>IF(G595=0,"-",IF(OR(G599="C",G595="C"),"C",G599/G595-1))</f>
        <v>-4.9361733629242899E-3</v>
      </c>
      <c r="H693" s="35">
        <f>IF(H595=0,"-",IF(OR(H599="C",H595="C"),"C",H599/H595-1))</f>
        <v>1.1147001739738815E-2</v>
      </c>
      <c r="I693" s="35">
        <f>IF(OR(I599="-",I595="-"),"-",IF(OR(I599="C",I595="C"),"C",I599/I595-1))</f>
        <v>5.7814254125252429E-3</v>
      </c>
      <c r="J693" s="35">
        <f>IF(OR(J599="-",J595="-"),"-",IF(OR(J599="C",J595="C"),"C",J599/J595-1))</f>
        <v>-1.0216405518173932E-2</v>
      </c>
      <c r="K693" s="28">
        <f>K599/K595-1</f>
        <v>-8.1622605099439527E-3</v>
      </c>
    </row>
    <row r="694" spans="1:11">
      <c r="A694" t="str">
        <f>A600</f>
        <v>QE Dec-05</v>
      </c>
      <c r="B694" s="35">
        <f>IF(B596=0,"-",B600/B596-1)</f>
        <v>3.6003892312682417E-2</v>
      </c>
      <c r="C694" s="35">
        <f>IF(C596=0,"-",C600/C596-1)</f>
        <v>4.1856186041237642E-2</v>
      </c>
      <c r="D694" s="35">
        <f>IF(D596=0,"-",D600/D596-1)</f>
        <v>4.1856419431915537E-2</v>
      </c>
      <c r="E694" s="35">
        <f>IF(OR(E596="-",E600="-"),"-",IF(OR(E596="C",E600="C"),"C",E600/E596-1))</f>
        <v>-4.3269704041203338E-2</v>
      </c>
      <c r="F694" s="35">
        <f>IF(F596=0,"-",IF(OR(F600="C",F596="C"),"C",F600/F596-1))</f>
        <v>-1.1086851907739503E-2</v>
      </c>
      <c r="G694" s="35">
        <f>IF(G596=0,"-",IF(OR(G600="C",G596="C"),"C",G600/G596-1))</f>
        <v>-1.2540568307044531E-2</v>
      </c>
      <c r="H694" s="35">
        <f>IF(H596=0,"-",IF(OR(H600="C",H596="C"),"C",H600/H596-1))</f>
        <v>-3.2243994903312645E-3</v>
      </c>
      <c r="I694" s="35">
        <f>IF(OR(I600="-",I596="-"),"-",IF(OR(I600="C",I596="C"),"C",I600/I596-1))</f>
        <v>1.4721783524946908E-3</v>
      </c>
      <c r="J694" s="35">
        <f>IF(OR(J600="-",J596="-"),"-",IF(OR(J600="C",J596="C"),"C",J600/J596-1))</f>
        <v>-7.8878861133718781E-3</v>
      </c>
      <c r="K694" s="28">
        <f>K600/K596-1</f>
        <v>5.6489109471309362E-3</v>
      </c>
    </row>
    <row r="695" spans="1:11">
      <c r="A695" t="str">
        <f>A601</f>
        <v>QE Mar-06</v>
      </c>
      <c r="B695" s="35">
        <f>IF(B597=0,"-",B601/B597-1)</f>
        <v>2.8957528957529011E-2</v>
      </c>
      <c r="C695" s="35">
        <f>IF(C597=0,"-",C601/C597-1)</f>
        <v>3.7411157072011259E-2</v>
      </c>
      <c r="D695" s="35">
        <f>IF(D597=0,"-",D601/D597-1)</f>
        <v>3.7352948570183564E-2</v>
      </c>
      <c r="E695" s="35">
        <f>IF(OR(E597="-",E601="-"),"-",IF(OR(E597="C",E601="C"),"C",E601/E597-1))</f>
        <v>-3.7923933538417609E-2</v>
      </c>
      <c r="F695" s="35">
        <f>IF(F597=0,"-",IF(OR(F601="C",F597="C"),"C",F601/F597-1))</f>
        <v>-2.1182536304040323E-2</v>
      </c>
      <c r="G695" s="35">
        <f>IF(G597=0,"-",IF(OR(G601="C",G597="C"),"C",G601/G597-1))</f>
        <v>-1.1619877162009074E-2</v>
      </c>
      <c r="H695" s="35">
        <f>IF(H597=0,"-",IF(OR(H601="C",H597="C"),"C",H601/H597-1))</f>
        <v>-1.9875557072736028E-3</v>
      </c>
      <c r="I695" s="35">
        <f>IF(OR(I601="-",I597="-"),"-",IF(OR(I601="C",I597="C"),"C",I601/I597-1))</f>
        <v>-9.6750824111815348E-3</v>
      </c>
      <c r="J695" s="35">
        <f>IF(OR(J601="-",J597="-"),"-",IF(OR(J601="C",J597="C"),"C",J601/J597-1))</f>
        <v>-1.923320766843728E-2</v>
      </c>
      <c r="K695" s="28">
        <f>K601/K597-1</f>
        <v>8.2157211318985013E-3</v>
      </c>
    </row>
    <row r="696" spans="1:11">
      <c r="A696" t="str">
        <f>A602</f>
        <v>QE Jun-06</v>
      </c>
      <c r="B696" s="35">
        <f>IF(B598=0,"-",B602/B598-1)</f>
        <v>2.1582733812949728E-2</v>
      </c>
      <c r="C696" s="35">
        <f>IF(C598=0,"-",C602/C598-1)</f>
        <v>2.3406874153142798E-2</v>
      </c>
      <c r="D696" s="35">
        <f>IF(D598=0,"-",D602/D598-1)</f>
        <v>2.3400794923172263E-2</v>
      </c>
      <c r="E696" s="35">
        <f>IF(OR(E598="-",E602="-"),"-",IF(OR(E598="C",E602="C"),"C",E602/E598-1))</f>
        <v>-2.1047810057806648E-2</v>
      </c>
      <c r="F696" s="35">
        <f>IF(F598=0,"-",IF(OR(F602="C",F598="C"),"C",F602/F598-1))</f>
        <v>7.6216678140750282E-4</v>
      </c>
      <c r="G696" s="35">
        <f>IF(G598=0,"-",IF(OR(G602="C",G598="C"),"C",G602/G598-1))</f>
        <v>-1.0923427738128044E-2</v>
      </c>
      <c r="H696" s="35">
        <f>IF(H598=0,"-",IF(OR(H602="C",H598="C"),"C",H602/H598-1))</f>
        <v>1.8604493786209542E-3</v>
      </c>
      <c r="I696" s="35">
        <f>IF(OR(I602="-",I598="-"),"-",IF(OR(I602="C",I598="C"),"C",I602/I598-1))</f>
        <v>1.181465100605128E-2</v>
      </c>
      <c r="J696" s="35">
        <f>IF(OR(J602="-",J598="-"),"-",IF(OR(J602="C",J598="C"),"C",J602/J598-1))</f>
        <v>-1.096243092433391E-3</v>
      </c>
      <c r="K696" s="28">
        <f>K602/K598-1</f>
        <v>1.7856021639919284E-3</v>
      </c>
    </row>
    <row r="697" spans="1:11">
      <c r="A697" t="str">
        <f>A603</f>
        <v>QE Sep-06</v>
      </c>
      <c r="B697" s="35">
        <f>IF(B599=0,"-",B603/B599-1)</f>
        <v>1.7074742268041287E-2</v>
      </c>
      <c r="C697" s="35">
        <f>IF(C599=0,"-",C603/C599-1)</f>
        <v>7.6574818515338094E-3</v>
      </c>
      <c r="D697" s="35">
        <f>IF(D599=0,"-",D603/D599-1)</f>
        <v>7.6674465464967589E-3</v>
      </c>
      <c r="E697" s="35">
        <f>IF(OR(E599="-",E603="-"),"-",IF(OR(E599="C",E603="C"),"C",E603/E599-1))</f>
        <v>8.7090436712518038E-3</v>
      </c>
      <c r="F697" s="35">
        <f>IF(F599=0,"-",IF(OR(F603="C",F599="C"),"C",F603/F599-1))</f>
        <v>6.4865974853625108E-3</v>
      </c>
      <c r="G697" s="35">
        <f>IF(G599=0,"-",IF(OR(G603="C",G599="C"),"C",G603/G599-1))</f>
        <v>4.2315797174317105E-3</v>
      </c>
      <c r="H697" s="35">
        <f>IF(H599=0,"-",IF(OR(H603="C",H599="C"),"C",H603/H599-1))</f>
        <v>1.6443266344569052E-2</v>
      </c>
      <c r="I697" s="35">
        <f>IF(OR(I603="-",I599="-"),"-",IF(OR(I603="C",I599="C"),"C",I603/I599-1))</f>
        <v>2.2455156892846606E-3</v>
      </c>
      <c r="J697" s="35">
        <f>IF(OR(J603="-",J599="-"),"-",IF(OR(J603="C",J599="C"),"C",J603/J599-1))</f>
        <v>-9.7955972447077988E-3</v>
      </c>
      <c r="K697" s="28">
        <f>K603/K599-1</f>
        <v>-9.2591626014694173E-3</v>
      </c>
    </row>
    <row r="698" spans="1:11">
      <c r="A698" t="str">
        <f>A604</f>
        <v>QE Dec-06</v>
      </c>
      <c r="B698" s="35">
        <f>IF(B600=0,"-",B604/B600-1)</f>
        <v>1.2210394489668097E-2</v>
      </c>
      <c r="C698" s="35">
        <f>IF(C600=0,"-",C604/C600-1)</f>
        <v>1.0215565751885425E-3</v>
      </c>
      <c r="D698" s="35">
        <f>IF(D600=0,"-",D604/D600-1)</f>
        <v>1.0367608088606151E-3</v>
      </c>
      <c r="E698" s="35">
        <f>IF(OR(E600="-",E604="-"),"-",IF(OR(E600="C",E604="C"),"C",E604/E600-1))</f>
        <v>4.470241241267825E-2</v>
      </c>
      <c r="F698" s="35">
        <f>IF(F600=0,"-",IF(OR(F604="C",F600="C"),"C",F604/F600-1))</f>
        <v>4.5842528324605114E-2</v>
      </c>
      <c r="G698" s="35">
        <f>IF(G600=0,"-",IF(OR(G604="C",G600="C"),"C",G604/G600-1))</f>
        <v>3.2406528968461856E-2</v>
      </c>
      <c r="H698" s="35">
        <f>IF(H600=0,"-",IF(OR(H604="C",H600="C"),"C",H604/H600-1))</f>
        <v>4.5785518930789859E-2</v>
      </c>
      <c r="I698" s="35">
        <f>IF(OR(I604="-",I600="-"),"-",IF(OR(I604="C",I600="C"),"C",I604/I600-1))</f>
        <v>1.3014252602187693E-2</v>
      </c>
      <c r="J698" s="35">
        <f>IF(OR(J604="-",J600="-"),"-",IF(OR(J604="C",J600="C"),"C",J604/J600-1))</f>
        <v>5.4513466464678473E-5</v>
      </c>
      <c r="K698" s="28">
        <f>K604/K600-1</f>
        <v>-1.1053865851793465E-2</v>
      </c>
    </row>
    <row r="699" spans="1:11">
      <c r="A699" t="str">
        <f>A605</f>
        <v>QE Mar-07</v>
      </c>
      <c r="B699" s="35">
        <f>IF(B601=0,"-",B605/B601-1)</f>
        <v>1.3445903689806027E-2</v>
      </c>
      <c r="C699" s="35">
        <f>IF(C601=0,"-",C605/C601-1)</f>
        <v>-1.1210487925471524E-3</v>
      </c>
      <c r="D699" s="35">
        <f>IF(D601=0,"-",D605/D601-1)</f>
        <v>-1.050033881930923E-3</v>
      </c>
      <c r="E699" s="35">
        <f>IF(OR(E601="-",E605="-"),"-",IF(OR(E601="C",E605="C"),"C",E605/E601-1))</f>
        <v>5.6646356011798016E-2</v>
      </c>
      <c r="F699" s="35">
        <f>IF(F601=0,"-",IF(OR(F605="C",F601="C"),"C",F605/F601-1))</f>
        <v>4.9953890001932511E-2</v>
      </c>
      <c r="G699" s="35">
        <f>IF(G601=0,"-",IF(OR(G605="C",G601="C"),"C",G605/G601-1))</f>
        <v>3.0222518211933114E-2</v>
      </c>
      <c r="H699" s="35">
        <f>IF(H601=0,"-",IF(OR(H605="C",H601="C"),"C",H605/H601-1))</f>
        <v>5.5536841536766746E-2</v>
      </c>
      <c r="I699" s="35">
        <f>IF(OR(I605="-",I601="-"),"-",IF(OR(I605="C",I601="C"),"C",I605/I601-1))</f>
        <v>1.9152533982896847E-2</v>
      </c>
      <c r="J699" s="35">
        <f>IF(OR(J605="-",J601="-"),"-",IF(OR(J605="C",J601="C"),"C",J605/J601-1))</f>
        <v>-5.2892057530706804E-3</v>
      </c>
      <c r="K699" s="28">
        <f>K605/K601-1</f>
        <v>-1.4373685294219674E-2</v>
      </c>
    </row>
    <row r="700" spans="1:11">
      <c r="A700" t="str">
        <f>A606</f>
        <v>QE Jun-07</v>
      </c>
      <c r="B700" s="35">
        <f>IF(B602=0,"-",B606/B602-1)</f>
        <v>1.4084507042253502E-2</v>
      </c>
      <c r="C700" s="35">
        <f>IF(C602=0,"-",C606/C602-1)</f>
        <v>3.70664214100902E-3</v>
      </c>
      <c r="D700" s="35">
        <f>IF(D602=0,"-",D606/D602-1)</f>
        <v>3.666558898569594E-3</v>
      </c>
      <c r="E700" s="35">
        <f>IF(OR(E602="-",E606="-"),"-",IF(OR(E602="C",E606="C"),"C",E606/E602-1))</f>
        <v>3.7808326010727145E-2</v>
      </c>
      <c r="F700" s="35">
        <f>IF(F602=0,"-",IF(OR(F606="C",F602="C"),"C",F606/F602-1))</f>
        <v>4.5043287376517638E-2</v>
      </c>
      <c r="G700" s="35">
        <f>IF(G602=0,"-",IF(OR(G606="C",G602="C"),"C",G606/G602-1))</f>
        <v>3.7460554284025616E-2</v>
      </c>
      <c r="H700" s="35">
        <f>IF(H602=0,"-",IF(OR(H606="C",H602="C"),"C",H606/H602-1))</f>
        <v>4.1613511363471467E-2</v>
      </c>
      <c r="I700" s="35">
        <f>IF(OR(I606="-",I602="-"),"-",IF(OR(I606="C",I602="C"),"C",I606/I602-1))</f>
        <v>7.3089362879199538E-3</v>
      </c>
      <c r="J700" s="35">
        <f>IF(OR(J606="-",J602="-"),"-",IF(OR(J606="C",J602="C"),"C",J606/J602-1))</f>
        <v>3.2927529987170079E-3</v>
      </c>
      <c r="K700" s="28">
        <f>K606/K602-1</f>
        <v>-1.0233727888727007E-2</v>
      </c>
    </row>
    <row r="701" spans="1:11">
      <c r="A701" t="str">
        <f>A607</f>
        <v>QE Sep-07</v>
      </c>
      <c r="B701" s="35">
        <f>IF(B603=0,"-",B607/B603-1)</f>
        <v>1.80551156160913E-2</v>
      </c>
      <c r="C701" s="35">
        <f>IF(C603=0,"-",C607/C603-1)</f>
        <v>1.7481208346566746E-2</v>
      </c>
      <c r="D701" s="35">
        <f>IF(D603=0,"-",D607/D603-1)</f>
        <v>1.7470153494868468E-2</v>
      </c>
      <c r="E701" s="35">
        <f>IF(OR(E603="-",E607="-"),"-",IF(OR(E603="C",E607="C"),"C",E607/E603-1))</f>
        <v>2.3916059595713524E-2</v>
      </c>
      <c r="F701" s="35">
        <f>IF(F603=0,"-",IF(OR(F607="C",F603="C"),"C",F607/F603-1))</f>
        <v>5.6064901672421508E-2</v>
      </c>
      <c r="G701" s="35">
        <f>IF(G603=0,"-",IF(OR(G607="C",G603="C"),"C",G607/G603-1))</f>
        <v>3.9787840165846022E-2</v>
      </c>
      <c r="H701" s="35">
        <f>IF(H603=0,"-",IF(OR(H607="C",H603="C"),"C",H607/H603-1))</f>
        <v>4.1804030322711627E-2</v>
      </c>
      <c r="I701" s="35">
        <f>IF(OR(I607="-",I603="-"),"-",IF(OR(I607="C",I603="C"),"C",I607/I603-1))</f>
        <v>1.5654214136587186E-2</v>
      </c>
      <c r="J701" s="35">
        <f>IF(OR(J607="-",J603="-"),"-",IF(OR(J607="C",J603="C"),"C",J607/J603-1))</f>
        <v>1.3688631388085959E-2</v>
      </c>
      <c r="K701" s="28">
        <f>K607/K603-1</f>
        <v>-5.6372907588320142E-4</v>
      </c>
    </row>
    <row r="702" spans="1:11">
      <c r="A702" t="str">
        <f>A608</f>
        <v>QE Dec-07</v>
      </c>
      <c r="B702" s="35">
        <f>IF(B604=0,"-",B608/B604-1)</f>
        <v>2.1342406433652927E-2</v>
      </c>
      <c r="C702" s="35">
        <f>IF(C604=0,"-",C608/C604-1)</f>
        <v>2.1359136936678569E-2</v>
      </c>
      <c r="D702" s="35">
        <f>IF(D604=0,"-",D608/D604-1)</f>
        <v>2.1331092325932888E-2</v>
      </c>
      <c r="E702" s="35">
        <f>IF(OR(E604="-",E608="-"),"-",IF(OR(E604="C",E608="C"),"C",E608/E604-1))</f>
        <v>-1.5061862264826531E-2</v>
      </c>
      <c r="F702" s="35">
        <f>IF(F604=0,"-",IF(OR(F608="C",F604="C"),"C",F608/F604-1))</f>
        <v>5.9797282237437077E-3</v>
      </c>
      <c r="G702" s="35">
        <f>IF(G604=0,"-",IF(OR(G608="C",G604="C"),"C",G608/G604-1))</f>
        <v>-1.0137519219582725E-2</v>
      </c>
      <c r="H702" s="35">
        <f>IF(H604=0,"-",IF(OR(H608="C",H604="C"),"C",H608/H604-1))</f>
        <v>5.9479440865348732E-3</v>
      </c>
      <c r="I702" s="35">
        <f>IF(OR(I608="-",I604="-"),"-",IF(OR(I608="C",I604="C"),"C",I608/I604-1))</f>
        <v>1.6282309670550665E-2</v>
      </c>
      <c r="J702" s="35">
        <f>IF(OR(J608="-",J604="-"),"-",IF(OR(J608="C",J604="C"),"C",J608/J604-1))</f>
        <v>3.1596204749684276E-5</v>
      </c>
      <c r="K702" s="28">
        <f>K608/K604-1</f>
        <v>1.6380895300427412E-5</v>
      </c>
    </row>
    <row r="703" spans="1:11">
      <c r="A703" t="str">
        <f>A609</f>
        <v>QE Mar-08</v>
      </c>
      <c r="B703" s="35">
        <f>IF(B605=0,"-",B609/B605-1)</f>
        <v>2.0981178648565191E-2</v>
      </c>
      <c r="C703" s="35">
        <f>IF(C605=0,"-",C609/C605-1)</f>
        <v>2.1612985434514176E-2</v>
      </c>
      <c r="D703" s="35">
        <f>IF(D605=0,"-",D609/D605-1)</f>
        <v>3.296434202085341E-2</v>
      </c>
      <c r="E703" s="35">
        <f>IF(OR(E605="-",E609="-"),"-",IF(OR(E605="C",E609="C"),"C",E609/E605-1))</f>
        <v>-1.8739230496617187E-3</v>
      </c>
      <c r="F703" s="35">
        <f>IF(F605=0,"-",IF(OR(F609="C",F605="C"),"C",F609/F605-1))</f>
        <v>4.0558312648357298E-2</v>
      </c>
      <c r="G703" s="35">
        <f>IF(G605=0,"-",IF(OR(G609="C",G605="C"),"C",G609/G605-1))</f>
        <v>4.6159570161133701E-2</v>
      </c>
      <c r="H703" s="35">
        <f>IF(H605=0,"-",IF(OR(H609="C",H605="C"),"C",H609/H605-1))</f>
        <v>3.1028646330861998E-2</v>
      </c>
      <c r="I703" s="35">
        <f>IF(OR(I609="-",I605="-"),"-",IF(OR(I609="C",I605="C"),"C",I609/I605-1))</f>
        <v>-5.3541139158280737E-3</v>
      </c>
      <c r="J703" s="35">
        <f>IF(OR(J609="-",J605="-"),"-",IF(OR(J609="C",J605="C"),"C",J609/J605-1))</f>
        <v>9.2428724957436259E-3</v>
      </c>
      <c r="K703" s="28">
        <f>K609/K605-1</f>
        <v>6.1882314695083096E-4</v>
      </c>
    </row>
    <row r="704" spans="1:11">
      <c r="A704" t="str">
        <f>A610</f>
        <v>QE Jun-08</v>
      </c>
      <c r="B704" s="35">
        <f>IF(B606=0,"-",B610/B606-1)</f>
        <v>1.8308080808080884E-2</v>
      </c>
      <c r="C704" s="35">
        <f>IF(C606=0,"-",C610/C606-1)</f>
        <v>2.4712833202850559E-2</v>
      </c>
      <c r="D704" s="35">
        <f>IF(D606=0,"-",D610/D606-1)</f>
        <v>2.4718328943322154E-2</v>
      </c>
      <c r="E704" s="35">
        <f>IF(OR(E606="-",E610="-"),"-",IF(OR(E606="C",E610="C"),"C",E610/E606-1))</f>
        <v>-1.4751422675508441E-2</v>
      </c>
      <c r="F704" s="35">
        <f>IF(F606=0,"-",IF(OR(F610="C",F606="C"),"C",F610/F606-1))</f>
        <v>-1.5187462301839871E-2</v>
      </c>
      <c r="G704" s="35">
        <f>IF(G606=0,"-",IF(OR(G610="C",G606="C"),"C",G610/G606-1))</f>
        <v>-1.3451086918088162E-2</v>
      </c>
      <c r="H704" s="35">
        <f>IF(H606=0,"-",IF(OR(H610="C",H606="C"),"C",H610/H606-1))</f>
        <v>9.602275749738487E-3</v>
      </c>
      <c r="I704" s="35">
        <f>IF(OR(I610="-",I606="-"),"-",IF(OR(I610="C",I606="C"),"C",I610/I606-1))</f>
        <v>-1.7600499688629201E-3</v>
      </c>
      <c r="J704" s="35">
        <f>IF(OR(J610="-",J606="-"),"-",IF(OR(J610="C",J606="C"),"C",J610/J606-1))</f>
        <v>-2.4553964117374094E-2</v>
      </c>
      <c r="K704" s="28">
        <f>K610/K606-1</f>
        <v>6.2896018557441202E-3</v>
      </c>
    </row>
    <row r="705" spans="1:11">
      <c r="A705" t="str">
        <f>A611</f>
        <v>QE Sep-08</v>
      </c>
      <c r="B705" s="35">
        <f>IF(B607=0,"-",B611/B607-1)</f>
        <v>1.3690105787180995E-2</v>
      </c>
      <c r="C705" s="35">
        <f>IF(C607=0,"-",C611/C607-1)</f>
        <v>2.0271899259725501E-2</v>
      </c>
      <c r="D705" s="35">
        <f>IF(D607=0,"-",D611/D607-1)</f>
        <v>2.0247574728680329E-2</v>
      </c>
      <c r="E705" s="35">
        <f>IF(OR(E607="-",E611="-"),"-",IF(OR(E607="C",E611="C"),"C",E611/E607-1))</f>
        <v>-2.7028015417726481E-2</v>
      </c>
      <c r="F705" s="35">
        <f>IF(F607=0,"-",IF(OR(F611="C",F607="C"),"C",F611/F607-1))</f>
        <v>-3.78679887496991E-2</v>
      </c>
      <c r="G705" s="35">
        <f>IF(G607=0,"-",IF(OR(G611="C",G607="C"),"C",G611/G607-1))</f>
        <v>-4.8068727881679041E-2</v>
      </c>
      <c r="H705" s="35">
        <f>IF(H607=0,"-",IF(OR(H611="C",H607="C"),"C",H611/H607-1))</f>
        <v>-7.3276924509845243E-3</v>
      </c>
      <c r="I705" s="35">
        <f>IF(OR(I611="-",I607="-"),"-",IF(OR(I611="C",I607="C"),"C",I611/I607-1))</f>
        <v>1.0715835723392297E-2</v>
      </c>
      <c r="J705" s="35">
        <f>IF(OR(J611="-",J607="-"),"-",IF(OR(J611="C",J607="C"),"C",J611/J607-1))</f>
        <v>-3.0765738166022683E-2</v>
      </c>
      <c r="K705" s="28">
        <f>K611/K607-1</f>
        <v>6.4929049173598763E-3</v>
      </c>
    </row>
    <row r="706" spans="1:11">
      <c r="A706" t="str">
        <f>A612</f>
        <v>QE Dec-08</v>
      </c>
      <c r="B706" s="35">
        <f>IF(B608=0,"-",B612/B608-1)</f>
        <v>1.5142337976983722E-2</v>
      </c>
      <c r="C706" s="35">
        <f>IF(C608=0,"-",C612/C608-1)</f>
        <v>2.4413197787788388E-2</v>
      </c>
      <c r="D706" s="35">
        <f>IF(D608=0,"-",D612/D608-1)</f>
        <v>2.4388231237299163E-2</v>
      </c>
      <c r="E706" s="35">
        <f>IF(OR(E608="-",E612="-"),"-",IF(OR(E608="C",E612="C"),"C",E612/E608-1))</f>
        <v>-2.8646680900804578E-2</v>
      </c>
      <c r="F706" s="35">
        <f>IF(F608=0,"-",IF(OR(F612="C",F608="C"),"C",F612/F608-1))</f>
        <v>-1.1206438252791107E-2</v>
      </c>
      <c r="G706" s="35">
        <f>IF(G608=0,"-",IF(OR(G612="C",G608="C"),"C",G612/G608-1))</f>
        <v>-2.4728420015577512E-2</v>
      </c>
      <c r="H706" s="35">
        <f>IF(H608=0,"-",IF(OR(H612="C",H608="C"),"C",H612/H608-1))</f>
        <v>-4.9570915414954841E-3</v>
      </c>
      <c r="I706" s="35">
        <f>IF(OR(I612="-",I608="-"),"-",IF(OR(I612="C",I608="C"),"C",I612/I608-1))</f>
        <v>1.3864837282557163E-2</v>
      </c>
      <c r="J706" s="35">
        <f>IF(OR(J612="-",J608="-"),"-",IF(OR(J612="C",J608="C"),"C",J612/J608-1))</f>
        <v>-6.2804796237148075E-3</v>
      </c>
      <c r="K706" s="28">
        <f>K612/K608-1</f>
        <v>9.1325713291399158E-3</v>
      </c>
    </row>
    <row r="707" spans="1:11">
      <c r="A707" t="str">
        <f>A613</f>
        <v>QE Mar-09</v>
      </c>
      <c r="B707" s="35">
        <f>IF(B609=0,"-",B613/B609-1)</f>
        <v>1.390148080991227E-2</v>
      </c>
      <c r="C707" s="35">
        <f>IF(C609=0,"-",C613/C609-1)</f>
        <v>2.857704817369755E-2</v>
      </c>
      <c r="D707" s="35">
        <f>IF(D609=0,"-",D613/D609-1)</f>
        <v>1.7245553831232163E-2</v>
      </c>
      <c r="E707" s="35">
        <f>IF(OR(E609="-",E613="-"),"-",IF(OR(E609="C",E613="C"),"C",E613/E609-1))</f>
        <v>-6.1621447002084717E-2</v>
      </c>
      <c r="F707" s="35">
        <f>IF(F609=0,"-",IF(OR(F613="C",F609="C"),"C",F613/F609-1))</f>
        <v>-6.8035465307760279E-2</v>
      </c>
      <c r="G707" s="35">
        <f>IF(G609=0,"-",IF(OR(G613="C",G609="C"),"C",G613/G609-1))</f>
        <v>-8.776389233704518E-2</v>
      </c>
      <c r="H707" s="35">
        <f>IF(H609=0,"-",IF(OR(H613="C",H609="C"),"C",H613/H609-1))</f>
        <v>-4.543858915228538E-2</v>
      </c>
      <c r="I707" s="35">
        <f>IF(OR(I613="-",I609="-"),"-",IF(OR(I613="C",I609="C"),"C",I613/I609-1))</f>
        <v>2.1626448310434476E-2</v>
      </c>
      <c r="J707" s="35">
        <f>IF(OR(J613="-",J609="-"),"-",IF(OR(J613="C",J609="C"),"C",J613/J609-1))</f>
        <v>-2.3672522164296717E-2</v>
      </c>
      <c r="K707" s="28">
        <f>K613/K609-1</f>
        <v>1.4474352431226745E-2</v>
      </c>
    </row>
    <row r="708" spans="1:11">
      <c r="A708" t="str">
        <f>A614</f>
        <v>QE Jun-09</v>
      </c>
      <c r="B708" s="35">
        <f>IF(B610=0,"-",B614/B610-1)</f>
        <v>7.1295722256665695E-3</v>
      </c>
      <c r="C708" s="35">
        <f>IF(C610=0,"-",C614/C610-1)</f>
        <v>2.2274357588561999E-2</v>
      </c>
      <c r="D708" s="35">
        <f>IF(D610=0,"-",D614/D610-1)</f>
        <v>2.2281555898770788E-2</v>
      </c>
      <c r="E708" s="35">
        <f>IF(OR(E610="-",E614="-"),"-",IF(OR(E610="C",E614="C"),"C",E614/E610-1))</f>
        <v>-3.492513093965488E-2</v>
      </c>
      <c r="F708" s="35">
        <f>IF(F610=0,"-",IF(OR(F614="C",F610="C"),"C",F614/F610-1))</f>
        <v>3.4757304464765326E-3</v>
      </c>
      <c r="G708" s="35">
        <f>IF(G610=0,"-",IF(OR(G614="C",G610="C"),"C",G614/G610-1))</f>
        <v>-1.4250950574703047E-2</v>
      </c>
      <c r="H708" s="35">
        <f>IF(H610=0,"-",IF(OR(H614="C",H610="C"),"C",H614/H610-1))</f>
        <v>-1.3421761298187951E-2</v>
      </c>
      <c r="I708" s="35">
        <f>IF(OR(I614="-",I610="-"),"-",IF(OR(I614="C",I610="C"),"C",I614/I610-1))</f>
        <v>1.7982955227311193E-2</v>
      </c>
      <c r="J708" s="35">
        <f>IF(OR(J614="-",J610="-"),"-",IF(OR(J614="C",J610="C"),"C",J614/J610-1))</f>
        <v>1.712737123301955E-2</v>
      </c>
      <c r="K708" s="28">
        <f>K614/K610-1</f>
        <v>1.5037573893721401E-2</v>
      </c>
    </row>
    <row r="709" spans="1:11">
      <c r="A709" t="str">
        <f>A615</f>
        <v>QE Sep-09</v>
      </c>
      <c r="B709" s="35">
        <f>IF(B611=0,"-",B615/B611-1)</f>
        <v>5.217925107427801E-3</v>
      </c>
      <c r="C709" s="35">
        <f>IF(C611=0,"-",C615/C611-1)</f>
        <v>2.2565424059338701E-2</v>
      </c>
      <c r="D709" s="35">
        <f>IF(D611=0,"-",D615/D611-1)</f>
        <v>2.2572061505095498E-2</v>
      </c>
      <c r="E709" s="35">
        <f>IF(OR(E611="-",E615="-"),"-",IF(OR(E611="C",E615="C"),"C",E615/E611-1))</f>
        <v>-2.8863777819475023E-2</v>
      </c>
      <c r="F709" s="35">
        <f>IF(F611=0,"-",IF(OR(F615="C",F611="C"),"C",F615/F611-1))</f>
        <v>2.109919526043269E-2</v>
      </c>
      <c r="G709" s="35">
        <f>IF(G611=0,"-",IF(OR(G615="C",G611="C"),"C",G615/G611-1))</f>
        <v>2.4289826327492214E-2</v>
      </c>
      <c r="H709" s="35">
        <f>IF(H611=0,"-",IF(OR(H615="C",H611="C"),"C",H615/H611-1))</f>
        <v>-6.9432312825901121E-3</v>
      </c>
      <c r="I709" s="35">
        <f>IF(OR(I615="-",I611="-"),"-",IF(OR(I615="C",I611="C"),"C",I615/I611-1))</f>
        <v>-3.1149690107724615E-3</v>
      </c>
      <c r="J709" s="35">
        <f>IF(OR(J615="-",J611="-"),"-",IF(OR(J615="C",J611="C"),"C",J615/J611-1))</f>
        <v>2.8238492930511061E-2</v>
      </c>
      <c r="K709" s="28">
        <f>K615/K611-1</f>
        <v>1.7257450865748147E-2</v>
      </c>
    </row>
    <row r="710" spans="1:11">
      <c r="A710" t="str">
        <f>A616</f>
        <v>QE Dec-09</v>
      </c>
      <c r="B710" s="35">
        <f>IF(B612=0,"-",B616/B612-1)</f>
        <v>-1.1933174224343368E-3</v>
      </c>
      <c r="C710" s="35">
        <f>IF(C612=0,"-",C616/C612-1)</f>
        <v>1.8659386490897045E-2</v>
      </c>
      <c r="D710" s="35">
        <f>IF(D612=0,"-",D616/D612-1)</f>
        <v>1.8681370643347073E-2</v>
      </c>
      <c r="E710" s="35">
        <f>IF(OR(E612="-",E616="-"),"-",IF(OR(E612="C",E616="C"),"C",E616/E612-1))</f>
        <v>-2.0831070035629562E-3</v>
      </c>
      <c r="F710" s="35">
        <f>IF(F612=0,"-",IF(OR(F616="C",F612="C"),"C",F616/F612-1))</f>
        <v>1.9490881537197691E-2</v>
      </c>
      <c r="G710" s="35">
        <f>IF(G612=0,"-",IF(OR(G616="C",G612="C"),"C",G616/G612-1))</f>
        <v>2.5795153588125563E-2</v>
      </c>
      <c r="H710" s="35">
        <f>IF(H612=0,"-",IF(OR(H616="C",H612="C"),"C",H616/H612-1))</f>
        <v>1.6559348345760894E-2</v>
      </c>
      <c r="I710" s="35">
        <f>IF(OR(I616="-",I612="-"),"-",IF(OR(I616="C",I612="C"),"C",I616/I612-1))</f>
        <v>-6.1457416998670356E-3</v>
      </c>
      <c r="J710" s="35">
        <f>IF(OR(J616="-",J612="-"),"-",IF(OR(J616="C",J612="C"),"C",J616/J612-1))</f>
        <v>2.8837796791767456E-3</v>
      </c>
      <c r="K710" s="28">
        <f>K616/K612-1</f>
        <v>1.9876422794948168E-2</v>
      </c>
    </row>
    <row r="711" spans="1:11">
      <c r="A711" t="str">
        <f>A617</f>
        <v>QE Mar-10</v>
      </c>
      <c r="B711" s="35">
        <f>IF(B613=0,"-",B617/B613-1)</f>
        <v>-2.9806259314456574E-3</v>
      </c>
      <c r="C711" s="35">
        <f>IF(C613=0,"-",C617/C613-1)</f>
        <v>1.6801843189015564E-2</v>
      </c>
      <c r="D711" s="35">
        <f>IF(D613=0,"-",D617/D613-1)</f>
        <v>1.6815833089900423E-2</v>
      </c>
      <c r="E711" s="35">
        <f>IF(OR(E613="-",E617="-"),"-",IF(OR(E613="C",E617="C"),"C",E617/E613-1))</f>
        <v>1.159902974590854E-2</v>
      </c>
      <c r="F711" s="35">
        <f>IF(F613=0,"-",IF(OR(F617="C",F613="C"),"C",F617/F613-1))</f>
        <v>2.8994831786498532E-2</v>
      </c>
      <c r="G711" s="35">
        <f>IF(G613=0,"-",IF(OR(G617="C",G613="C"),"C",G617/G613-1))</f>
        <v>3.5008231285317937E-2</v>
      </c>
      <c r="H711" s="35">
        <f>IF(H613=0,"-",IF(OR(H617="C",H613="C"),"C",H617/H613-1))</f>
        <v>2.8609910184020926E-2</v>
      </c>
      <c r="I711" s="35">
        <f>IF(OR(I617="-",I613="-"),"-",IF(OR(I617="C",I613="C"),"C",I617/I613-1))</f>
        <v>-5.8100016183945113E-3</v>
      </c>
      <c r="J711" s="35">
        <f>IF(OR(J617="-",J613="-"),"-",IF(OR(J617="C",J613="C"),"C",J617/J613-1))</f>
        <v>3.742153353440969E-4</v>
      </c>
      <c r="K711" s="28">
        <f>K617/K613-1</f>
        <v>1.9841609536366933E-2</v>
      </c>
    </row>
    <row r="712" spans="1:11">
      <c r="A712" t="str">
        <f>A618</f>
        <v>QE Jun-10</v>
      </c>
      <c r="B712" s="35">
        <f>IF(B614=0,"-",B618/B614-1)</f>
        <v>-1.3850415512465353E-2</v>
      </c>
      <c r="C712" s="35">
        <f>IF(C614=0,"-",C618/C614-1)</f>
        <v>1.5394338747545921E-2</v>
      </c>
      <c r="D712" s="35">
        <f>IF(D614=0,"-",D618/D614-1)</f>
        <v>1.5456517047188756E-2</v>
      </c>
      <c r="E712" s="35">
        <f>IF(OR(E614="-",E618="-"),"-",IF(OR(E614="C",E618="C"),"C",E618/E614-1))</f>
        <v>-1.0662157070853495E-2</v>
      </c>
      <c r="F712" s="35">
        <f>IF(F614=0,"-",IF(OR(F618="C",F614="C"),"C",F618/F614-1))</f>
        <v>1.9188913695054044E-3</v>
      </c>
      <c r="G712" s="35">
        <f>IF(G614=0,"-",IF(OR(G618="C",G614="C"),"C",G618/G614-1))</f>
        <v>-1.2099740395732916E-2</v>
      </c>
      <c r="H712" s="35">
        <f>IF(H614=0,"-",IF(OR(H618="C",H614="C"),"C",H618/H614-1))</f>
        <v>4.6295601638097761E-3</v>
      </c>
      <c r="I712" s="35">
        <f>IF(OR(I618="-",I614="-"),"-",IF(OR(I618="C",I614="C"),"C",I618/I614-1))</f>
        <v>1.4190331087526875E-2</v>
      </c>
      <c r="J712" s="35">
        <f>IF(OR(J618="-",J614="-"),"-",IF(OR(J618="C",J614="C"),"C",J618/J614-1))</f>
        <v>-2.6981774196076502E-3</v>
      </c>
      <c r="K712" s="28">
        <f>K618/K614-1</f>
        <v>2.9655495190629377E-2</v>
      </c>
    </row>
    <row r="713" spans="1:11">
      <c r="A713" t="str">
        <f>A619</f>
        <v>QE Sep-10</v>
      </c>
      <c r="B713" s="43">
        <f>IF(B615=0,"-",B619/B615-1)</f>
        <v>-1.3435114503816847E-2</v>
      </c>
      <c r="C713" s="43">
        <f>IF(C615=0,"-",C619/C615-1)</f>
        <v>9.2118033680121947E-3</v>
      </c>
      <c r="D713" s="43">
        <f>IF(D615=0,"-",D619/D615-1)</f>
        <v>9.2849461073312156E-3</v>
      </c>
      <c r="E713" s="43">
        <f>IF(OR(E615="-",E619="-"),"-",IF(OR(E615="C",E619="C"),"C",E619/E615-1))</f>
        <v>-8.0191546837271588E-4</v>
      </c>
      <c r="F713" s="43">
        <f>IF(F615=0,"-",IF(OR(F619="C",F615="C"),"C",F619/F615-1))</f>
        <v>-3.6418615413341682E-3</v>
      </c>
      <c r="G713" s="43">
        <f>IF(G615=0,"-",IF(OR(G619="C",G615="C"),"C",G619/G615-1))</f>
        <v>-1.0154976498691681E-2</v>
      </c>
      <c r="H713" s="43">
        <f>IF(H615=0,"-",IF(OR(H619="C",H615="C"),"C",H619/H615-1))</f>
        <v>8.4755848970521352E-3</v>
      </c>
      <c r="I713" s="43">
        <f>IF(OR(I619="-",I615="-"),"-",IF(OR(I619="C",I615="C"),"C",I619/I615-1))</f>
        <v>6.5799340328238642E-3</v>
      </c>
      <c r="J713" s="43">
        <f>IF(OR(J619="-",J615="-"),"-",IF(OR(J619="C",J615="C"),"C",J619/J615-1))</f>
        <v>-1.2015607139981732E-2</v>
      </c>
      <c r="K713" s="28">
        <f>K619/K615-1</f>
        <v>2.2955325295648255E-2</v>
      </c>
    </row>
    <row r="714" spans="1:11">
      <c r="A714" t="str">
        <f>A620</f>
        <v>QE Dec-10</v>
      </c>
      <c r="B714" s="43">
        <f>IF(B616=0,"-",B620/B616-1)</f>
        <v>-9.2592592592593004E-3</v>
      </c>
      <c r="C714" s="43">
        <f>IF(C616=0,"-",C620/C616-1)</f>
        <v>2.9814482512391383E-3</v>
      </c>
      <c r="D714" s="43">
        <f>IF(D616=0,"-",D620/D616-1)</f>
        <v>2.9707704642092381E-3</v>
      </c>
      <c r="E714" s="43">
        <f>IF(OR(E616="-",E620="-"),"-",IF(OR(E616="C",E620="C"),"C",E620/E616-1))</f>
        <v>3.4428599853759678E-3</v>
      </c>
      <c r="F714" s="43">
        <f>IF(F616=0,"-",IF(OR(F620="C",F616="C"),"C",F620/F616-1))</f>
        <v>-7.954908483148726E-3</v>
      </c>
      <c r="G714" s="43">
        <f>IF(G616=0,"-",IF(OR(G620="C",G616="C"),"C",G620/G616-1))</f>
        <v>-1.5248312600287139E-2</v>
      </c>
      <c r="H714" s="43">
        <f>IF(H616=0,"-",IF(OR(H620="C",H616="C"),"C",H620/H616-1))</f>
        <v>6.4238583963420748E-3</v>
      </c>
      <c r="I714" s="43">
        <f>IF(OR(I620="-",I616="-"),"-",IF(OR(I620="C",I616="C"),"C",I620/I616-1))</f>
        <v>7.4063382784315124E-3</v>
      </c>
      <c r="J714" s="43">
        <f>IF(OR(J620="-",J616="-"),"-",IF(OR(J620="C",J616="C"),"C",J620/J616-1))</f>
        <v>-1.428698928342409E-2</v>
      </c>
      <c r="K714" s="28">
        <f>K620/K616-1</f>
        <v>1.2355106646110503E-2</v>
      </c>
    </row>
    <row r="715" spans="1:11">
      <c r="A715" t="str">
        <f>A621</f>
        <v>QE Mar-11</v>
      </c>
      <c r="B715" s="43">
        <f>IF(B617=0,"-",B621/B617-1)</f>
        <v>-2.5710014947683102E-2</v>
      </c>
      <c r="C715" s="43">
        <f>IF(C617=0,"-",C621/C617-1)</f>
        <v>-1.4879812488676314E-2</v>
      </c>
      <c r="D715" s="43">
        <f>IF(D617=0,"-",D621/D617-1)</f>
        <v>-1.515136804865036E-2</v>
      </c>
      <c r="E715" s="43">
        <f>IF(OR(E617="-",E621="-"),"-",IF(OR(E617="C",E621="C"),"C",E621/E617-1))</f>
        <v>-1.573625874120721E-2</v>
      </c>
      <c r="F715" s="43">
        <f>IF(F617=0,"-",IF(OR(F621="C",F617="C"),"C",F621/F617-1))</f>
        <v>-3.0107967176818629E-2</v>
      </c>
      <c r="G715" s="43">
        <f>IF(G617=0,"-",IF(OR(G621="C",G617="C"),"C",G621/G617-1))</f>
        <v>-3.7325420079622251E-2</v>
      </c>
      <c r="H715" s="43">
        <f>IF(H617=0,"-",IF(OR(H621="C",H617="C"),"C",H621/H617-1))</f>
        <v>-3.0649200941960775E-2</v>
      </c>
      <c r="I715" s="43">
        <f>IF(OR(I621="-",I617="-"),"-",IF(OR(I621="C",I617="C"),"C",I621/I617-1))</f>
        <v>7.4972924946252739E-3</v>
      </c>
      <c r="J715" s="43">
        <f>IF(OR(J621="-",J617="-"),"-",IF(OR(J621="C",J617="C"),"C",J621/J617-1))</f>
        <v>5.5834664361742448E-4</v>
      </c>
      <c r="K715" s="28">
        <f>K621/K617-1</f>
        <v>1.1115994852831435E-2</v>
      </c>
    </row>
    <row r="716" spans="1:11">
      <c r="A716" t="str">
        <f>A622</f>
        <v>QE Jun-11</v>
      </c>
      <c r="B716" s="43">
        <f>IF(B618=0,"-",B622/B618-1)</f>
        <v>-2.2159800249687889E-2</v>
      </c>
      <c r="C716" s="43">
        <f>IF(C618=0,"-",C622/C618-1)</f>
        <v>-3.2989139309829163E-2</v>
      </c>
      <c r="D716" s="43">
        <f>IF(D618=0,"-",D622/D618-1)</f>
        <v>-3.3028764773728625E-2</v>
      </c>
      <c r="E716" s="43">
        <f>IF(OR(E618="-",E622="-"),"-",IF(OR(E618="C",E622="C"),"C",E622/E618-1))</f>
        <v>2.8714831004958974E-2</v>
      </c>
      <c r="F716" s="43">
        <f>IF(F618=0,"-",IF(OR(F622="C",F618="C"),"C",F622/F618-1))</f>
        <v>-1.2958681940727579E-2</v>
      </c>
      <c r="G716" s="43">
        <f>IF(G618=0,"-",IF(OR(G622="C",G618="C"),"C",G622/G618-1))</f>
        <v>-3.8525442338149474E-2</v>
      </c>
      <c r="H716" s="43">
        <f>IF(H618=0,"-",IF(OR(H622="C",H618="C"),"C",H622/H618-1))</f>
        <v>-5.2623491675499734E-3</v>
      </c>
      <c r="I716" s="43">
        <f>IF(OR(I622="-",I618="-"),"-",IF(OR(I622="C",I618="C"),"C",I622/I618-1))</f>
        <v>2.6591198065184285E-2</v>
      </c>
      <c r="J716" s="43">
        <f>IF(OR(J622="-",J618="-"),"-",IF(OR(J622="C",J618="C"),"C",J622/J618-1))</f>
        <v>-7.7370478203343529E-3</v>
      </c>
      <c r="K716" s="28">
        <f>K622/K618-1</f>
        <v>-1.1074753382921299E-2</v>
      </c>
    </row>
    <row r="717" spans="1:11">
      <c r="A717" t="str">
        <f>A623</f>
        <v>QE Sep-11</v>
      </c>
      <c r="B717" s="43">
        <f>IF(B619=0,"-",B623/B619-1)</f>
        <v>-1.1451562983596397E-2</v>
      </c>
      <c r="C717" s="43">
        <f>IF(C619=0,"-",C623/C619-1)</f>
        <v>-1.7341946057991109E-2</v>
      </c>
      <c r="D717" s="43">
        <f>IF(D619=0,"-",D623/D619-1)</f>
        <v>-1.7496042972477865E-2</v>
      </c>
      <c r="E717" s="43">
        <f>IF(OR(E619="-",E623="-"),"-",IF(OR(E619="C",E623="C"),"C",E623/E619-1))</f>
        <v>5.3927658185484173E-2</v>
      </c>
      <c r="F717" s="43">
        <f>IF(F619=0,"-",IF(OR(F623="C",F619="C"),"C",F623/F619-1))</f>
        <v>3.4124651942932349E-2</v>
      </c>
      <c r="G717" s="43">
        <f>IF(G619=0,"-",IF(OR(G623="C",G619="C"),"C",G623/G619-1))</f>
        <v>1.8102243394940265E-2</v>
      </c>
      <c r="H717" s="43">
        <f>IF(H619=0,"-",IF(OR(H623="C",H619="C"),"C",H623/H619-1))</f>
        <v>3.5488094587987851E-2</v>
      </c>
      <c r="I717" s="43">
        <f>IF(OR(I623="-",I619="-"),"-",IF(OR(I623="C",I619="C"),"C",I623/I619-1))</f>
        <v>1.5737524057077179E-2</v>
      </c>
      <c r="J717" s="43">
        <f>IF(OR(J623="-",J619="-"),"-",IF(OR(J623="C",J619="C"),"C",J623/J619-1))</f>
        <v>-1.3167149406947409E-3</v>
      </c>
      <c r="K717" s="28">
        <f>K623/K619-1</f>
        <v>-5.9586185702470429E-3</v>
      </c>
    </row>
    <row r="718" spans="1:11">
      <c r="A718" t="str">
        <f>A624</f>
        <v>QE Dec-11</v>
      </c>
      <c r="B718" s="43">
        <f>IF(B620=0,"-",B624/B620-1)</f>
        <v>-2.1103406692794646E-2</v>
      </c>
      <c r="C718" s="43">
        <f>IF(C620=0,"-",C624/C620-1)</f>
        <v>-2.6582219962091314E-2</v>
      </c>
      <c r="D718" s="43">
        <f>IF(D620=0,"-",D624/D620-1)</f>
        <v>-2.6571811631721509E-2</v>
      </c>
      <c r="E718" s="43">
        <f>IF(OR(E620="-",E624="-"),"-",IF(OR(E620="C",E624="C"),"C",E624/E620-1))</f>
        <v>1.2365743413068175E-2</v>
      </c>
      <c r="F718" s="43">
        <f>IF(F620=0,"-",IF(OR(F624="C",F620="C"),"C",F624/F620-1))</f>
        <v>-4.0832383759259461E-3</v>
      </c>
      <c r="G718" s="43">
        <f>IF(G620=0,"-",IF(OR(G624="C",G620="C"),"C",G624/G620-1))</f>
        <v>-2.02449256370274E-2</v>
      </c>
      <c r="H718" s="43">
        <f>IF(H620=0,"-",IF(OR(H624="C",H620="C"),"C",H624/H620-1))</f>
        <v>-1.4534648423311536E-2</v>
      </c>
      <c r="I718" s="43">
        <f>IF(OR(I624="-",I620="-"),"-",IF(OR(I624="C",I620="C"),"C",I624/I620-1))</f>
        <v>1.6495640271737777E-2</v>
      </c>
      <c r="J718" s="43">
        <f>IF(OR(J624="-",J620="-"),"-",IF(OR(J624="C",J620="C"),"C",J624/J620-1))</f>
        <v>1.0605558105786228E-2</v>
      </c>
      <c r="K718" s="28">
        <f>K624/K620-1</f>
        <v>-5.5969275067005997E-3</v>
      </c>
    </row>
    <row r="719" spans="1:11">
      <c r="A719" t="str">
        <f>A625</f>
        <v>QE Mar-12</v>
      </c>
      <c r="B719" s="43">
        <f>IF(B621=0,"-",B625/B621-1)</f>
        <v>-7.6710647437864266E-3</v>
      </c>
      <c r="C719" s="43">
        <f>IF(C621=0,"-",C625/C621-1)</f>
        <v>-1.3817138839546494E-2</v>
      </c>
      <c r="D719" s="43">
        <f>IF(D621=0,"-",D625/D621-1)</f>
        <v>-2.5937811196486971E-3</v>
      </c>
      <c r="E719" s="43">
        <f>IF(OR(E621="-",E625="-"),"-",IF(OR(E621="C",E625="C"),"C",E625/E621-1))</f>
        <v>-1.9414733706216714E-2</v>
      </c>
      <c r="F719" s="43">
        <f>IF(F621=0,"-",IF(OR(F625="C",F621="C"),"C",F625/F621-1))</f>
        <v>-2.5623489659068355E-2</v>
      </c>
      <c r="G719" s="43">
        <f>IF(G621=0,"-",IF(OR(G625="C",G621="C"),"C",G625/G621-1))</f>
        <v>-1.6221420956045507E-2</v>
      </c>
      <c r="H719" s="43">
        <f>IF(H621=0,"-",IF(OR(H625="C",H621="C"),"C",H625/H621-1))</f>
        <v>-2.1958157256135258E-2</v>
      </c>
      <c r="I719" s="43">
        <f>IF(OR(I625="-",I621="-"),"-",IF(OR(I625="C",I621="C"),"C",I625/I621-1))</f>
        <v>-9.5570984196056141E-3</v>
      </c>
      <c r="J719" s="43">
        <f>IF(OR(J625="-",J621="-"),"-",IF(OR(J625="C",J621="C"),"C",J625/J621-1))</f>
        <v>-3.7476233047963881E-3</v>
      </c>
      <c r="K719" s="28">
        <f>K625/K621-1</f>
        <v>-6.1935854910581956E-3</v>
      </c>
    </row>
    <row r="720" spans="1:11">
      <c r="A720" t="str">
        <f>A626</f>
        <v>QE Jun-12</v>
      </c>
      <c r="B720" s="43">
        <f>IF(B622=0,"-",B626/B622-1)</f>
        <v>-7.022023619533968E-3</v>
      </c>
      <c r="C720" s="43">
        <f>IF(C622=0,"-",C626/C622-1)</f>
        <v>5.7563253498582601E-3</v>
      </c>
      <c r="D720" s="43">
        <f>IF(D622=0,"-",D626/D622-1)</f>
        <v>5.7312032896361664E-3</v>
      </c>
      <c r="E720" s="43">
        <f>IF(OR(E622="-",E626="-"),"-",IF(OR(E622="C",E626="C"),"C",E626/E622-1))</f>
        <v>-1.9703138895355021E-2</v>
      </c>
      <c r="F720" s="43">
        <f>IF(F622=0,"-",IF(OR(F626="C",F622="C"),"C",F626/F622-1))</f>
        <v>1.567281116876762E-3</v>
      </c>
      <c r="G720" s="43">
        <f>IF(G622=0,"-",IF(OR(G626="C",G622="C"),"C",G626/G622-1))</f>
        <v>9.6867782459066909E-3</v>
      </c>
      <c r="H720" s="43">
        <f>IF(H622=0,"-",IF(OR(H626="C",H622="C"),"C",H626/H622-1))</f>
        <v>-1.4084858300172143E-2</v>
      </c>
      <c r="I720" s="43">
        <f>IF(OR(I626="-",I622="-"),"-",IF(OR(I626="C",I622="C"),"C",I626/I622-1))</f>
        <v>-8.0415999337296595E-3</v>
      </c>
      <c r="J720" s="43">
        <f>IF(OR(J626="-",J622="-"),"-",IF(OR(J626="C",J622="C"),"C",J626/J622-1))</f>
        <v>1.5875747064866941E-2</v>
      </c>
      <c r="K720" s="28">
        <f>K626/K622-1</f>
        <v>1.2868713378690444E-2</v>
      </c>
    </row>
    <row r="721" spans="1:11">
      <c r="A721" t="str">
        <f>A627</f>
        <v>QE Sep-12</v>
      </c>
      <c r="B721" s="43">
        <f>IF(B623=0,"-",B627/B623-1)</f>
        <v>-1.2210394489668097E-2</v>
      </c>
      <c r="C721" s="43">
        <f>IF(C623=0,"-",C627/C623-1)</f>
        <v>-1.2354824071916459E-2</v>
      </c>
      <c r="D721" s="43">
        <f>IF(D623=0,"-",D627/D623-1)</f>
        <v>-1.2269513140169996E-2</v>
      </c>
      <c r="E721" s="43">
        <f>IF(OR(E623="-",E627="-"),"-",IF(OR(E623="C",E627="C"),"C",E627/E623-1))</f>
        <v>-5.896747448166717E-2</v>
      </c>
      <c r="F721" s="43">
        <f>IF(F623=0,"-",IF(OR(F627="C",F623="C"),"C",F627/F623-1))</f>
        <v>-6.4933329118896821E-2</v>
      </c>
      <c r="G721" s="43">
        <f>IF(G623=0,"-",IF(OR(G627="C",G623="C"),"C",G627/G623-1))</f>
        <v>-6.695262865797158E-2</v>
      </c>
      <c r="H721" s="43">
        <f>IF(H623=0,"-",IF(OR(H627="C",H623="C"),"C",H627/H623-1))</f>
        <v>-7.0513485418841615E-2</v>
      </c>
      <c r="I721" s="43">
        <f>IF(OR(I627="-",I623="-"),"-",IF(OR(I627="C",I623="C"),"C",I627/I623-1))</f>
        <v>2.1641983044982105E-3</v>
      </c>
      <c r="J721" s="43">
        <f>IF(OR(J627="-",J623="-"),"-",IF(OR(J627="C",J623="C"),"C",J627/J623-1))</f>
        <v>6.0034827965840254E-3</v>
      </c>
      <c r="K721" s="28">
        <f>K627/K623-1</f>
        <v>-1.4621492415256565E-4</v>
      </c>
    </row>
    <row r="722" spans="1:11">
      <c r="A722" t="str">
        <f>A628</f>
        <v>QE Dec-12</v>
      </c>
      <c r="B722" s="43">
        <f>IF(B624=0,"-",B628/B624-1)</f>
        <v>-1.0163227594702784E-2</v>
      </c>
      <c r="C722" s="43">
        <f>IF(C624=0,"-",C628/C624-1)</f>
        <v>-3.0680091185412151E-3</v>
      </c>
      <c r="D722" s="43">
        <f>IF(D624=0,"-",D628/D624-1)</f>
        <v>-3.0650478844526097E-3</v>
      </c>
      <c r="E722" s="43">
        <f>IF(OR(E624="-",E628="-"),"-",IF(OR(E624="C",E628="C"),"C",E628/E624-1))</f>
        <v>2.7925279539744441E-3</v>
      </c>
      <c r="F722" s="43">
        <f>IF(F624=0,"-",IF(OR(F628="C",F624="C"),"C",F628/F624-1))</f>
        <v>1.416342367533785E-2</v>
      </c>
      <c r="G722" s="43">
        <f>IF(G624=0,"-",IF(OR(G628="C",G624="C"),"C",G628/G624-1))</f>
        <v>1.4918295205810006E-2</v>
      </c>
      <c r="H722" s="43">
        <f>IF(H624=0,"-",IF(OR(H628="C",H624="C"),"C",H628/H624-1))</f>
        <v>-2.810791623758524E-4</v>
      </c>
      <c r="I722" s="43">
        <f>IF(OR(I628="-",I624="-"),"-",IF(OR(I628="C",I624="C"),"C",I628/I624-1))</f>
        <v>-7.4377566552685792E-4</v>
      </c>
      <c r="J722" s="43">
        <f>IF(OR(J628="-",J624="-"),"-",IF(OR(J628="C",J624="C"),"C",J628/J624-1))</f>
        <v>1.4448564027988109E-2</v>
      </c>
      <c r="K722" s="28">
        <f>K628/K624-1</f>
        <v>7.1680691948028397E-3</v>
      </c>
    </row>
    <row r="723" spans="1:11">
      <c r="A723" t="str">
        <f>A629</f>
        <v>QE Mar-13</v>
      </c>
      <c r="B723" s="43">
        <f>IF(B625=0,"-",B629/B625-1)</f>
        <v>-3.4013605442176909E-3</v>
      </c>
      <c r="C723" s="43">
        <f>IF(C625=0,"-",C629/C625-1)</f>
        <v>-4.7733260309156256E-3</v>
      </c>
      <c r="D723" s="43">
        <f>IF(D625=0,"-",D629/D625-1)</f>
        <v>-1.5691411577980485E-2</v>
      </c>
      <c r="E723" s="43">
        <f>IF(OR(E625="-",E629="-"),"-",IF(OR(E625="C",E629="C"),"C",E629/E625-1))</f>
        <v>3.7617401259393723E-2</v>
      </c>
      <c r="F723" s="43">
        <f>IF(F625=0,"-",IF(OR(F629="C",F625="C"),"C",F629/F625-1))</f>
        <v>3.5254108997990974E-2</v>
      </c>
      <c r="G723" s="43">
        <f>IF(G625=0,"-",IF(OR(G629="C",G625="C"),"C",G629/G625-1))</f>
        <v>1.9370148069819182E-2</v>
      </c>
      <c r="H723" s="43">
        <f>IF(H625=0,"-",IF(OR(H629="C",H625="C"),"C",H629/H625-1))</f>
        <v>2.133571955575797E-2</v>
      </c>
      <c r="I723" s="43">
        <f>IF(OR(I629="-",I625="-"),"-",IF(OR(I629="C",I625="C"),"C",I629/I625-1))</f>
        <v>1.5582132710329155E-2</v>
      </c>
      <c r="J723" s="43">
        <f>IF(OR(J629="-",J625="-"),"-",IF(OR(J629="C",J625="C"),"C",J629/J625-1))</f>
        <v>1.3627634063642535E-2</v>
      </c>
      <c r="K723" s="28">
        <f>K629/K625-1</f>
        <v>-1.3766479627617123E-3</v>
      </c>
    </row>
    <row r="725" spans="1:11" ht="15">
      <c r="A725" s="25" t="s">
        <v>51</v>
      </c>
      <c r="D725" s="26" t="str">
        <f>D4</f>
        <v>Total NZ - Total</v>
      </c>
      <c r="E725" s="15"/>
      <c r="H725" s="2"/>
    </row>
    <row r="726" spans="1:11" ht="63.75">
      <c r="A726" s="51" t="s">
        <v>52</v>
      </c>
      <c r="B726" s="72" t="str">
        <f>B6&amp;"at end of year"</f>
        <v>Number of establishmentsat end of year</v>
      </c>
      <c r="C726" s="71" t="s">
        <v>103</v>
      </c>
      <c r="D726" s="71" t="s">
        <v>105</v>
      </c>
      <c r="E726" s="71" t="str">
        <f>E6</f>
        <v xml:space="preserve">Occupancy rate 
(%) </v>
      </c>
      <c r="F726" s="71" t="str">
        <f>F6</f>
        <v xml:space="preserve">Guest nights </v>
      </c>
      <c r="G726" s="71" t="str">
        <f>G6</f>
        <v xml:space="preserve">Guest arrivals </v>
      </c>
      <c r="H726" s="71" t="str">
        <f>H6</f>
        <v>Stay-unit nights (occupancy)</v>
      </c>
      <c r="I726" s="71" t="str">
        <f>I6</f>
        <v>Average length
of stay (days)</v>
      </c>
      <c r="J726" s="71" t="str">
        <f>J6</f>
        <v>Guests per stay-unit night</v>
      </c>
      <c r="K726" s="71" t="str">
        <f>K6</f>
        <v>Stay-units per establishment</v>
      </c>
    </row>
    <row r="727" spans="1:11">
      <c r="A727" s="2" t="str">
        <f>"YE "&amp;TEXT(A18,"mmm-yy")</f>
        <v>YE Dec-01</v>
      </c>
      <c r="B727">
        <f>B18</f>
        <v>2947</v>
      </c>
      <c r="C727" s="2">
        <f>SUM(C7:C18)/12</f>
        <v>118948.5</v>
      </c>
      <c r="D727" s="2">
        <f>SUM(D7:D18)</f>
        <v>43410807</v>
      </c>
      <c r="E727" s="39">
        <f>IF(C727=0,"-",IF(H727="C","C",100*H727/D727))</f>
        <v>34.727195926120423</v>
      </c>
      <c r="F727" s="18">
        <f>IF(OR(F7="C",F8="C",F9="C",F10="C",F11="C",F12="C",F13="C",F14="C",F15="C",F16="C",F17="C",F18="C"),"C",SUM(F7:F18))</f>
        <v>26759504</v>
      </c>
      <c r="G727" s="18">
        <f>IF(OR(G7="C",G8="C",G9="C",G10="C",G11="C",G12="C",G13="C",G14="C",G15="C",G16="C",G17="C",G18="C"),"C",SUM(G7:G18))</f>
        <v>14198707</v>
      </c>
      <c r="H727" s="18">
        <f>IF(OR(H7="C",H8="C",H9="C",H10="C",H11="C",H12="C",H13="C",H14="C",H15="C",H16="C",H17="C",H18="C"),"C",SUM(H7:H18))</f>
        <v>15075356</v>
      </c>
      <c r="I727" s="19">
        <f t="shared" ref="I727:I758" si="55">IF(F727=0,"-",IF(OR(F727="C",G727="C"),"C",F727/G727))</f>
        <v>1.8846437214318177</v>
      </c>
      <c r="J727" s="20">
        <f t="shared" ref="J727:J758" si="56">IF(OR(H727=0,F727=0),"-",IF(OR(F727="C",H727="C"),"C",F727/H727))</f>
        <v>1.7750495577019874</v>
      </c>
      <c r="K727" s="31">
        <f t="shared" ref="K727:K758" si="57">C727/B727</f>
        <v>40.362572107227692</v>
      </c>
    </row>
    <row r="728" spans="1:11">
      <c r="A728" s="2" t="str">
        <f>"YE "&amp;TEXT(A19,"mmm-yy")</f>
        <v>YE Jan-02</v>
      </c>
      <c r="B728">
        <f>B19</f>
        <v>2952</v>
      </c>
      <c r="C728" s="2">
        <f>SUM(C8:C19)/12</f>
        <v>119123.75</v>
      </c>
      <c r="D728" s="2">
        <f>SUM(D8:D19)</f>
        <v>43476000</v>
      </c>
      <c r="E728" s="39">
        <f t="shared" ref="E728:E791" si="58">IF(C728=0,"-",IF(H728="C","C",100*H728/D728))</f>
        <v>34.781778452479529</v>
      </c>
      <c r="F728" s="18">
        <f>IF(OR(F8="C",F9="C",F10="C",F11="C",F12="C",F13="C",F14="C",F15="C",F16="C",F17="C",F18="C",F19="C"),"C",SUM(F8:F19))</f>
        <v>26859542</v>
      </c>
      <c r="G728" s="18">
        <f>IF(OR(G8="C",G9="C",G10="C",G11="C",G12="C",G13="C",G14="C",G15="C",G16="C",G17="C",G18="C",G19="C"),"C",SUM(G8:G19))</f>
        <v>14225238</v>
      </c>
      <c r="H728" s="18">
        <f>IF(OR(H8="C",H9="C",H10="C",H11="C",H12="C",H13="C",H14="C",H15="C",H16="C",H17="C",H18="C",H19="C"),"C",SUM(H8:H19))</f>
        <v>15121726</v>
      </c>
      <c r="I728" s="19">
        <f t="shared" si="55"/>
        <v>1.888161168199787</v>
      </c>
      <c r="J728" s="20">
        <f t="shared" si="56"/>
        <v>1.7762219736027487</v>
      </c>
      <c r="K728" s="31">
        <f t="shared" si="57"/>
        <v>40.353573848238483</v>
      </c>
    </row>
    <row r="729" spans="1:11">
      <c r="A729" s="2" t="str">
        <f>"YE "&amp;TEXT(A20,"mmm-yy")</f>
        <v>YE Feb-02</v>
      </c>
      <c r="B729">
        <f>B20</f>
        <v>2956</v>
      </c>
      <c r="C729" s="2">
        <f>SUM(C9:C20)/12</f>
        <v>119359.41666666667</v>
      </c>
      <c r="D729" s="2">
        <f>SUM(D9:D20)</f>
        <v>43555184</v>
      </c>
      <c r="E729" s="39">
        <f t="shared" si="58"/>
        <v>34.945729996227314</v>
      </c>
      <c r="F729" s="18">
        <f>IF(OR(F9="C",F10="C",F11="C",F12="C",F13="C",F14="C",F15="C",F16="C",F17="C",F18="C",F19="C",F20="C"),"C",SUM(F9:F20))</f>
        <v>27043667</v>
      </c>
      <c r="G729" s="18">
        <f>IF(OR(G9="C",G10="C",G11="C",G12="C",G13="C",G14="C",G15="C",G16="C",G17="C",G18="C",G19="C",G20="C"),"C",SUM(G9:G20))</f>
        <v>14307230</v>
      </c>
      <c r="H729" s="18">
        <f>IF(OR(H9="C",H10="C",H11="C",H12="C",H13="C",H14="C",H15="C",H16="C",H17="C",H18="C",H19="C",H20="C"),"C",SUM(H9:H20))</f>
        <v>15220677</v>
      </c>
      <c r="I729" s="19">
        <f t="shared" si="55"/>
        <v>1.8902098449525171</v>
      </c>
      <c r="J729" s="20">
        <f t="shared" si="56"/>
        <v>1.7767716245473182</v>
      </c>
      <c r="K729" s="31">
        <f t="shared" si="57"/>
        <v>40.378693053676137</v>
      </c>
    </row>
    <row r="730" spans="1:11">
      <c r="A730" s="2" t="str">
        <f>"YE "&amp;TEXT(A21,"mmm-yy")</f>
        <v>YE Mar-02</v>
      </c>
      <c r="B730">
        <f>B21</f>
        <v>2949</v>
      </c>
      <c r="C730" s="2">
        <f>SUM(C10:C21)/12</f>
        <v>119578.66666666667</v>
      </c>
      <c r="D730" s="2">
        <f>SUM(D10:D21)</f>
        <v>43636745</v>
      </c>
      <c r="E730" s="39">
        <f t="shared" si="58"/>
        <v>35.331113720787378</v>
      </c>
      <c r="F730" s="18">
        <f>IF(OR(F10="C",F11="C",F12="C",F13="C",F14="C",F15="C",F16="C",F17="C",F18="C",F19="C",F20="C",F21="C"),"C",SUM(F10:F21))</f>
        <v>27497119</v>
      </c>
      <c r="G730" s="18">
        <f>IF(OR(G10="C",G11="C",G12="C",G13="C",G14="C",G15="C",G16="C",G17="C",G18="C",G19="C",G20="C",G21="C"),"C",SUM(G10:G21))</f>
        <v>14475796</v>
      </c>
      <c r="H730" s="18">
        <f>IF(OR(H10="C",H11="C",H12="C",H13="C",H14="C",H15="C",H16="C",H17="C",H18="C",H19="C",H20="C",H21="C"),"C",SUM(H10:H21))</f>
        <v>15417348</v>
      </c>
      <c r="I730" s="19">
        <f t="shared" si="55"/>
        <v>1.8995237982077118</v>
      </c>
      <c r="J730" s="20">
        <f t="shared" si="56"/>
        <v>1.7835180862493343</v>
      </c>
      <c r="K730" s="31">
        <f t="shared" si="57"/>
        <v>40.548886628235564</v>
      </c>
    </row>
    <row r="731" spans="1:11">
      <c r="A731" s="2" t="str">
        <f>"YE "&amp;TEXT(A22,"mmm-yy")</f>
        <v>YE Apr-02</v>
      </c>
      <c r="B731">
        <f>B22</f>
        <v>2934</v>
      </c>
      <c r="C731" s="2">
        <f>SUM(C11:C22)/12</f>
        <v>119532.08333333333</v>
      </c>
      <c r="D731" s="2">
        <f>SUM(D11:D22)</f>
        <v>43619975</v>
      </c>
      <c r="E731" s="39">
        <f t="shared" si="58"/>
        <v>35.483942849577517</v>
      </c>
      <c r="F731" s="18">
        <f>IF(OR(F11="C",F12="C",F13="C",F14="C",F15="C",F16="C",F17="C",F18="C",F19="C",F20="C",F21="C",F22="C"),"C",SUM(F11:F22))</f>
        <v>27522695</v>
      </c>
      <c r="G731" s="18">
        <f>IF(OR(G11="C",G12="C",G13="C",G14="C",G15="C",G16="C",G17="C",G18="C",G19="C",G20="C",G21="C",G22="C"),"C",SUM(G11:G22))</f>
        <v>14499183</v>
      </c>
      <c r="H731" s="18">
        <f>IF(OR(H11="C",H12="C",H13="C",H14="C",H15="C",H16="C",H17="C",H18="C",H19="C",H20="C",H21="C",H22="C"),"C",SUM(H11:H22))</f>
        <v>15478087</v>
      </c>
      <c r="I731" s="19">
        <f t="shared" si="55"/>
        <v>1.8982238516473653</v>
      </c>
      <c r="J731" s="20">
        <f t="shared" si="56"/>
        <v>1.7781716177199418</v>
      </c>
      <c r="K731" s="31">
        <f t="shared" si="57"/>
        <v>40.740314701204269</v>
      </c>
    </row>
    <row r="732" spans="1:11">
      <c r="A732" s="2" t="str">
        <f>"YE "&amp;TEXT(A23,"mmm-yy")</f>
        <v>YE May-02</v>
      </c>
      <c r="B732">
        <f>B23</f>
        <v>2905</v>
      </c>
      <c r="C732" s="2">
        <f>SUM(C12:C23)/12</f>
        <v>119728.58333333333</v>
      </c>
      <c r="D732" s="2">
        <f>SUM(D12:D23)</f>
        <v>43693073</v>
      </c>
      <c r="E732" s="39">
        <f t="shared" si="58"/>
        <v>35.598594770388431</v>
      </c>
      <c r="F732" s="18">
        <f>IF(OR(F12="C",F13="C",F14="C",F15="C",F16="C",F17="C",F18="C",F19="C",F20="C",F21="C",F22="C",F23="C"),"C",SUM(F12:F23))</f>
        <v>27684489</v>
      </c>
      <c r="G732" s="18">
        <f>IF(OR(G12="C",G13="C",G14="C",G15="C",G16="C",G17="C",G18="C",G19="C",G20="C",G21="C",G22="C",G23="C"),"C",SUM(G12:G23))</f>
        <v>14603077</v>
      </c>
      <c r="H732" s="18">
        <f>IF(OR(H12="C",H13="C",H14="C",H15="C",H16="C",H17="C",H18="C",H19="C",H20="C",H21="C",H22="C",H23="C"),"C",SUM(H12:H23))</f>
        <v>15554120</v>
      </c>
      <c r="I732" s="19">
        <f t="shared" si="55"/>
        <v>1.895798330721669</v>
      </c>
      <c r="J732" s="20">
        <f t="shared" si="56"/>
        <v>1.7798814076270468</v>
      </c>
      <c r="K732" s="31">
        <f t="shared" si="57"/>
        <v>41.214658634538154</v>
      </c>
    </row>
    <row r="733" spans="1:11">
      <c r="A733" s="2" t="str">
        <f>"YE "&amp;TEXT(A24,"mmm-yy")</f>
        <v>YE Jun-02</v>
      </c>
      <c r="B733">
        <f>B24</f>
        <v>2876</v>
      </c>
      <c r="C733" s="2">
        <f>SUM(C13:C24)/12</f>
        <v>119888.25</v>
      </c>
      <c r="D733" s="2">
        <f>SUM(D13:D24)</f>
        <v>43750553</v>
      </c>
      <c r="E733" s="39">
        <f t="shared" si="58"/>
        <v>35.702209295503074</v>
      </c>
      <c r="F733" s="18">
        <f>IF(OR(F13="C",F14="C",F15="C",F16="C",F17="C",F18="C",F19="C",F20="C",F21="C",F22="C",F23="C",F24="C"),"C",SUM(F13:F24))</f>
        <v>27790298</v>
      </c>
      <c r="G733" s="18">
        <f>IF(OR(G13="C",G14="C",G15="C",G16="C",G17="C",G18="C",G19="C",G20="C",G21="C",G22="C",G23="C",G24="C"),"C",SUM(G13:G24))</f>
        <v>14644125</v>
      </c>
      <c r="H733" s="18">
        <f>IF(OR(H13="C",H14="C",H15="C",H16="C",H17="C",H18="C",H19="C",H20="C",H21="C",H22="C",H23="C",H24="C"),"C",SUM(H13:H24))</f>
        <v>15619914</v>
      </c>
      <c r="I733" s="19">
        <f t="shared" si="55"/>
        <v>1.8977096958677968</v>
      </c>
      <c r="J733" s="20">
        <f t="shared" si="56"/>
        <v>1.7791581951091409</v>
      </c>
      <c r="K733" s="31">
        <f t="shared" si="57"/>
        <v>41.685761474269817</v>
      </c>
    </row>
    <row r="734" spans="1:11">
      <c r="A734" s="2" t="str">
        <f>"YE "&amp;TEXT(A25,"mmm-yy")</f>
        <v>YE Jul-02</v>
      </c>
      <c r="B734">
        <f>B25</f>
        <v>2867</v>
      </c>
      <c r="C734" s="2">
        <f>SUM(C14:C25)/12</f>
        <v>120021.33333333333</v>
      </c>
      <c r="D734" s="2">
        <f>SUM(D14:D25)</f>
        <v>43800060</v>
      </c>
      <c r="E734" s="39">
        <f t="shared" si="58"/>
        <v>35.835460042748799</v>
      </c>
      <c r="F734" s="18">
        <f>IF(OR(F14="C",F15="C",F16="C",F17="C",F18="C",F19="C",F20="C",F21="C",F22="C",F23="C",F24="C",F25="C"),"C",SUM(F14:F25))</f>
        <v>27914554</v>
      </c>
      <c r="G734" s="18">
        <f>IF(OR(G14="C",G15="C",G16="C",G17="C",G18="C",G19="C",G20="C",G21="C",G22="C",G23="C",G24="C",G25="C"),"C",SUM(G14:G25))</f>
        <v>14684009</v>
      </c>
      <c r="H734" s="18">
        <f>IF(OR(H14="C",H15="C",H16="C",H17="C",H18="C",H19="C",H20="C",H21="C",H22="C",H23="C",H24="C",H25="C"),"C",SUM(H14:H25))</f>
        <v>15695953</v>
      </c>
      <c r="I734" s="19">
        <f t="shared" si="55"/>
        <v>1.9010172222040997</v>
      </c>
      <c r="J734" s="20">
        <f t="shared" si="56"/>
        <v>1.7784555037849565</v>
      </c>
      <c r="K734" s="31">
        <f t="shared" si="57"/>
        <v>41.863039181490521</v>
      </c>
    </row>
    <row r="735" spans="1:11">
      <c r="A735" s="2" t="str">
        <f>"YE "&amp;TEXT(A26,"mmm-yy")</f>
        <v>YE Aug-02</v>
      </c>
      <c r="B735">
        <f>B26</f>
        <v>2862</v>
      </c>
      <c r="C735" s="2">
        <f>SUM(C15:C26)/12</f>
        <v>120141.16666666667</v>
      </c>
      <c r="D735" s="2">
        <f>SUM(D15:D26)</f>
        <v>43844638</v>
      </c>
      <c r="E735" s="39">
        <f t="shared" si="58"/>
        <v>35.878517231685208</v>
      </c>
      <c r="F735" s="18">
        <f>IF(OR(F15="C",F16="C",F17="C",F18="C",F19="C",F20="C",F21="C",F22="C",F23="C",F24="C",F25="C",F26="C"),"C",SUM(F15:F26))</f>
        <v>27985632</v>
      </c>
      <c r="G735" s="18">
        <f>IF(OR(G15="C",G16="C",G17="C",G18="C",G19="C",G20="C",G21="C",G22="C",G23="C",G24="C",G25="C",G26="C"),"C",SUM(G15:G26))</f>
        <v>14689113</v>
      </c>
      <c r="H735" s="18">
        <f>IF(OR(H15="C",H16="C",H17="C",H18="C",H19="C",H20="C",H21="C",H22="C",H23="C",H24="C",H25="C",H26="C"),"C",SUM(H15:H26))</f>
        <v>15730806</v>
      </c>
      <c r="I735" s="19">
        <f t="shared" si="55"/>
        <v>1.905195500912819</v>
      </c>
      <c r="J735" s="20">
        <f t="shared" si="56"/>
        <v>1.7790335727234827</v>
      </c>
      <c r="K735" s="31">
        <f t="shared" si="57"/>
        <v>41.97804565571861</v>
      </c>
    </row>
    <row r="736" spans="1:11">
      <c r="A736" s="2" t="str">
        <f>"YE "&amp;TEXT(A27,"mmm-yy")</f>
        <v>YE Sep-02</v>
      </c>
      <c r="B736">
        <f>B27</f>
        <v>2895</v>
      </c>
      <c r="C736" s="2">
        <f>SUM(C16:C27)/12</f>
        <v>120235.08333333333</v>
      </c>
      <c r="D736" s="2">
        <f>SUM(D16:D27)</f>
        <v>43878448</v>
      </c>
      <c r="E736" s="39">
        <f t="shared" si="58"/>
        <v>35.97064098529647</v>
      </c>
      <c r="F736" s="18">
        <f>IF(OR(F16="C",F17="C",F18="C",F19="C",F20="C",F21="C",F22="C",F23="C",F24="C",F25="C",F26="C",F27="C"),"C",SUM(F16:F27))</f>
        <v>28052488</v>
      </c>
      <c r="G736" s="18">
        <f>IF(OR(G16="C",G17="C",G18="C",G19="C",G20="C",G21="C",G22="C",G23="C",G24="C",G25="C",G26="C",G27="C"),"C",SUM(G16:G27))</f>
        <v>14726931</v>
      </c>
      <c r="H736" s="18">
        <f>IF(OR(H16="C",H17="C",H18="C",H19="C",H20="C",H21="C",H22="C",H23="C",H24="C",H25="C",H26="C",H27="C"),"C",SUM(H16:H27))</f>
        <v>15783359</v>
      </c>
      <c r="I736" s="19">
        <f t="shared" si="55"/>
        <v>1.9048427673084094</v>
      </c>
      <c r="J736" s="20">
        <f t="shared" si="56"/>
        <v>1.7773458742210704</v>
      </c>
      <c r="K736" s="31">
        <f t="shared" si="57"/>
        <v>41.531980426021875</v>
      </c>
    </row>
    <row r="737" spans="1:11">
      <c r="A737" s="2" t="str">
        <f>"YE "&amp;TEXT(A28,"mmm-yy")</f>
        <v>YE Oct-02</v>
      </c>
      <c r="B737">
        <f>B28</f>
        <v>2926</v>
      </c>
      <c r="C737" s="2">
        <f>SUM(C17:C28)/12</f>
        <v>120303.33333333333</v>
      </c>
      <c r="D737" s="2">
        <f>SUM(D17:D28)</f>
        <v>43903837</v>
      </c>
      <c r="E737" s="39">
        <f t="shared" si="58"/>
        <v>36.152944900920616</v>
      </c>
      <c r="F737" s="18">
        <f>IF(OR(F17="C",F18="C",F19="C",F20="C",F21="C",F22="C",F23="C",F24="C",F25="C",F26="C",F27="C",F28="C"),"C",SUM(F17:F28))</f>
        <v>28180978</v>
      </c>
      <c r="G737" s="18">
        <f>IF(OR(G17="C",G18="C",G19="C",G20="C",G21="C",G22="C",G23="C",G24="C",G25="C",G26="C",G27="C",G28="C"),"C",SUM(G17:G28))</f>
        <v>14780489</v>
      </c>
      <c r="H737" s="18">
        <f>IF(OR(H17="C",H18="C",H19="C",H20="C",H21="C",H22="C",H23="C",H24="C",H25="C",H26="C",H27="C",H28="C"),"C",SUM(H17:H28))</f>
        <v>15872530</v>
      </c>
      <c r="I737" s="19">
        <f t="shared" si="55"/>
        <v>1.9066336709157592</v>
      </c>
      <c r="J737" s="20">
        <f t="shared" si="56"/>
        <v>1.7754559607069573</v>
      </c>
      <c r="K737" s="31">
        <f t="shared" si="57"/>
        <v>41.115288220551378</v>
      </c>
    </row>
    <row r="738" spans="1:11">
      <c r="A738" s="2" t="str">
        <f>"YE "&amp;TEXT(A29,"mmm-yy")</f>
        <v>YE Nov-02</v>
      </c>
      <c r="B738">
        <f>B29</f>
        <v>2937</v>
      </c>
      <c r="C738" s="2">
        <f>SUM(C18:C29)/12</f>
        <v>120351.41666666667</v>
      </c>
      <c r="D738" s="2">
        <f>SUM(D18:D29)</f>
        <v>43921147</v>
      </c>
      <c r="E738" s="39">
        <f t="shared" si="58"/>
        <v>36.458228197000409</v>
      </c>
      <c r="F738" s="18">
        <f>IF(OR(F18="C",F19="C",F20="C",F21="C",F22="C",F23="C",F24="C",F25="C",F26="C",F27="C",F28="C",F29="C"),"C",SUM(F18:F29))</f>
        <v>28410199</v>
      </c>
      <c r="G738" s="18">
        <f>IF(OR(G18="C",G19="C",G20="C",G21="C",G22="C",G23="C",G24="C",G25="C",G26="C",G27="C",G28="C",G29="C"),"C",SUM(G18:G29))</f>
        <v>14890971</v>
      </c>
      <c r="H738" s="18">
        <f>IF(OR(H18="C",H19="C",H20="C",H21="C",H22="C",H23="C",H24="C",H25="C",H26="C",H27="C",H28="C",H29="C"),"C",SUM(H18:H29))</f>
        <v>16012872</v>
      </c>
      <c r="I738" s="19">
        <f t="shared" si="55"/>
        <v>1.9078808897015513</v>
      </c>
      <c r="J738" s="20">
        <f t="shared" si="56"/>
        <v>1.7742100854862264</v>
      </c>
      <c r="K738" s="31">
        <f t="shared" si="57"/>
        <v>40.977669958007041</v>
      </c>
    </row>
    <row r="739" spans="1:11">
      <c r="A739" s="2" t="str">
        <f>"YE "&amp;TEXT(A30,"mmm-yy")</f>
        <v>YE Dec-02</v>
      </c>
      <c r="B739">
        <f>B30</f>
        <v>2952</v>
      </c>
      <c r="C739" s="2">
        <f>SUM(C19:C30)/12</f>
        <v>120424.75</v>
      </c>
      <c r="D739" s="2">
        <f>SUM(D19:D30)</f>
        <v>43948427</v>
      </c>
      <c r="E739" s="39">
        <f t="shared" si="58"/>
        <v>36.675678972537519</v>
      </c>
      <c r="F739" s="18">
        <f>IF(OR(F19="C",F20="C",F21="C",F22="C",F23="C",F24="C",F25="C",F26="C",F27="C",F28="C",F29="C",F30="C"),"C",SUM(F19:F30))</f>
        <v>28504234</v>
      </c>
      <c r="G739" s="18">
        <f>IF(OR(G19="C",G20="C",G21="C",G22="C",G23="C",G24="C",G25="C",G26="C",G27="C",G28="C",G29="C",G30="C"),"C",SUM(G19:G30))</f>
        <v>14948097</v>
      </c>
      <c r="H739" s="18">
        <f>IF(OR(H19="C",H20="C",H21="C",H22="C",H23="C",H24="C",H25="C",H26="C",H27="C",H28="C",H29="C",H30="C"),"C",SUM(H19:H30))</f>
        <v>16118384</v>
      </c>
      <c r="I739" s="19">
        <f t="shared" si="55"/>
        <v>1.9068804544150335</v>
      </c>
      <c r="J739" s="20">
        <f t="shared" si="56"/>
        <v>1.7684300113460505</v>
      </c>
      <c r="K739" s="31">
        <f t="shared" si="57"/>
        <v>40.794292005420054</v>
      </c>
    </row>
    <row r="740" spans="1:11">
      <c r="A740" s="2" t="str">
        <f>"YE "&amp;TEXT(A31,"mmm-yy")</f>
        <v>YE Jan-03</v>
      </c>
      <c r="B740">
        <f>B31</f>
        <v>2966</v>
      </c>
      <c r="C740" s="2">
        <f>SUM(C20:C31)/12</f>
        <v>120506</v>
      </c>
      <c r="D740" s="2">
        <f>SUM(D20:D31)</f>
        <v>43978652</v>
      </c>
      <c r="E740" s="39">
        <f t="shared" si="58"/>
        <v>36.74825231114405</v>
      </c>
      <c r="F740" s="18">
        <f>IF(OR(F20="C",F21="C",F22="C",F23="C",F24="C",F25="C",F26="C",F27="C",F28="C",F29="C",F30="C",F31="C"),"C",SUM(F20:F31))</f>
        <v>28548077</v>
      </c>
      <c r="G740" s="18">
        <f>IF(OR(G20="C",G21="C",G22="C",G23="C",G24="C",G25="C",G26="C",G27="C",G28="C",G29="C",G30="C",G31="C"),"C",SUM(G20:G31))</f>
        <v>14982951</v>
      </c>
      <c r="H740" s="18">
        <f>IF(OR(H20="C",H21="C",H22="C",H23="C",H24="C",H25="C",H26="C",H27="C",H28="C",H29="C",H30="C",H31="C"),"C",SUM(H20:H31))</f>
        <v>16161386</v>
      </c>
      <c r="I740" s="19">
        <f t="shared" si="55"/>
        <v>1.9053707777593345</v>
      </c>
      <c r="J740" s="20">
        <f t="shared" si="56"/>
        <v>1.7664374206519169</v>
      </c>
      <c r="K740" s="31">
        <f t="shared" si="57"/>
        <v>40.629130141604854</v>
      </c>
    </row>
    <row r="741" spans="1:11">
      <c r="A741" s="2" t="str">
        <f>"YE "&amp;TEXT(A32,"mmm-yy")</f>
        <v>YE Feb-03</v>
      </c>
      <c r="B741">
        <f>B32</f>
        <v>2968</v>
      </c>
      <c r="C741" s="2">
        <f>SUM(C21:C32)/12</f>
        <v>120573.25</v>
      </c>
      <c r="D741" s="2">
        <f>SUM(D21:D32)</f>
        <v>44001248</v>
      </c>
      <c r="E741" s="39">
        <f t="shared" si="58"/>
        <v>36.92551402178411</v>
      </c>
      <c r="F741" s="18">
        <f>IF(OR(F21="C",F22="C",F23="C",F24="C",F25="C",F26="C",F27="C",F28="C",F29="C",F30="C",F31="C",F32="C"),"C",SUM(F21:F32))</f>
        <v>28732289</v>
      </c>
      <c r="G741" s="18">
        <f>IF(OR(G21="C",G22="C",G23="C",G24="C",G25="C",G26="C",G27="C",G28="C",G29="C",G30="C",G31="C",G32="C"),"C",SUM(G21:G32))</f>
        <v>15070591</v>
      </c>
      <c r="H741" s="18">
        <f>IF(OR(H21="C",H22="C",H23="C",H24="C",H25="C",H26="C",H27="C",H28="C",H29="C",H30="C",H31="C",H32="C"),"C",SUM(H21:H32))</f>
        <v>16247687</v>
      </c>
      <c r="I741" s="19">
        <f t="shared" si="55"/>
        <v>1.90651375251309</v>
      </c>
      <c r="J741" s="20">
        <f t="shared" si="56"/>
        <v>1.7683925718165299</v>
      </c>
      <c r="K741" s="31">
        <f t="shared" si="57"/>
        <v>40.624410377358494</v>
      </c>
    </row>
    <row r="742" spans="1:11">
      <c r="A742" s="2" t="str">
        <f>"YE "&amp;TEXT(A33,"mmm-yy")</f>
        <v>YE Mar-03</v>
      </c>
      <c r="B742">
        <f>B33</f>
        <v>2967</v>
      </c>
      <c r="C742" s="2">
        <f>SUM(C22:C33)/12</f>
        <v>120637.25</v>
      </c>
      <c r="D742" s="2">
        <f>SUM(D22:D33)</f>
        <v>44025056</v>
      </c>
      <c r="E742" s="39">
        <f t="shared" si="58"/>
        <v>36.83335235280564</v>
      </c>
      <c r="F742" s="18">
        <f>IF(OR(F22="C",F23="C",F24="C",F25="C",F26="C",F27="C",F28="C",F29="C",F30="C",F31="C",F32="C",F33="C"),"C",SUM(F22:F33))</f>
        <v>28560323</v>
      </c>
      <c r="G742" s="18">
        <f>IF(OR(G22="C",G23="C",G24="C",G25="C",G26="C",G27="C",G28="C",G29="C",G30="C",G31="C",G32="C",G33="C"),"C",SUM(G22:G33))</f>
        <v>15015106</v>
      </c>
      <c r="H742" s="18">
        <f>IF(OR(H22="C",H23="C",H24="C",H25="C",H26="C",H27="C",H28="C",H29="C",H30="C",H31="C",H32="C",H33="C"),"C",SUM(H22:H33))</f>
        <v>16215904</v>
      </c>
      <c r="I742" s="19">
        <f t="shared" si="55"/>
        <v>1.9021059857985685</v>
      </c>
      <c r="J742" s="20">
        <f t="shared" si="56"/>
        <v>1.7612538283403749</v>
      </c>
      <c r="K742" s="31">
        <f t="shared" si="57"/>
        <v>40.659673070441521</v>
      </c>
    </row>
    <row r="743" spans="1:11">
      <c r="A743" s="2" t="str">
        <f>"YE "&amp;TEXT(A34,"mmm-yy")</f>
        <v>YE Apr-03</v>
      </c>
      <c r="B743">
        <f>B34</f>
        <v>2923</v>
      </c>
      <c r="C743" s="2">
        <f>SUM(C23:C34)/12</f>
        <v>120636.08333333333</v>
      </c>
      <c r="D743" s="2">
        <f>SUM(D23:D34)</f>
        <v>44024636</v>
      </c>
      <c r="E743" s="39">
        <f t="shared" si="58"/>
        <v>37.086071535037789</v>
      </c>
      <c r="F743" s="18">
        <f>IF(OR(F23="C",F24="C",F25="C",F26="C",F27="C",F28="C",F29="C",F30="C",F31="C",F32="C",F33="C",F34="C"),"C",SUM(F23:F34))</f>
        <v>28841183</v>
      </c>
      <c r="G743" s="18">
        <f>IF(OR(G23="C",G24="C",G25="C",G26="C",G27="C",G28="C",G29="C",G30="C",G31="C",G32="C",G33="C",G34="C"),"C",SUM(G23:G34))</f>
        <v>15126290</v>
      </c>
      <c r="H743" s="18">
        <f>IF(OR(H23="C",H24="C",H25="C",H26="C",H27="C",H28="C",H29="C",H30="C",H31="C",H32="C",H33="C",H34="C"),"C",SUM(H23:H34))</f>
        <v>16327008</v>
      </c>
      <c r="I743" s="19">
        <f t="shared" si="55"/>
        <v>1.9066924539989647</v>
      </c>
      <c r="J743" s="20">
        <f t="shared" si="56"/>
        <v>1.7664708071435991</v>
      </c>
      <c r="K743" s="31">
        <f t="shared" si="57"/>
        <v>41.271325122590945</v>
      </c>
    </row>
    <row r="744" spans="1:11">
      <c r="A744" s="2" t="str">
        <f>"YE "&amp;TEXT(A35,"mmm-yy")</f>
        <v>YE May-03</v>
      </c>
      <c r="B744">
        <f>B35</f>
        <v>2862</v>
      </c>
      <c r="C744" s="2">
        <f>SUM(C24:C35)/12</f>
        <v>120596.33333333333</v>
      </c>
      <c r="D744" s="2">
        <f>SUM(D24:D35)</f>
        <v>44009849</v>
      </c>
      <c r="E744" s="39">
        <f t="shared" si="58"/>
        <v>37.151131784160405</v>
      </c>
      <c r="F744" s="18">
        <f>IF(OR(F24="C",F25="C",F26="C",F27="C",F28="C",F29="C",F30="C",F31="C",F32="C",F33="C",F34="C",F35="C"),"C",SUM(F24:F35))</f>
        <v>28881588</v>
      </c>
      <c r="G744" s="18">
        <f>IF(OR(G24="C",G25="C",G26="C",G27="C",G28="C",G29="C",G30="C",G31="C",G32="C",G33="C",G34="C",G35="C"),"C",SUM(G24:G35))</f>
        <v>15132354</v>
      </c>
      <c r="H744" s="18">
        <f>IF(OR(H24="C",H25="C",H26="C",H27="C",H28="C",H29="C",H30="C",H31="C",H32="C",H33="C",H34="C",H35="C"),"C",SUM(H24:H35))</f>
        <v>16350157</v>
      </c>
      <c r="I744" s="19">
        <f t="shared" si="55"/>
        <v>1.9085984903604556</v>
      </c>
      <c r="J744" s="20">
        <f t="shared" si="56"/>
        <v>1.7664410194960207</v>
      </c>
      <c r="K744" s="31">
        <f t="shared" si="57"/>
        <v>42.13708362450501</v>
      </c>
    </row>
    <row r="745" spans="1:11">
      <c r="A745" s="2" t="str">
        <f>"YE "&amp;TEXT(A36,"mmm-yy")</f>
        <v>YE Jun-03</v>
      </c>
      <c r="B745">
        <f>B36</f>
        <v>2839</v>
      </c>
      <c r="C745" s="2">
        <f>SUM(C25:C36)/12</f>
        <v>120553.58333333333</v>
      </c>
      <c r="D745" s="2">
        <f>SUM(D25:D36)</f>
        <v>43994459</v>
      </c>
      <c r="E745" s="39">
        <f t="shared" si="58"/>
        <v>37.142627438605395</v>
      </c>
      <c r="F745" s="18">
        <f>IF(OR(F25="C",F26="C",F27="C",F28="C",F29="C",F30="C",F31="C",F32="C",F33="C",F34="C",F35="C",F36="C"),"C",SUM(F25:F36))</f>
        <v>28817715</v>
      </c>
      <c r="G745" s="18">
        <f>IF(OR(G25="C",G26="C",G27="C",G28="C",G29="C",G30="C",G31="C",G32="C",G33="C",G34="C",G35="C",G36="C"),"C",SUM(G25:G36))</f>
        <v>15098297</v>
      </c>
      <c r="H745" s="18">
        <f>IF(OR(H25="C",H26="C",H27="C",H28="C",H29="C",H30="C",H31="C",H32="C",H33="C",H34="C",H35="C",H36="C"),"C",SUM(H25:H36))</f>
        <v>16340698</v>
      </c>
      <c r="I745" s="19">
        <f t="shared" si="55"/>
        <v>1.9086732099653358</v>
      </c>
      <c r="J745" s="20">
        <f t="shared" si="56"/>
        <v>1.7635547147373998</v>
      </c>
      <c r="K745" s="31">
        <f t="shared" si="57"/>
        <v>42.463396735939881</v>
      </c>
    </row>
    <row r="746" spans="1:11">
      <c r="A746" s="2" t="str">
        <f>"YE "&amp;TEXT(A37,"mmm-yy")</f>
        <v>YE Jul-03</v>
      </c>
      <c r="B746">
        <f>B37</f>
        <v>2854</v>
      </c>
      <c r="C746" s="2">
        <f>SUM(C26:C37)/12</f>
        <v>120574.16666666667</v>
      </c>
      <c r="D746" s="2">
        <f>SUM(D26:D37)</f>
        <v>44002116</v>
      </c>
      <c r="E746" s="39">
        <f t="shared" si="58"/>
        <v>37.205249402096932</v>
      </c>
      <c r="F746" s="18">
        <f>IF(OR(F26="C",F27="C",F28="C",F29="C",F30="C",F31="C",F32="C",F33="C",F34="C",F35="C",F36="C",F37="C"),"C",SUM(F26:F37))</f>
        <v>28868204</v>
      </c>
      <c r="G746" s="18">
        <f>IF(OR(G26="C",G27="C",G28="C",G29="C",G30="C",G31="C",G32="C",G33="C",G34="C",G35="C",G36="C",G37="C"),"C",SUM(G26:G37))</f>
        <v>15148929</v>
      </c>
      <c r="H746" s="18">
        <f>IF(OR(H26="C",H27="C",H28="C",H29="C",H30="C",H31="C",H32="C",H33="C",H34="C",H35="C",H36="C",H37="C"),"C",SUM(H26:H37))</f>
        <v>16371097</v>
      </c>
      <c r="I746" s="19">
        <f t="shared" si="55"/>
        <v>1.9056267278036618</v>
      </c>
      <c r="J746" s="20">
        <f t="shared" si="56"/>
        <v>1.7633640555669543</v>
      </c>
      <c r="K746" s="31">
        <f t="shared" si="57"/>
        <v>42.247430506890915</v>
      </c>
    </row>
    <row r="747" spans="1:11">
      <c r="A747" s="2" t="str">
        <f>"YE "&amp;TEXT(A38,"mmm-yy")</f>
        <v>YE Aug-03</v>
      </c>
      <c r="B747">
        <f>B38</f>
        <v>2866</v>
      </c>
      <c r="C747" s="2">
        <f>SUM(C27:C38)/12</f>
        <v>120600.66666666667</v>
      </c>
      <c r="D747" s="2">
        <f>SUM(D27:D38)</f>
        <v>44011974</v>
      </c>
      <c r="E747" s="39">
        <f t="shared" si="58"/>
        <v>37.209049064693168</v>
      </c>
      <c r="F747" s="18">
        <f>IF(OR(F27="C",F28="C",F29="C",F30="C",F31="C",F32="C",F33="C",F34="C",F35="C",F36="C",F37="C",F38="C"),"C",SUM(F27:F38))</f>
        <v>28870818</v>
      </c>
      <c r="G747" s="18">
        <f>IF(OR(G27="C",G28="C",G29="C",G30="C",G31="C",G32="C",G33="C",G34="C",G35="C",G36="C",G37="C",G38="C"),"C",SUM(G27:G38))</f>
        <v>15174083</v>
      </c>
      <c r="H747" s="18">
        <f>IF(OR(H27="C",H28="C",H29="C",H30="C",H31="C",H32="C",H33="C",H34="C",H35="C",H36="C",H37="C",H38="C"),"C",SUM(H27:H38))</f>
        <v>16376437</v>
      </c>
      <c r="I747" s="19">
        <f t="shared" si="55"/>
        <v>1.9026400475073189</v>
      </c>
      <c r="J747" s="20">
        <f t="shared" si="56"/>
        <v>1.7629486804730479</v>
      </c>
      <c r="K747" s="31">
        <f t="shared" si="57"/>
        <v>42.079785996743432</v>
      </c>
    </row>
    <row r="748" spans="1:11">
      <c r="A748" s="2" t="str">
        <f>"YE "&amp;TEXT(A39,"mmm-yy")</f>
        <v>YE Sep-03</v>
      </c>
      <c r="B748">
        <f>B39</f>
        <v>2893</v>
      </c>
      <c r="C748" s="2">
        <f>SUM(C28:C39)/12</f>
        <v>120643.41666666667</v>
      </c>
      <c r="D748" s="2">
        <f>SUM(D28:D39)</f>
        <v>44027364</v>
      </c>
      <c r="E748" s="39">
        <f t="shared" si="58"/>
        <v>37.295233028259425</v>
      </c>
      <c r="F748" s="18">
        <f>IF(OR(F28="C",F29="C",F30="C",F31="C",F32="C",F33="C",F34="C",F35="C",F36="C",F37="C",F38="C",F39="C"),"C",SUM(F28:F39))</f>
        <v>28965616</v>
      </c>
      <c r="G748" s="18">
        <f>IF(OR(G28="C",G29="C",G30="C",G31="C",G32="C",G33="C",G34="C",G35="C",G36="C",G37="C",G38="C",G39="C"),"C",SUM(G28:G39))</f>
        <v>15234879</v>
      </c>
      <c r="H748" s="18">
        <f>IF(OR(H28="C",H29="C",H30="C",H31="C",H32="C",H33="C",H34="C",H35="C",H36="C",H37="C",H38="C",H39="C"),"C",SUM(H28:H39))</f>
        <v>16420108</v>
      </c>
      <c r="I748" s="19">
        <f t="shared" si="55"/>
        <v>1.9012698427076447</v>
      </c>
      <c r="J748" s="20">
        <f t="shared" si="56"/>
        <v>1.7640332207315568</v>
      </c>
      <c r="K748" s="31">
        <f t="shared" si="57"/>
        <v>41.701837769328264</v>
      </c>
    </row>
    <row r="749" spans="1:11">
      <c r="A749" s="2" t="str">
        <f>"YE "&amp;TEXT(A40,"mmm-yy")</f>
        <v>YE Oct-03</v>
      </c>
      <c r="B749">
        <f>B40</f>
        <v>2934</v>
      </c>
      <c r="C749" s="2">
        <f>SUM(C29:C40)/12</f>
        <v>120674.25</v>
      </c>
      <c r="D749" s="2">
        <f>SUM(D29:D40)</f>
        <v>44038834</v>
      </c>
      <c r="E749" s="39">
        <f t="shared" si="58"/>
        <v>37.308798866019025</v>
      </c>
      <c r="F749" s="18">
        <f>IF(OR(F29="C",F30="C",F31="C",F32="C",F33="C",F34="C",F35="C",F36="C",F37="C",F38="C",F39="C",F40="C"),"C",SUM(F29:F40))</f>
        <v>28984577</v>
      </c>
      <c r="G749" s="18">
        <f>IF(OR(G29="C",G30="C",G31="C",G32="C",G33="C",G34="C",G35="C",G36="C",G37="C",G38="C",G39="C",G40="C"),"C",SUM(G29:G40))</f>
        <v>15271714</v>
      </c>
      <c r="H749" s="18">
        <f>IF(OR(H29="C",H30="C",H31="C",H32="C",H33="C",H34="C",H35="C",H36="C",H37="C",H38="C",H39="C",H40="C"),"C",SUM(H29:H40))</f>
        <v>16430360</v>
      </c>
      <c r="I749" s="19">
        <f t="shared" si="55"/>
        <v>1.8979256028498177</v>
      </c>
      <c r="J749" s="20">
        <f t="shared" si="56"/>
        <v>1.7640865446648766</v>
      </c>
      <c r="K749" s="31">
        <f t="shared" si="57"/>
        <v>41.129601226993863</v>
      </c>
    </row>
    <row r="750" spans="1:11">
      <c r="A750" s="2" t="str">
        <f>"YE "&amp;TEXT(A41,"mmm-yy")</f>
        <v>YE Nov-03</v>
      </c>
      <c r="B750">
        <f>B41</f>
        <v>2935</v>
      </c>
      <c r="C750" s="2">
        <f>SUM(C30:C41)/12</f>
        <v>120762.66666666667</v>
      </c>
      <c r="D750" s="2">
        <f>SUM(D30:D41)</f>
        <v>44070664</v>
      </c>
      <c r="E750" s="39">
        <f t="shared" si="58"/>
        <v>37.321588801112689</v>
      </c>
      <c r="F750" s="18">
        <f>IF(OR(F30="C",F31="C",F32="C",F33="C",F34="C",F35="C",F36="C",F37="C",F38="C",F39="C",F40="C",F41="C"),"C",SUM(F30:F41))</f>
        <v>29002454</v>
      </c>
      <c r="G750" s="18">
        <f>IF(OR(G30="C",G31="C",G32="C",G33="C",G34="C",G35="C",G36="C",G37="C",G38="C",G39="C",G40="C",G41="C"),"C",SUM(G30:G41))</f>
        <v>15308720</v>
      </c>
      <c r="H750" s="18">
        <f>IF(OR(H30="C",H31="C",H32="C",H33="C",H34="C",H35="C",H36="C",H37="C",H38="C",H39="C",H40="C",H41="C"),"C",SUM(H30:H41))</f>
        <v>16447872</v>
      </c>
      <c r="I750" s="19">
        <f t="shared" si="55"/>
        <v>1.8945054844559179</v>
      </c>
      <c r="J750" s="20">
        <f t="shared" si="56"/>
        <v>1.7632952153324151</v>
      </c>
      <c r="K750" s="31">
        <f t="shared" si="57"/>
        <v>41.145712663259516</v>
      </c>
    </row>
    <row r="751" spans="1:11">
      <c r="A751" s="2" t="str">
        <f>"YE "&amp;TEXT(A42,"mmm-yy")</f>
        <v>YE Dec-03</v>
      </c>
      <c r="B751">
        <f>B42</f>
        <v>2957</v>
      </c>
      <c r="C751" s="2">
        <f>SUM(C31:C42)/12</f>
        <v>120836.33333333333</v>
      </c>
      <c r="D751" s="2">
        <f>SUM(D31:D42)</f>
        <v>44098068</v>
      </c>
      <c r="E751" s="39">
        <f t="shared" si="58"/>
        <v>37.488773884606466</v>
      </c>
      <c r="F751" s="18">
        <f>IF(OR(F31="C",F32="C",F33="C",F34="C",F35="C",F36="C",F37="C",F38="C",F39="C",F40="C",F41="C",F42="C"),"C",SUM(F31:F42))</f>
        <v>29162458</v>
      </c>
      <c r="G751" s="18">
        <f>IF(OR(G31="C",G32="C",G33="C",G34="C",G35="C",G36="C",G37="C",G38="C",G39="C",G40="C",G41="C",G42="C"),"C",SUM(G31:G42))</f>
        <v>15440402</v>
      </c>
      <c r="H751" s="18">
        <f>IF(OR(H31="C",H32="C",H33="C",H34="C",H35="C",H36="C",H37="C",H38="C",H39="C",H40="C",H41="C",H42="C"),"C",SUM(H31:H42))</f>
        <v>16531825</v>
      </c>
      <c r="I751" s="19">
        <f t="shared" si="55"/>
        <v>1.8887110581706357</v>
      </c>
      <c r="J751" s="20">
        <f t="shared" si="56"/>
        <v>1.7640192779684034</v>
      </c>
      <c r="K751" s="31">
        <f t="shared" si="57"/>
        <v>40.864502310900683</v>
      </c>
    </row>
    <row r="752" spans="1:11">
      <c r="A752" s="2" t="str">
        <f>"YE "&amp;TEXT(A43,"mmm-yy")</f>
        <v>YE Jan-04</v>
      </c>
      <c r="B752">
        <f>B43</f>
        <v>2945</v>
      </c>
      <c r="C752" s="2">
        <f>SUM(C32:C43)/12</f>
        <v>120988.75</v>
      </c>
      <c r="D752" s="2">
        <f>SUM(D32:D43)</f>
        <v>44154767</v>
      </c>
      <c r="E752" s="39">
        <f t="shared" si="58"/>
        <v>37.644954620641528</v>
      </c>
      <c r="F752" s="18">
        <f>IF(OR(F32="C",F33="C",F34="C",F35="C",F36="C",F37="C",F38="C",F39="C",F40="C",F41="C",F42="C",F43="C"),"C",SUM(F32:F43))</f>
        <v>29376865</v>
      </c>
      <c r="G752" s="18">
        <f>IF(OR(G32="C",G33="C",G34="C",G35="C",G36="C",G37="C",G38="C",G39="C",G40="C",G41="C",G42="C",G43="C"),"C",SUM(G32:G43))</f>
        <v>15499442</v>
      </c>
      <c r="H752" s="18">
        <f>IF(OR(H32="C",H33="C",H34="C",H35="C",H36="C",H37="C",H38="C",H39="C",H40="C",H41="C",H42="C",H43="C"),"C",SUM(H32:H43))</f>
        <v>16622042</v>
      </c>
      <c r="I752" s="19">
        <f t="shared" si="55"/>
        <v>1.8953498454976638</v>
      </c>
      <c r="J752" s="20">
        <f t="shared" si="56"/>
        <v>1.767343928020396</v>
      </c>
      <c r="K752" s="31">
        <f t="shared" si="57"/>
        <v>41.082767402376909</v>
      </c>
    </row>
    <row r="753" spans="1:11">
      <c r="A753" s="2" t="str">
        <f>"YE "&amp;TEXT(A44,"mmm-yy")</f>
        <v>YE Feb-04</v>
      </c>
      <c r="B753">
        <f>B44</f>
        <v>2947</v>
      </c>
      <c r="C753" s="2">
        <f>SUM(C33:C44)/12</f>
        <v>121058.66666666667</v>
      </c>
      <c r="D753" s="2">
        <f>SUM(D33:D44)</f>
        <v>44303726</v>
      </c>
      <c r="E753" s="39">
        <f t="shared" si="58"/>
        <v>37.688584025641546</v>
      </c>
      <c r="F753" s="18">
        <f>IF(OR(F33="C",F34="C",F35="C",F36="C",F37="C",F38="C",F39="C",F40="C",F41="C",F42="C",F43="C",F44="C"),"C",SUM(F33:F44))</f>
        <v>29471950</v>
      </c>
      <c r="G753" s="18">
        <f>IF(OR(G33="C",G34="C",G35="C",G36="C",G37="C",G38="C",G39="C",G40="C",G41="C",G42="C",G43="C",G44="C"),"C",SUM(G33:G44))</f>
        <v>15590899</v>
      </c>
      <c r="H753" s="18">
        <f>IF(OR(H33="C",H34="C",H35="C",H36="C",H37="C",H38="C",H39="C",H40="C",H41="C",H42="C",H43="C",H44="C"),"C",SUM(H33:H44))</f>
        <v>16697447</v>
      </c>
      <c r="I753" s="19">
        <f t="shared" si="55"/>
        <v>1.8903303779980871</v>
      </c>
      <c r="J753" s="20">
        <f t="shared" si="56"/>
        <v>1.7650572569567071</v>
      </c>
      <c r="K753" s="31">
        <f t="shared" si="57"/>
        <v>41.078611016853301</v>
      </c>
    </row>
    <row r="754" spans="1:11">
      <c r="A754" s="2" t="str">
        <f>"YE "&amp;TEXT(A45,"mmm-yy")</f>
        <v>YE Mar-04</v>
      </c>
      <c r="B754">
        <f>B45</f>
        <v>2951</v>
      </c>
      <c r="C754" s="2">
        <f>SUM(C34:C45)/12</f>
        <v>121187.75</v>
      </c>
      <c r="D754" s="2">
        <f>SUM(D34:D45)</f>
        <v>44351745</v>
      </c>
      <c r="E754" s="39">
        <f t="shared" si="58"/>
        <v>37.812949637043594</v>
      </c>
      <c r="F754" s="18">
        <f>IF(OR(F34="C",F35="C",F36="C",F37="C",F38="C",F39="C",F40="C",F41="C",F42="C",F43="C",F44="C",F45="C"),"C",SUM(F34:F45))</f>
        <v>29575876</v>
      </c>
      <c r="G754" s="18">
        <f>IF(OR(G34="C",G35="C",G36="C",G37="C",G38="C",G39="C",G40="C",G41="C",G42="C",G43="C",G44="C",G45="C"),"C",SUM(G34:G45))</f>
        <v>15688398</v>
      </c>
      <c r="H754" s="18">
        <f>IF(OR(H34="C",H35="C",H36="C",H37="C",H38="C",H39="C",H40="C",H41="C",H42="C",H43="C",H44="C",H45="C"),"C",SUM(H34:H45))</f>
        <v>16770703</v>
      </c>
      <c r="I754" s="19">
        <f t="shared" si="55"/>
        <v>1.8852068898303065</v>
      </c>
      <c r="J754" s="20">
        <f t="shared" si="56"/>
        <v>1.7635441996677181</v>
      </c>
      <c r="K754" s="31">
        <f t="shared" si="57"/>
        <v>41.06667231446967</v>
      </c>
    </row>
    <row r="755" spans="1:11">
      <c r="A755" s="2" t="str">
        <f>"YE "&amp;TEXT(A46,"mmm-yy")</f>
        <v>YE Apr-04</v>
      </c>
      <c r="B755">
        <f>B46</f>
        <v>2949</v>
      </c>
      <c r="C755" s="2">
        <f>SUM(C35:C46)/12</f>
        <v>121673.08333333333</v>
      </c>
      <c r="D755" s="2">
        <f>SUM(D35:D46)</f>
        <v>44526465</v>
      </c>
      <c r="E755" s="39">
        <f t="shared" si="58"/>
        <v>37.815492426807296</v>
      </c>
      <c r="F755" s="18">
        <f>IF(OR(F35="C",F36="C",F37="C",F38="C",F39="C",F40="C",F41="C",F42="C",F43="C",F44="C",F45="C",F46="C"),"C",SUM(F35:F46))</f>
        <v>29682461</v>
      </c>
      <c r="G755" s="18">
        <f>IF(OR(G35="C",G36="C",G37="C",G38="C",G39="C",G40="C",G41="C",G42="C",G43="C",G44="C",G45="C",G46="C"),"C",SUM(G35:G46))</f>
        <v>15781491</v>
      </c>
      <c r="H755" s="18">
        <f>IF(OR(H35="C",H36="C",H37="C",H38="C",H39="C",H40="C",H41="C",H42="C",H43="C",H44="C",H45="C",H46="C"),"C",SUM(H35:H46))</f>
        <v>16837902</v>
      </c>
      <c r="I755" s="19">
        <f t="shared" si="55"/>
        <v>1.8808400929924809</v>
      </c>
      <c r="J755" s="20">
        <f t="shared" si="56"/>
        <v>1.762836070669612</v>
      </c>
      <c r="K755" s="31">
        <f t="shared" si="57"/>
        <v>41.259099129648469</v>
      </c>
    </row>
    <row r="756" spans="1:11">
      <c r="A756" s="2" t="str">
        <f>"YE "&amp;TEXT(A47,"mmm-yy")</f>
        <v>YE May-04</v>
      </c>
      <c r="B756">
        <f>B47</f>
        <v>2928</v>
      </c>
      <c r="C756" s="2">
        <f>SUM(C36:C47)/12</f>
        <v>122041.33333333333</v>
      </c>
      <c r="D756" s="2">
        <f>SUM(D36:D47)</f>
        <v>44663454</v>
      </c>
      <c r="E756" s="39">
        <f t="shared" si="58"/>
        <v>37.844451080742658</v>
      </c>
      <c r="F756" s="18">
        <f>IF(OR(F36="C",F37="C",F38="C",F39="C",F40="C",F41="C",F42="C",F43="C",F44="C",F45="C",F46="C",F47="C"),"C",SUM(F36:F47))</f>
        <v>29752128</v>
      </c>
      <c r="G756" s="18">
        <f>IF(OR(G36="C",G37="C",G38="C",G39="C",G40="C",G41="C",G42="C",G43="C",G44="C",G45="C",G46="C",G47="C"),"C",SUM(G36:G47))</f>
        <v>15815575</v>
      </c>
      <c r="H756" s="18">
        <f>IF(OR(H36="C",H37="C",H38="C",H39="C",H40="C",H41="C",H42="C",H43="C",H44="C",H45="C",H46="C",H47="C"),"C",SUM(H36:H47))</f>
        <v>16902639</v>
      </c>
      <c r="I756" s="19">
        <f t="shared" si="55"/>
        <v>1.8811916733979004</v>
      </c>
      <c r="J756" s="20">
        <f t="shared" si="56"/>
        <v>1.760206083795554</v>
      </c>
      <c r="K756" s="31">
        <f t="shared" si="57"/>
        <v>41.680783242258649</v>
      </c>
    </row>
    <row r="757" spans="1:11">
      <c r="A757" s="2" t="str">
        <f>"YE "&amp;TEXT(A48,"mmm-yy")</f>
        <v>YE Jun-04</v>
      </c>
      <c r="B757">
        <f>B48</f>
        <v>2903</v>
      </c>
      <c r="C757" s="2">
        <f>SUM(C37:C48)/12</f>
        <v>122436.66666666667</v>
      </c>
      <c r="D757" s="2">
        <f>SUM(D37:D48)</f>
        <v>44805774</v>
      </c>
      <c r="E757" s="39">
        <f t="shared" si="58"/>
        <v>38.007429578161066</v>
      </c>
      <c r="F757" s="18">
        <f>IF(OR(F37="C",F38="C",F39="C",F40="C",F41="C",F42="C",F43="C",F44="C",F45="C",F46="C",F47="C",F48="C"),"C",SUM(F37:F48))</f>
        <v>29970493</v>
      </c>
      <c r="G757" s="18">
        <f>IF(OR(G37="C",G38="C",G39="C",G40="C",G41="C",G42="C",G43="C",G44="C",G45="C",G46="C",G47="C",G48="C"),"C",SUM(G37:G48))</f>
        <v>15941135</v>
      </c>
      <c r="H757" s="18">
        <f>IF(OR(H37="C",H38="C",H39="C",H40="C",H41="C",H42="C",H43="C",H44="C",H45="C",H46="C",H47="C",H48="C"),"C",SUM(H37:H48))</f>
        <v>17029523</v>
      </c>
      <c r="I757" s="19">
        <f t="shared" si="55"/>
        <v>1.8800727175323464</v>
      </c>
      <c r="J757" s="20">
        <f t="shared" si="56"/>
        <v>1.7599138272986272</v>
      </c>
      <c r="K757" s="31">
        <f t="shared" si="57"/>
        <v>42.175909978183491</v>
      </c>
    </row>
    <row r="758" spans="1:11">
      <c r="A758" s="2" t="str">
        <f>"YE "&amp;TEXT(A49,"mmm-yy")</f>
        <v>YE Jul-04</v>
      </c>
      <c r="B758">
        <f>B49</f>
        <v>2889</v>
      </c>
      <c r="C758" s="2">
        <f>SUM(C38:C49)/12</f>
        <v>122758.66666666667</v>
      </c>
      <c r="D758" s="2">
        <f>SUM(D38:D49)</f>
        <v>44925558</v>
      </c>
      <c r="E758" s="39">
        <f t="shared" si="58"/>
        <v>38.08912289970889</v>
      </c>
      <c r="F758" s="18">
        <f>IF(OR(F38="C",F39="C",F40="C",F41="C",F42="C",F43="C",F44="C",F45="C",F46="C",F47="C",F48="C",F49="C"),"C",SUM(F38:F49))</f>
        <v>30084694</v>
      </c>
      <c r="G758" s="18">
        <f>IF(OR(G38="C",G39="C",G40="C",G41="C",G42="C",G43="C",G44="C",G45="C",G46="C",G47="C",G48="C",G49="C"),"C",SUM(G38:G49))</f>
        <v>16012244</v>
      </c>
      <c r="H758" s="18">
        <f>IF(OR(H38="C",H39="C",H40="C",H41="C",H42="C",H43="C",H44="C",H45="C",H46="C",H47="C",H48="C",H49="C"),"C",SUM(H38:H49))</f>
        <v>17111751</v>
      </c>
      <c r="I758" s="19">
        <f t="shared" si="55"/>
        <v>1.8788555807668181</v>
      </c>
      <c r="J758" s="20">
        <f t="shared" si="56"/>
        <v>1.7581306553607519</v>
      </c>
      <c r="K758" s="31">
        <f t="shared" si="57"/>
        <v>42.491750317295491</v>
      </c>
    </row>
    <row r="759" spans="1:11">
      <c r="A759" s="2" t="str">
        <f>"YE "&amp;TEXT(A50,"mmm-yy")</f>
        <v>YE Aug-04</v>
      </c>
      <c r="B759">
        <f>B50</f>
        <v>2917</v>
      </c>
      <c r="C759" s="2">
        <f>SUM(C39:C50)/12</f>
        <v>123114.66666666667</v>
      </c>
      <c r="D759" s="2">
        <f>SUM(D39:D50)</f>
        <v>45057990</v>
      </c>
      <c r="E759" s="39">
        <f t="shared" si="58"/>
        <v>38.142185215097257</v>
      </c>
      <c r="F759" s="18">
        <f>IF(OR(F39="C",F40="C",F41="C",F42="C",F43="C",F44="C",F45="C",F46="C",F47="C",F48="C",F49="C",F50="C"),"C",SUM(F39:F50))</f>
        <v>30167556</v>
      </c>
      <c r="G759" s="18">
        <f>IF(OR(G39="C",G40="C",G41="C",G42="C",G43="C",G44="C",G45="C",G46="C",G47="C",G48="C",G49="C",G50="C"),"C",SUM(G39:G50))</f>
        <v>16060082</v>
      </c>
      <c r="H759" s="18">
        <f>IF(OR(H39="C",H40="C",H41="C",H42="C",H43="C",H44="C",H45="C",H46="C",H47="C",H48="C",H49="C",H50="C"),"C",SUM(H39:H50))</f>
        <v>17186102</v>
      </c>
      <c r="I759" s="19">
        <f t="shared" ref="I759:I790" si="59">IF(F759=0,"-",IF(OR(F759="C",G759="C"),"C",F759/G759))</f>
        <v>1.8784185535291786</v>
      </c>
      <c r="J759" s="20">
        <f t="shared" ref="J759:J790" si="60">IF(OR(H759=0,F759=0),"-",IF(OR(F759="C",H759="C"),"C",F759/H759))</f>
        <v>1.7553460348367536</v>
      </c>
      <c r="K759" s="31">
        <f t="shared" ref="K759:K790" si="61">C759/B759</f>
        <v>42.205919323505888</v>
      </c>
    </row>
    <row r="760" spans="1:11">
      <c r="A760" s="2" t="str">
        <f>"YE "&amp;TEXT(A51,"mmm-yy")</f>
        <v>YE Sep-04</v>
      </c>
      <c r="B760">
        <f>B51</f>
        <v>2956</v>
      </c>
      <c r="C760" s="2">
        <f>SUM(C40:C51)/12</f>
        <v>123703.58333333333</v>
      </c>
      <c r="D760" s="2">
        <f>SUM(D40:D51)</f>
        <v>45270000</v>
      </c>
      <c r="E760" s="39">
        <f t="shared" si="58"/>
        <v>38.130240777556878</v>
      </c>
      <c r="F760" s="18">
        <f>IF(OR(F40="C",F41="C",F42="C",F43="C",F44="C",F45="C",F46="C",F47="C",F48="C",F49="C",F50="C",F51="C"),"C",SUM(F40:F51))</f>
        <v>30306857</v>
      </c>
      <c r="G760" s="18">
        <f>IF(OR(G40="C",G41="C",G42="C",G43="C",G44="C",G45="C",G46="C",G47="C",G48="C",G49="C",G50="C",G51="C"),"C",SUM(G40:G51))</f>
        <v>16147241</v>
      </c>
      <c r="H760" s="18">
        <f>IF(OR(H40="C",H41="C",H42="C",H43="C",H44="C",H45="C",H46="C",H47="C",H48="C",H49="C",H50="C",H51="C"),"C",SUM(H40:H51))</f>
        <v>17261560</v>
      </c>
      <c r="I760" s="19">
        <f t="shared" si="59"/>
        <v>1.8769062157429868</v>
      </c>
      <c r="J760" s="20">
        <f t="shared" si="60"/>
        <v>1.7557426443496416</v>
      </c>
      <c r="K760" s="31">
        <f t="shared" si="61"/>
        <v>41.848302886783941</v>
      </c>
    </row>
    <row r="761" spans="1:11">
      <c r="A761" s="2" t="str">
        <f>"YE "&amp;TEXT(A52,"mmm-yy")</f>
        <v>YE Oct-04</v>
      </c>
      <c r="B761">
        <f>B52</f>
        <v>3015</v>
      </c>
      <c r="C761" s="2">
        <f>SUM(C41:C52)/12</f>
        <v>124378.5</v>
      </c>
      <c r="D761" s="2">
        <f>SUM(D41:D52)</f>
        <v>45521069</v>
      </c>
      <c r="E761" s="39">
        <f t="shared" si="58"/>
        <v>38.033805840543856</v>
      </c>
      <c r="F761" s="18">
        <f>IF(OR(F41="C",F42="C",F43="C",F44="C",F45="C",F46="C",F47="C",F48="C",F49="C",F50="C",F51="C",F52="C"),"C",SUM(F41:F52))</f>
        <v>30368960</v>
      </c>
      <c r="G761" s="18">
        <f>IF(OR(G41="C",G42="C",G43="C",G44="C",G45="C",G46="C",G47="C",G48="C",G49="C",G50="C",G51="C",G52="C"),"C",SUM(G41:G52))</f>
        <v>16200463</v>
      </c>
      <c r="H761" s="18">
        <f>IF(OR(H41="C",H42="C",H43="C",H44="C",H45="C",H46="C",H47="C",H48="C",H49="C",H50="C",H51="C",H52="C"),"C",SUM(H41:H52))</f>
        <v>17313395</v>
      </c>
      <c r="I761" s="19">
        <f t="shared" si="59"/>
        <v>1.8745735847179184</v>
      </c>
      <c r="J761" s="20">
        <f t="shared" si="60"/>
        <v>1.7540730746338311</v>
      </c>
      <c r="K761" s="31">
        <f t="shared" si="61"/>
        <v>41.253233830845772</v>
      </c>
    </row>
    <row r="762" spans="1:11">
      <c r="A762" s="2" t="str">
        <f>"YE "&amp;TEXT(A53,"mmm-yy")</f>
        <v>YE Nov-04</v>
      </c>
      <c r="B762">
        <f>B53</f>
        <v>3059</v>
      </c>
      <c r="C762" s="2">
        <f>SUM(C42:C53)/12</f>
        <v>124838.66666666667</v>
      </c>
      <c r="D762" s="2">
        <f>SUM(D42:D53)</f>
        <v>45686729</v>
      </c>
      <c r="E762" s="39">
        <f t="shared" si="58"/>
        <v>38.127417701538668</v>
      </c>
      <c r="F762" s="18">
        <f>IF(OR(F42="C",F43="C",F44="C",F45="C",F46="C",F47="C",F48="C",F49="C",F50="C",F51="C",F52="C",F53="C"),"C",SUM(F42:F53))</f>
        <v>30504885</v>
      </c>
      <c r="G762" s="18">
        <f>IF(OR(G42="C",G43="C",G44="C",G45="C",G46="C",G47="C",G48="C",G49="C",G50="C",G51="C",G52="C",G53="C"),"C",SUM(G42:G53))</f>
        <v>16313863</v>
      </c>
      <c r="H762" s="18">
        <f>IF(OR(H42="C",H43="C",H44="C",H45="C",H46="C",H47="C",H48="C",H49="C",H50="C",H51="C",H52="C",H53="C"),"C",SUM(H42:H53))</f>
        <v>17419170</v>
      </c>
      <c r="I762" s="19">
        <f t="shared" si="59"/>
        <v>1.8698750259212058</v>
      </c>
      <c r="J762" s="20">
        <f t="shared" si="60"/>
        <v>1.7512249435535676</v>
      </c>
      <c r="K762" s="31">
        <f t="shared" si="61"/>
        <v>40.810286586030294</v>
      </c>
    </row>
    <row r="763" spans="1:11">
      <c r="A763" s="2" t="str">
        <f>"YE "&amp;TEXT(A54,"mmm-yy")</f>
        <v>YE Dec-04</v>
      </c>
      <c r="B763">
        <f>B54</f>
        <v>3083</v>
      </c>
      <c r="C763" s="2">
        <f>SUM(C43:C54)/12</f>
        <v>125317.5</v>
      </c>
      <c r="D763" s="2">
        <f>SUM(D43:D54)</f>
        <v>45864855</v>
      </c>
      <c r="E763" s="39">
        <f t="shared" si="58"/>
        <v>38.028302934785252</v>
      </c>
      <c r="F763" s="18">
        <f>IF(OR(F43="C",F44="C",F45="C",F46="C",F47="C",F48="C",F49="C",F50="C",F51="C",F52="C",F53="C",F54="C"),"C",SUM(F43:F54))</f>
        <v>30546091</v>
      </c>
      <c r="G763" s="18">
        <f>IF(OR(G43="C",G44="C",G45="C",G46="C",G47="C",G48="C",G49="C",G50="C",G51="C",G52="C",G53="C",G54="C"),"C",SUM(G43:G54))</f>
        <v>16360750</v>
      </c>
      <c r="H763" s="18">
        <f>IF(OR(H43="C",H44="C",H45="C",H46="C",H47="C",H48="C",H49="C",H50="C",H51="C",H52="C",H53="C",H54="C"),"C",SUM(H43:H54))</f>
        <v>17441626</v>
      </c>
      <c r="I763" s="19">
        <f t="shared" si="59"/>
        <v>1.8670348853200496</v>
      </c>
      <c r="J763" s="20">
        <f t="shared" si="60"/>
        <v>1.7513327599158472</v>
      </c>
      <c r="K763" s="31">
        <f t="shared" si="61"/>
        <v>40.647907881933179</v>
      </c>
    </row>
    <row r="764" spans="1:11">
      <c r="A764" s="2" t="str">
        <f>"YE "&amp;TEXT(A55,"mmm-yy")</f>
        <v>YE Jan-05</v>
      </c>
      <c r="B764">
        <f>B55</f>
        <v>3081</v>
      </c>
      <c r="C764" s="2">
        <f>SUM(C44:C55)/12</f>
        <v>125714.33333333333</v>
      </c>
      <c r="D764" s="2">
        <f>SUM(D44:D55)</f>
        <v>46012477</v>
      </c>
      <c r="E764" s="39">
        <f t="shared" si="58"/>
        <v>38.109437142451604</v>
      </c>
      <c r="F764" s="18">
        <f>IF(OR(F44="C",F45="C",F46="C",F47="C",F48="C",F49="C",F50="C",F51="C",F52="C",F53="C",F54="C",F55="C"),"C",SUM(F44:F55))</f>
        <v>30727584</v>
      </c>
      <c r="G764" s="18">
        <f>IF(OR(G44="C",G45="C",G46="C",G47="C",G48="C",G49="C",G50="C",G51="C",G52="C",G53="C",G54="C",G55="C"),"C",SUM(G44:G55))</f>
        <v>16468273</v>
      </c>
      <c r="H764" s="18">
        <f>IF(OR(H44="C",H45="C",H46="C",H47="C",H48="C",H49="C",H50="C",H51="C",H52="C",H53="C",H54="C",H55="C"),"C",SUM(H44:H55))</f>
        <v>17535096</v>
      </c>
      <c r="I764" s="19">
        <f t="shared" si="59"/>
        <v>1.8658655950141221</v>
      </c>
      <c r="J764" s="20">
        <f t="shared" si="60"/>
        <v>1.752347634709271</v>
      </c>
      <c r="K764" s="31">
        <f t="shared" si="61"/>
        <v>40.803094233473978</v>
      </c>
    </row>
    <row r="765" spans="1:11">
      <c r="A765" s="2" t="str">
        <f>"YE "&amp;TEXT(A56,"mmm-yy")</f>
        <v>YE Feb-05</v>
      </c>
      <c r="B765">
        <f>B56</f>
        <v>3096</v>
      </c>
      <c r="C765" s="2">
        <f>SUM(C45:C56)/12</f>
        <v>126195.25</v>
      </c>
      <c r="D765" s="2">
        <f>SUM(D45:D56)</f>
        <v>46048598</v>
      </c>
      <c r="E765" s="39">
        <f t="shared" si="58"/>
        <v>38.18775112328067</v>
      </c>
      <c r="F765" s="18">
        <f>IF(OR(F45="C",F46="C",F47="C",F48="C",F49="C",F50="C",F51="C",F52="C",F53="C",F54="C",F55="C",F56="C"),"C",SUM(F45:F56))</f>
        <v>30769515</v>
      </c>
      <c r="G765" s="18">
        <f>IF(OR(G45="C",G46="C",G47="C",G48="C",G49="C",G50="C",G51="C",G52="C",G53="C",G54="C",G55="C",G56="C"),"C",SUM(G45:G56))</f>
        <v>16532414</v>
      </c>
      <c r="H765" s="18">
        <f>IF(OR(H45="C",H46="C",H47="C",H48="C",H49="C",H50="C",H51="C",H52="C",H53="C",H54="C",H55="C",H56="C"),"C",SUM(H45:H56))</f>
        <v>17584924</v>
      </c>
      <c r="I765" s="19">
        <f t="shared" si="59"/>
        <v>1.861162864660902</v>
      </c>
      <c r="J765" s="20">
        <f t="shared" si="60"/>
        <v>1.7497667320029362</v>
      </c>
      <c r="K765" s="31">
        <f t="shared" si="61"/>
        <v>40.760739664082685</v>
      </c>
    </row>
    <row r="766" spans="1:11">
      <c r="A766" s="2" t="str">
        <f>"YE "&amp;TEXT(A57,"mmm-yy")</f>
        <v>YE Mar-05</v>
      </c>
      <c r="B766">
        <f>B57</f>
        <v>3108</v>
      </c>
      <c r="C766" s="2">
        <f>SUM(C46:C57)/12</f>
        <v>126668.16666666667</v>
      </c>
      <c r="D766" s="2">
        <f>SUM(D46:D57)</f>
        <v>46224523</v>
      </c>
      <c r="E766" s="39">
        <f t="shared" si="58"/>
        <v>38.314173625977709</v>
      </c>
      <c r="F766" s="18">
        <f>IF(OR(F46="C",F47="C",F48="C",F49="C",F50="C",F51="C",F52="C",F53="C",F54="C",F55="C",F56="C",F57="C"),"C",SUM(F46:F57))</f>
        <v>31100522</v>
      </c>
      <c r="G766" s="18">
        <f>IF(OR(G46="C",G47="C",G48="C",G49="C",G50="C",G51="C",G52="C",G53="C",G54="C",G55="C",G56="C",G57="C"),"C",SUM(G46:G57))</f>
        <v>16692597</v>
      </c>
      <c r="H766" s="18">
        <f>IF(OR(H46="C",H47="C",H48="C",H49="C",H50="C",H51="C",H52="C",H53="C",H54="C",H55="C",H56="C",H57="C"),"C",SUM(H46:H57))</f>
        <v>17710544</v>
      </c>
      <c r="I766" s="19">
        <f t="shared" si="59"/>
        <v>1.8631326210055872</v>
      </c>
      <c r="J766" s="20">
        <f t="shared" si="60"/>
        <v>1.7560455511699697</v>
      </c>
      <c r="K766" s="31">
        <f t="shared" si="61"/>
        <v>40.755523380523385</v>
      </c>
    </row>
    <row r="767" spans="1:11">
      <c r="A767" s="2" t="str">
        <f>"YE "&amp;TEXT(A58,"mmm-yy")</f>
        <v>YE Apr-05</v>
      </c>
      <c r="B767">
        <f>B58</f>
        <v>3100</v>
      </c>
      <c r="C767" s="2">
        <f>SUM(C47:C58)/12</f>
        <v>127114.75</v>
      </c>
      <c r="D767" s="2">
        <f>SUM(D47:D58)</f>
        <v>46385293</v>
      </c>
      <c r="E767" s="39">
        <f t="shared" si="58"/>
        <v>38.200987541460606</v>
      </c>
      <c r="F767" s="18">
        <f>IF(OR(F47="C",F48="C",F49="C",F50="C",F51="C",F52="C",F53="C",F54="C",F55="C",F56="C",F57="C",F58="C"),"C",SUM(F47:F58))</f>
        <v>31054356</v>
      </c>
      <c r="G767" s="18">
        <f>IF(OR(G47="C",G48="C",G49="C",G50="C",G51="C",G52="C",G53="C",G54="C",G55="C",G56="C",G57="C",G58="C"),"C",SUM(G47:G58))</f>
        <v>16696800</v>
      </c>
      <c r="H767" s="18">
        <f>IF(OR(H47="C",H48="C",H49="C",H50="C",H51="C",H52="C",H53="C",H54="C",H55="C",H56="C",H57="C",H58="C"),"C",SUM(H47:H58))</f>
        <v>17719640</v>
      </c>
      <c r="I767" s="19">
        <f t="shared" si="59"/>
        <v>1.8598986632169039</v>
      </c>
      <c r="J767" s="20">
        <f t="shared" si="60"/>
        <v>1.7525387648959008</v>
      </c>
      <c r="K767" s="31">
        <f t="shared" si="61"/>
        <v>41.004758064516132</v>
      </c>
    </row>
    <row r="768" spans="1:11">
      <c r="A768" s="2" t="str">
        <f>"YE "&amp;TEXT(A59,"mmm-yy")</f>
        <v>YE May-05</v>
      </c>
      <c r="B768">
        <f>B59</f>
        <v>3081</v>
      </c>
      <c r="C768" s="2">
        <f>SUM(C48:C59)/12</f>
        <v>127605.5</v>
      </c>
      <c r="D768" s="2">
        <f>SUM(D48:D59)</f>
        <v>46567852</v>
      </c>
      <c r="E768" s="39">
        <f t="shared" si="58"/>
        <v>38.078818838369443</v>
      </c>
      <c r="F768" s="18">
        <f>IF(OR(F48="C",F49="C",F50="C",F51="C",F52="C",F53="C",F54="C",F55="C",F56="C",F57="C",F58="C",F59="C"),"C",SUM(F48:F59))</f>
        <v>31054318</v>
      </c>
      <c r="G768" s="18">
        <f>IF(OR(G48="C",G49="C",G50="C",G51="C",G52="C",G53="C",G54="C",G55="C",G56="C",G57="C",G58="C",G59="C"),"C",SUM(G48:G59))</f>
        <v>16717304</v>
      </c>
      <c r="H768" s="18">
        <f>IF(OR(H48="C",H49="C",H50="C",H51="C",H52="C",H53="C",H54="C",H55="C",H56="C",H57="C",H58="C",H59="C"),"C",SUM(H48:H59))</f>
        <v>17732488</v>
      </c>
      <c r="I768" s="19">
        <f t="shared" si="59"/>
        <v>1.8576151991971912</v>
      </c>
      <c r="J768" s="20">
        <f t="shared" si="60"/>
        <v>1.7512668273059031</v>
      </c>
      <c r="K768" s="31">
        <f t="shared" si="61"/>
        <v>41.416910094125285</v>
      </c>
    </row>
    <row r="769" spans="1:11">
      <c r="A769" s="2" t="str">
        <f>"YE "&amp;TEXT(A60,"mmm-yy")</f>
        <v>YE Jun-05</v>
      </c>
      <c r="B769">
        <f>B60</f>
        <v>3058</v>
      </c>
      <c r="C769" s="2">
        <f>SUM(C49:C60)/12</f>
        <v>128133.08333333333</v>
      </c>
      <c r="D769" s="2">
        <f>SUM(D49:D60)</f>
        <v>46757782</v>
      </c>
      <c r="E769" s="39">
        <f t="shared" si="58"/>
        <v>38.084479712917094</v>
      </c>
      <c r="F769" s="18">
        <f>IF(OR(F49="C",F50="C",F51="C",F52="C",F53="C",F54="C",F55="C",F56="C",F57="C",F58="C",F59="C",F60="C"),"C",SUM(F49:F60))</f>
        <v>31171438</v>
      </c>
      <c r="G769" s="18">
        <f>IF(OR(G49="C",G50="C",G51="C",G52="C",G53="C",G54="C",G55="C",G56="C",G57="C",G58="C",G59="C",G60="C"),"C",SUM(G49:G60))</f>
        <v>16779248</v>
      </c>
      <c r="H769" s="18">
        <f>IF(OR(H49="C",H50="C",H51="C",H52="C",H53="C",H54="C",H55="C",H56="C",H57="C",H58="C",H59="C",H60="C"),"C",SUM(H49:H60))</f>
        <v>17807458</v>
      </c>
      <c r="I769" s="19">
        <f t="shared" si="59"/>
        <v>1.8577374862091556</v>
      </c>
      <c r="J769" s="20">
        <f t="shared" si="60"/>
        <v>1.7504709543608077</v>
      </c>
      <c r="K769" s="31">
        <f t="shared" si="61"/>
        <v>41.90094288205799</v>
      </c>
    </row>
    <row r="770" spans="1:11">
      <c r="A770" s="2" t="str">
        <f>"YE "&amp;TEXT(A61,"mmm-yy")</f>
        <v>YE Jul-05</v>
      </c>
      <c r="B770">
        <f>B61</f>
        <v>3052</v>
      </c>
      <c r="C770" s="2">
        <f>SUM(C50:C61)/12</f>
        <v>128676.75</v>
      </c>
      <c r="D770" s="2">
        <f>SUM(D50:D61)</f>
        <v>46960026</v>
      </c>
      <c r="E770" s="39">
        <f t="shared" si="58"/>
        <v>37.985213210912619</v>
      </c>
      <c r="F770" s="18">
        <f>IF(OR(F50="C",F51="C",F52="C",F53="C",F54="C",F55="C",F56="C",F57="C",F58="C",F59="C",F60="C",F61="C"),"C",SUM(F50:F61))</f>
        <v>31226558</v>
      </c>
      <c r="G770" s="18">
        <f>IF(OR(G50="C",G51="C",G52="C",G53="C",G54="C",G55="C",G56="C",G57="C",G58="C",G59="C",G60="C",G61="C"),"C",SUM(G50:G61))</f>
        <v>16788730</v>
      </c>
      <c r="H770" s="18">
        <f>IF(OR(H50="C",H51="C",H52="C",H53="C",H54="C",H55="C",H56="C",H57="C",H58="C",H59="C",H60="C",H61="C"),"C",SUM(H50:H61))</f>
        <v>17837866</v>
      </c>
      <c r="I770" s="19">
        <f t="shared" si="59"/>
        <v>1.859971421304649</v>
      </c>
      <c r="J770" s="20">
        <f t="shared" si="60"/>
        <v>1.7505770028769136</v>
      </c>
      <c r="K770" s="31">
        <f t="shared" si="61"/>
        <v>42.16145150720839</v>
      </c>
    </row>
    <row r="771" spans="1:11">
      <c r="A771" s="2" t="str">
        <f>"YE "&amp;TEXT(A62,"mmm-yy")</f>
        <v>YE Aug-05</v>
      </c>
      <c r="B771">
        <f>B62</f>
        <v>3059</v>
      </c>
      <c r="C771" s="2">
        <f>SUM(C51:C62)/12</f>
        <v>129157</v>
      </c>
      <c r="D771" s="2">
        <f>SUM(D51:D62)</f>
        <v>47138679</v>
      </c>
      <c r="E771" s="39">
        <f t="shared" si="58"/>
        <v>37.864117914717127</v>
      </c>
      <c r="F771" s="18">
        <f>IF(OR(F51="C",F52="C",F53="C",F54="C",F55="C",F56="C",F57="C",F58="C",F59="C",F60="C",F61="C",F62="C"),"C",SUM(F51:F62))</f>
        <v>31232909</v>
      </c>
      <c r="G771" s="18">
        <f>IF(OR(G51="C",G52="C",G53="C",G54="C",G55="C",G56="C",G57="C",G58="C",G59="C",G60="C",G61="C",G62="C"),"C",SUM(G51:G62))</f>
        <v>16802566</v>
      </c>
      <c r="H771" s="18">
        <f>IF(OR(H51="C",H52="C",H53="C",H54="C",H55="C",H56="C",H57="C",H58="C",H59="C",H60="C",H61="C",H62="C"),"C",SUM(H51:H62))</f>
        <v>17848645</v>
      </c>
      <c r="I771" s="19">
        <f t="shared" si="59"/>
        <v>1.8588178138981868</v>
      </c>
      <c r="J771" s="20">
        <f t="shared" si="60"/>
        <v>1.7498756348170967</v>
      </c>
      <c r="K771" s="31">
        <f t="shared" si="61"/>
        <v>42.221967963386724</v>
      </c>
    </row>
    <row r="772" spans="1:11">
      <c r="A772" s="2" t="str">
        <f>"YE "&amp;TEXT(A63,"mmm-yy")</f>
        <v>YE Sep-05</v>
      </c>
      <c r="B772">
        <f>B63</f>
        <v>3104</v>
      </c>
      <c r="C772" s="2">
        <f>SUM(C52:C63)/12</f>
        <v>129409.16666666667</v>
      </c>
      <c r="D772" s="2">
        <f>SUM(D52:D63)</f>
        <v>47229459</v>
      </c>
      <c r="E772" s="39">
        <f t="shared" si="58"/>
        <v>37.789804028879516</v>
      </c>
      <c r="F772" s="18">
        <f>IF(OR(F52="C",F53="C",F54="C",F55="C",F56="C",F57="C",F58="C",F59="C",F60="C",F61="C",F62="C",F63="C"),"C",SUM(F52:F63))</f>
        <v>31176477</v>
      </c>
      <c r="G772" s="18">
        <f>IF(OR(G52="C",G53="C",G54="C",G55="C",G56="C",G57="C",G58="C",G59="C",G60="C",G61="C",G62="C",G63="C"),"C",SUM(G52:G63))</f>
        <v>16763245</v>
      </c>
      <c r="H772" s="18">
        <f>IF(OR(H52="C",H53="C",H54="C",H55="C",H56="C",H57="C",H58="C",H59="C",H60="C",H61="C",H62="C",H63="C"),"C",SUM(H52:H63))</f>
        <v>17847920</v>
      </c>
      <c r="I772" s="19">
        <f t="shared" si="59"/>
        <v>1.8598115698959241</v>
      </c>
      <c r="J772" s="20">
        <f t="shared" si="60"/>
        <v>1.7467848914607416</v>
      </c>
      <c r="K772" s="31">
        <f t="shared" si="61"/>
        <v>41.691097508591064</v>
      </c>
    </row>
    <row r="773" spans="1:11">
      <c r="A773" s="2" t="str">
        <f>"YE "&amp;TEXT(A64,"mmm-yy")</f>
        <v>YE Oct-05</v>
      </c>
      <c r="B773">
        <f>B64</f>
        <v>3147</v>
      </c>
      <c r="C773" s="2">
        <f>SUM(C53:C64)/12</f>
        <v>129895.66666666667</v>
      </c>
      <c r="D773" s="2">
        <f>SUM(D53:D64)</f>
        <v>47410437</v>
      </c>
      <c r="E773" s="39">
        <f t="shared" si="58"/>
        <v>37.690806351352549</v>
      </c>
      <c r="F773" s="18">
        <f>IF(OR(F53="C",F54="C",F55="C",F56="C",F57="C",F58="C",F59="C",F60="C",F61="C",F62="C",F63="C",F64="C"),"C",SUM(F53:F64))</f>
        <v>31224131</v>
      </c>
      <c r="G773" s="18">
        <f>IF(OR(G53="C",G54="C",G55="C",G56="C",G57="C",G58="C",G59="C",G60="C",G61="C",G62="C",G63="C",G64="C"),"C",SUM(G53:G64))</f>
        <v>16800975</v>
      </c>
      <c r="H773" s="18">
        <f>IF(OR(H53="C",H54="C",H55="C",H56="C",H57="C",H58="C",H59="C",H60="C",H61="C",H62="C",H63="C",H64="C"),"C",SUM(H53:H64))</f>
        <v>17869376</v>
      </c>
      <c r="I773" s="19">
        <f t="shared" si="59"/>
        <v>1.858471368477127</v>
      </c>
      <c r="J773" s="20">
        <f t="shared" si="60"/>
        <v>1.7473543004523493</v>
      </c>
      <c r="K773" s="31">
        <f t="shared" si="61"/>
        <v>41.276030081559156</v>
      </c>
    </row>
    <row r="774" spans="1:11">
      <c r="A774" s="2" t="str">
        <f>"YE "&amp;TEXT(A65,"mmm-yy")</f>
        <v>YE Nov-05</v>
      </c>
      <c r="B774">
        <f>B65</f>
        <v>3168</v>
      </c>
      <c r="C774" s="2">
        <f>SUM(C54:C65)/12</f>
        <v>130346.08333333333</v>
      </c>
      <c r="D774" s="2">
        <f>SUM(D54:D65)</f>
        <v>47572587</v>
      </c>
      <c r="E774" s="39">
        <f t="shared" si="58"/>
        <v>37.537199732274388</v>
      </c>
      <c r="F774" s="18">
        <f>IF(OR(F54="C",F55="C",F56="C",F57="C",F58="C",F59="C",F60="C",F61="C",F62="C",F63="C",F64="C",F65="C"),"C",SUM(F54:F65))</f>
        <v>31190691</v>
      </c>
      <c r="G774" s="18">
        <f>IF(OR(G54="C",G55="C",G56="C",G57="C",G58="C",G59="C",G60="C",G61="C",G62="C",G63="C",G64="C",G65="C"),"C",SUM(G54:G65))</f>
        <v>16765941</v>
      </c>
      <c r="H774" s="18">
        <f>IF(OR(H54="C",H55="C",H56="C",H57="C",H58="C",H59="C",H60="C",H61="C",H62="C",H63="C",H64="C",H65="C"),"C",SUM(H54:H65))</f>
        <v>17857417</v>
      </c>
      <c r="I774" s="19">
        <f t="shared" si="59"/>
        <v>1.8603602982976022</v>
      </c>
      <c r="J774" s="20">
        <f t="shared" si="60"/>
        <v>1.7466518814003167</v>
      </c>
      <c r="K774" s="31">
        <f t="shared" si="61"/>
        <v>41.144597011784512</v>
      </c>
    </row>
    <row r="775" spans="1:11">
      <c r="A775" s="2" t="str">
        <f>"YE "&amp;TEXT(A66,"mmm-yy")</f>
        <v>YE Dec-05</v>
      </c>
      <c r="B775">
        <f>B66</f>
        <v>3194</v>
      </c>
      <c r="C775" s="2">
        <f>SUM(C55:C66)/12</f>
        <v>130762.66666666667</v>
      </c>
      <c r="D775" s="2">
        <f>SUM(D55:D66)</f>
        <v>47727556</v>
      </c>
      <c r="E775" s="39">
        <f t="shared" si="58"/>
        <v>37.364301662544797</v>
      </c>
      <c r="F775" s="18">
        <f>IF(OR(F55="C",F56="C",F57="C",F58="C",F59="C",F60="C",F61="C",F62="C",F63="C",F64="C",F65="C",F66="C"),"C",SUM(F55:F66))</f>
        <v>31087501</v>
      </c>
      <c r="G775" s="18">
        <f>IF(OR(G55="C",G56="C",G57="C",G58="C",G59="C",G60="C",G61="C",G62="C",G63="C",G64="C",G65="C",G66="C"),"C",SUM(G55:G66))</f>
        <v>16707290</v>
      </c>
      <c r="H775" s="18">
        <f>IF(OR(H55="C",H56="C",H57="C",H58="C",H59="C",H60="C",H61="C",H62="C",H63="C",H64="C",H65="C",H66="C"),"C",SUM(H55:H66))</f>
        <v>17833068</v>
      </c>
      <c r="I775" s="19">
        <f t="shared" si="59"/>
        <v>1.8607147538589441</v>
      </c>
      <c r="J775" s="20">
        <f t="shared" si="60"/>
        <v>1.7432502920978039</v>
      </c>
      <c r="K775" s="31">
        <f t="shared" si="61"/>
        <v>40.940096013358385</v>
      </c>
    </row>
    <row r="776" spans="1:11">
      <c r="A776" s="2" t="str">
        <f>"YE "&amp;TEXT(A67,"mmm-yy")</f>
        <v>YE Jan-06</v>
      </c>
      <c r="B776">
        <f>B67</f>
        <v>3195</v>
      </c>
      <c r="C776" s="2">
        <f>SUM(C56:C67)/12</f>
        <v>131188.08333333334</v>
      </c>
      <c r="D776" s="2">
        <f>SUM(D56:D67)</f>
        <v>47885811</v>
      </c>
      <c r="E776" s="39">
        <f t="shared" si="58"/>
        <v>37.21884338556989</v>
      </c>
      <c r="F776" s="18">
        <f>IF(OR(F56="C",F57="C",F58="C",F59="C",F60="C",F61="C",F62="C",F63="C",F64="C",F65="C",F66="C",F67="C"),"C",SUM(F56:F67))</f>
        <v>31007658</v>
      </c>
      <c r="G776" s="18">
        <f>IF(OR(G56="C",G57="C",G58="C",G59="C",G60="C",G61="C",G62="C",G63="C",G64="C",G65="C",G66="C",G67="C"),"C",SUM(G56:G67))</f>
        <v>16696094</v>
      </c>
      <c r="H776" s="18">
        <f>IF(OR(H56="C",H57="C",H58="C",H59="C",H60="C",H61="C",H62="C",H63="C",H64="C",H65="C",H66="C",H67="C"),"C",SUM(H56:H67))</f>
        <v>17822545</v>
      </c>
      <c r="I776" s="19">
        <f t="shared" si="59"/>
        <v>1.8571803680549475</v>
      </c>
      <c r="J776" s="20">
        <f t="shared" si="60"/>
        <v>1.7397996750744633</v>
      </c>
      <c r="K776" s="31">
        <f t="shared" si="61"/>
        <v>41.060432968179448</v>
      </c>
    </row>
    <row r="777" spans="1:11">
      <c r="A777" s="2" t="str">
        <f>"YE "&amp;TEXT(A68,"mmm-yy")</f>
        <v>YE Feb-06</v>
      </c>
      <c r="B777">
        <f>B68</f>
        <v>3199</v>
      </c>
      <c r="C777" s="2">
        <f>SUM(C57:C68)/12</f>
        <v>131616.33333333334</v>
      </c>
      <c r="D777" s="2">
        <f>SUM(D57:D68)</f>
        <v>48029703</v>
      </c>
      <c r="E777" s="39">
        <f t="shared" si="58"/>
        <v>37.175180950005043</v>
      </c>
      <c r="F777" s="18">
        <f>IF(OR(F57="C",F58="C",F59="C",F60="C",F61="C",F62="C",F63="C",F64="C",F65="C",F66="C",F67="C",F68="C"),"C",SUM(F57:F68))</f>
        <v>31082922</v>
      </c>
      <c r="G777" s="18">
        <f>IF(OR(G57="C",G58="C",G59="C",G60="C",G61="C",G62="C",G63="C",G64="C",G65="C",G66="C",G67="C",G68="C"),"C",SUM(G57:G68))</f>
        <v>16719044</v>
      </c>
      <c r="H777" s="18">
        <f>IF(OR(H57="C",H58="C",H59="C",H60="C",H61="C",H62="C",H63="C",H64="C",H65="C",H66="C",H67="C",H68="C"),"C",SUM(H57:H68))</f>
        <v>17855129</v>
      </c>
      <c r="I777" s="19">
        <f t="shared" si="59"/>
        <v>1.8591327351013611</v>
      </c>
      <c r="J777" s="20">
        <f t="shared" si="60"/>
        <v>1.740839956966987</v>
      </c>
      <c r="K777" s="31">
        <f t="shared" si="61"/>
        <v>41.142961342086075</v>
      </c>
    </row>
    <row r="778" spans="1:11">
      <c r="A778" s="2" t="str">
        <f>"YE "&amp;TEXT(A69,"mmm-yy")</f>
        <v>YE Mar-06</v>
      </c>
      <c r="B778">
        <f>B69</f>
        <v>3198</v>
      </c>
      <c r="C778" s="2">
        <f>SUM(C58:C69)/12</f>
        <v>131990.41666666666</v>
      </c>
      <c r="D778" s="2">
        <f>SUM(D58:D69)</f>
        <v>48168862</v>
      </c>
      <c r="E778" s="39">
        <f t="shared" si="58"/>
        <v>36.998098481130818</v>
      </c>
      <c r="F778" s="18">
        <f>IF(OR(F58="C",F59="C",F60="C",F61="C",F62="C",F63="C",F64="C",F65="C",F66="C",F67="C",F68="C",F69="C"),"C",SUM(F58:F69))</f>
        <v>30859499</v>
      </c>
      <c r="G778" s="18">
        <f>IF(OR(G58="C",G59="C",G60="C",G61="C",G62="C",G63="C",G64="C",G65="C",G66="C",G67="C",G68="C",G69="C"),"C",SUM(G58:G69))</f>
        <v>16641868</v>
      </c>
      <c r="H778" s="18">
        <f>IF(OR(H58="C",H59="C",H60="C",H61="C",H62="C",H63="C",H64="C",H65="C",H66="C",H67="C",H68="C",H69="C"),"C",SUM(H58:H69))</f>
        <v>17821563</v>
      </c>
      <c r="I778" s="19">
        <f t="shared" si="59"/>
        <v>1.854329033255161</v>
      </c>
      <c r="J778" s="20">
        <f t="shared" si="60"/>
        <v>1.7315820727957474</v>
      </c>
      <c r="K778" s="31">
        <f t="shared" si="61"/>
        <v>41.272800708776316</v>
      </c>
    </row>
    <row r="779" spans="1:11">
      <c r="A779" s="2" t="str">
        <f>"YE "&amp;TEXT(A70,"mmm-yy")</f>
        <v>YE Apr-06</v>
      </c>
      <c r="B779">
        <f>B70</f>
        <v>3189</v>
      </c>
      <c r="C779" s="2">
        <f>SUM(C59:C70)/12</f>
        <v>132378.08333333334</v>
      </c>
      <c r="D779" s="2">
        <f>SUM(D59:D70)</f>
        <v>48308422</v>
      </c>
      <c r="E779" s="39">
        <f t="shared" si="58"/>
        <v>36.96732838841227</v>
      </c>
      <c r="F779" s="18">
        <f>IF(OR(F59="C",F60="C",F61="C",F62="C",F63="C",F64="C",F65="C",F66="C",F67="C",F68="C",F69="C",F70="C"),"C",SUM(F59:F70))</f>
        <v>30958826</v>
      </c>
      <c r="G779" s="18">
        <f>IF(OR(G59="C",G60="C",G61="C",G62="C",G63="C",G64="C",G65="C",G66="C",G67="C",G68="C",G69="C",G70="C"),"C",SUM(G59:G70))</f>
        <v>16675763</v>
      </c>
      <c r="H779" s="18">
        <f>IF(OR(H59="C",H60="C",H61="C",H62="C",H63="C",H64="C",H65="C",H66="C",H67="C",H68="C",H69="C",H70="C"),"C",SUM(H59:H70))</f>
        <v>17858333</v>
      </c>
      <c r="I779" s="19">
        <f t="shared" si="59"/>
        <v>1.85651631052804</v>
      </c>
      <c r="J779" s="20">
        <f t="shared" si="60"/>
        <v>1.7335787164457064</v>
      </c>
      <c r="K779" s="31">
        <f t="shared" si="61"/>
        <v>41.510844569875616</v>
      </c>
    </row>
    <row r="780" spans="1:11">
      <c r="A780" s="2" t="str">
        <f>"YE "&amp;TEXT(A71,"mmm-yy")</f>
        <v>YE May-06</v>
      </c>
      <c r="B780">
        <f>B71</f>
        <v>3157</v>
      </c>
      <c r="C780" s="2">
        <f>SUM(C60:C71)/12</f>
        <v>132621.75</v>
      </c>
      <c r="D780" s="2">
        <f>SUM(D60:D71)</f>
        <v>48399066</v>
      </c>
      <c r="E780" s="39">
        <f t="shared" si="58"/>
        <v>36.963628595642732</v>
      </c>
      <c r="F780" s="18">
        <f>IF(OR(F60="C",F61="C",F62="C",F63="C",F64="C",F65="C",F66="C",F67="C",F68="C",F69="C",F70="C",F71="C"),"C",SUM(F60:F71))</f>
        <v>30987329</v>
      </c>
      <c r="G780" s="18">
        <f>IF(OR(G60="C",G61="C",G62="C",G63="C",G64="C",G65="C",G66="C",G67="C",G68="C",G69="C",G70="C",G71="C"),"C",SUM(G60:G71))</f>
        <v>16679039</v>
      </c>
      <c r="H780" s="18">
        <f>IF(OR(H60="C",H61="C",H62="C",H63="C",H64="C",H65="C",H66="C",H67="C",H68="C",H69="C",H70="C",H71="C"),"C",SUM(H60:H71))</f>
        <v>17890051</v>
      </c>
      <c r="I780" s="19">
        <f t="shared" si="59"/>
        <v>1.8578605757801754</v>
      </c>
      <c r="J780" s="20">
        <f t="shared" si="60"/>
        <v>1.7320984160414077</v>
      </c>
      <c r="K780" s="31">
        <f t="shared" si="61"/>
        <v>42.008789990497306</v>
      </c>
    </row>
    <row r="781" spans="1:11">
      <c r="A781" s="2" t="str">
        <f>"YE "&amp;TEXT(A72,"mmm-yy")</f>
        <v>YE Jun-06</v>
      </c>
      <c r="B781">
        <f>B72</f>
        <v>3124</v>
      </c>
      <c r="C781" s="2">
        <f>SUM(C61:C72)/12</f>
        <v>132744.75</v>
      </c>
      <c r="D781" s="2">
        <f>SUM(D61:D72)</f>
        <v>48443346</v>
      </c>
      <c r="E781" s="39">
        <f t="shared" si="58"/>
        <v>36.802992510054942</v>
      </c>
      <c r="F781" s="18">
        <f>IF(OR(F61="C",F62="C",F63="C",F64="C",F65="C",F66="C",F67="C",F68="C",F69="C",F70="C",F71="C",F72="C"),"C",SUM(F61:F72))</f>
        <v>30864234</v>
      </c>
      <c r="G781" s="18">
        <f>IF(OR(G61="C",G62="C",G63="C",G64="C",G65="C",G66="C",G67="C",G68="C",G69="C",G70="C",G71="C",G72="C"),"C",SUM(G61:G72))</f>
        <v>16604235</v>
      </c>
      <c r="H781" s="18">
        <f>IF(OR(H61="C",H62="C",H63="C",H64="C",H65="C",H66="C",H67="C",H68="C",H69="C",H70="C",H71="C",H72="C"),"C",SUM(H61:H72))</f>
        <v>17828601</v>
      </c>
      <c r="I781" s="19">
        <f t="shared" si="59"/>
        <v>1.8588169825348775</v>
      </c>
      <c r="J781" s="20">
        <f t="shared" si="60"/>
        <v>1.7311640997518538</v>
      </c>
      <c r="K781" s="31">
        <f t="shared" si="61"/>
        <v>42.491917413572345</v>
      </c>
    </row>
    <row r="782" spans="1:11">
      <c r="A782" s="2" t="str">
        <f>"YE "&amp;TEXT(A73,"mmm-yy")</f>
        <v>YE Jul-06</v>
      </c>
      <c r="B782">
        <f>B73</f>
        <v>3105</v>
      </c>
      <c r="C782" s="2">
        <f>SUM(C62:C73)/12</f>
        <v>132818</v>
      </c>
      <c r="D782" s="2">
        <f>SUM(D62:D73)</f>
        <v>48470595</v>
      </c>
      <c r="E782" s="39">
        <f t="shared" si="58"/>
        <v>36.72082424405972</v>
      </c>
      <c r="F782" s="18">
        <f>IF(OR(F62="C",F63="C",F64="C",F65="C",F66="C",F67="C",F68="C",F69="C",F70="C",F71="C",F72="C",F73="C"),"C",SUM(F62:F73))</f>
        <v>30777859</v>
      </c>
      <c r="G782" s="18">
        <f>IF(OR(G62="C",G63="C",G64="C",G65="C",G66="C",G67="C",G68="C",G69="C",G70="C",G71="C",G72="C",G73="C"),"C",SUM(G62:G73))</f>
        <v>16561188</v>
      </c>
      <c r="H782" s="18">
        <f>IF(OR(H62="C",H63="C",H64="C",H65="C",H66="C",H67="C",H68="C",H69="C",H70="C",H71="C",H72="C",H73="C"),"C",SUM(H62:H73))</f>
        <v>17798802</v>
      </c>
      <c r="I782" s="19">
        <f t="shared" si="59"/>
        <v>1.8584330423638691</v>
      </c>
      <c r="J782" s="20">
        <f t="shared" si="60"/>
        <v>1.7292095838809824</v>
      </c>
      <c r="K782" s="31">
        <f t="shared" si="61"/>
        <v>42.775523349436391</v>
      </c>
    </row>
    <row r="783" spans="1:11">
      <c r="A783" s="2" t="str">
        <f>"YE "&amp;TEXT(A74,"mmm-yy")</f>
        <v>YE Aug-06</v>
      </c>
      <c r="B783">
        <f>B74</f>
        <v>3123</v>
      </c>
      <c r="C783" s="2">
        <f>SUM(C63:C74)/12</f>
        <v>132917.41666666666</v>
      </c>
      <c r="D783" s="2">
        <f>SUM(D63:D74)</f>
        <v>48507578</v>
      </c>
      <c r="E783" s="39">
        <f t="shared" si="58"/>
        <v>36.796611449039986</v>
      </c>
      <c r="F783" s="18">
        <f>IF(OR(F63="C",F64="C",F65="C",F66="C",F67="C",F68="C",F69="C",F70="C",F71="C",F72="C",F73="C",F74="C"),"C",SUM(F63:F74))</f>
        <v>30838886</v>
      </c>
      <c r="G783" s="18">
        <f>IF(OR(G63="C",G64="C",G65="C",G66="C",G67="C",G68="C",G69="C",G70="C",G71="C",G72="C",G73="C",G74="C"),"C",SUM(G63:G74))</f>
        <v>16579126</v>
      </c>
      <c r="H783" s="18">
        <f>IF(OR(H63="C",H64="C",H65="C",H66="C",H67="C",H68="C",H69="C",H70="C",H71="C",H72="C",H73="C",H74="C"),"C",SUM(H63:H74))</f>
        <v>17849145</v>
      </c>
      <c r="I783" s="19">
        <f t="shared" si="59"/>
        <v>1.8601032406654006</v>
      </c>
      <c r="J783" s="20">
        <f t="shared" si="60"/>
        <v>1.7277514413155364</v>
      </c>
      <c r="K783" s="31">
        <f t="shared" si="61"/>
        <v>42.560812253175364</v>
      </c>
    </row>
    <row r="784" spans="1:11">
      <c r="A784" s="2" t="str">
        <f>"YE "&amp;TEXT(A75,"mmm-yy")</f>
        <v>YE Sep-06</v>
      </c>
      <c r="B784">
        <f>B75</f>
        <v>3157</v>
      </c>
      <c r="C784" s="2">
        <f>SUM(C64:C75)/12</f>
        <v>132990</v>
      </c>
      <c r="D784" s="2">
        <f>SUM(D64:D75)</f>
        <v>48533708</v>
      </c>
      <c r="E784" s="39">
        <f t="shared" si="58"/>
        <v>36.858821914039616</v>
      </c>
      <c r="F784" s="18">
        <f>IF(OR(F64="C",F65="C",F66="C",F67="C",F68="C",F69="C",F70="C",F71="C",F72="C",F73="C",F74="C",F75="C"),"C",SUM(F64:F75))</f>
        <v>30904288</v>
      </c>
      <c r="G784" s="18">
        <f>IF(OR(G64="C",G65="C",G66="C",G67="C",G68="C",G69="C",G70="C",G71="C",G72="C",G73="C",G74="C",G75="C"),"C",SUM(G64:G75))</f>
        <v>16617886</v>
      </c>
      <c r="H784" s="18">
        <f>IF(OR(H64="C",H65="C",H66="C",H67="C",H68="C",H69="C",H70="C",H71="C",H72="C",H73="C",H74="C",H75="C"),"C",SUM(H64:H75))</f>
        <v>17888953</v>
      </c>
      <c r="I784" s="19">
        <f t="shared" si="59"/>
        <v>1.8597003253001014</v>
      </c>
      <c r="J784" s="20">
        <f t="shared" si="60"/>
        <v>1.727562703082735</v>
      </c>
      <c r="K784" s="31">
        <f t="shared" si="61"/>
        <v>42.125435540069688</v>
      </c>
    </row>
    <row r="785" spans="1:11">
      <c r="A785" s="2" t="str">
        <f>"YE "&amp;TEXT(A76,"mmm-yy")</f>
        <v>YE Oct-06</v>
      </c>
      <c r="B785">
        <f>B76</f>
        <v>3200</v>
      </c>
      <c r="C785" s="2">
        <f>SUM(C65:C76)/12</f>
        <v>133041.75</v>
      </c>
      <c r="D785" s="2">
        <f>SUM(D65:D76)</f>
        <v>48552959</v>
      </c>
      <c r="E785" s="39">
        <f t="shared" si="58"/>
        <v>36.985708739193427</v>
      </c>
      <c r="F785" s="18">
        <f>IF(OR(F65="C",F66="C",F67="C",F68="C",F69="C",F70="C",F71="C",F72="C",F73="C",F74="C",F75="C",F76="C"),"C",SUM(F65:F76))</f>
        <v>31012665</v>
      </c>
      <c r="G785" s="18">
        <f>IF(OR(G65="C",G66="C",G67="C",G68="C",G69="C",G70="C",G71="C",G72="C",G73="C",G74="C",G75="C",G76="C"),"C",SUM(G65:G76))</f>
        <v>16658286</v>
      </c>
      <c r="H785" s="18">
        <f>IF(OR(H65="C",H66="C",H67="C",H68="C",H69="C",H70="C",H71="C",H72="C",H73="C",H74="C",H75="C",H76="C"),"C",SUM(H65:H76))</f>
        <v>17957656</v>
      </c>
      <c r="I785" s="19">
        <f t="shared" si="59"/>
        <v>1.8616960352343572</v>
      </c>
      <c r="J785" s="20">
        <f t="shared" si="60"/>
        <v>1.7269884777835147</v>
      </c>
      <c r="K785" s="31">
        <f t="shared" si="61"/>
        <v>41.575546875000001</v>
      </c>
    </row>
    <row r="786" spans="1:11">
      <c r="A786" s="2" t="str">
        <f>"YE "&amp;TEXT(A77,"mmm-yy")</f>
        <v>YE Nov-06</v>
      </c>
      <c r="B786">
        <f>B77</f>
        <v>3209</v>
      </c>
      <c r="C786" s="2">
        <f>SUM(C66:C77)/12</f>
        <v>133037.5</v>
      </c>
      <c r="D786" s="2">
        <f>SUM(D66:D77)</f>
        <v>48551429</v>
      </c>
      <c r="E786" s="39">
        <f t="shared" si="58"/>
        <v>37.143549369061823</v>
      </c>
      <c r="F786" s="18">
        <f>IF(OR(F66="C",F67="C",F68="C",F69="C",F70="C",F71="C",F72="C",F73="C",F74="C",F75="C",F76="C",F77="C"),"C",SUM(F66:F77))</f>
        <v>31130261</v>
      </c>
      <c r="G786" s="18">
        <f>IF(OR(G66="C",G67="C",G68="C",G69="C",G70="C",G71="C",G72="C",G73="C",G74="C",G75="C",G76="C",G77="C"),"C",SUM(G66:G77))</f>
        <v>16709342</v>
      </c>
      <c r="H786" s="18">
        <f>IF(OR(H66="C",H67="C",H68="C",H69="C",H70="C",H71="C",H72="C",H73="C",H74="C",H75="C",H76="C",H77="C"),"C",SUM(H66:H77))</f>
        <v>18033724</v>
      </c>
      <c r="I786" s="19">
        <f t="shared" si="59"/>
        <v>1.8630452952605794</v>
      </c>
      <c r="J786" s="20">
        <f t="shared" si="60"/>
        <v>1.7262247664431374</v>
      </c>
      <c r="K786" s="31">
        <f t="shared" si="61"/>
        <v>41.457619196011215</v>
      </c>
    </row>
    <row r="787" spans="1:11">
      <c r="A787" s="2" t="str">
        <f>"YE "&amp;TEXT(A78,"mmm-yy")</f>
        <v>YE Dec-06</v>
      </c>
      <c r="B787">
        <f>B78</f>
        <v>3233</v>
      </c>
      <c r="C787" s="2">
        <f>SUM(C67:C78)/12</f>
        <v>133024.41666666666</v>
      </c>
      <c r="D787" s="2">
        <f>SUM(D67:D78)</f>
        <v>48546562</v>
      </c>
      <c r="E787" s="39">
        <f t="shared" si="58"/>
        <v>37.282077771027332</v>
      </c>
      <c r="F787" s="18">
        <f>IF(OR(F67="C",F68="C",F69="C",F70="C",F71="C",F72="C",F73="C",F74="C",F75="C",F76="C",F77="C",F78="C"),"C",SUM(F67:F78))</f>
        <v>31268112</v>
      </c>
      <c r="G787" s="18">
        <f>IF(OR(G67="C",G68="C",G69="C",G70="C",G71="C",G72="C",G73="C",G74="C",G75="C",G76="C",G77="C",G78="C"),"C",SUM(G67:G78))</f>
        <v>16760668</v>
      </c>
      <c r="H787" s="18">
        <f>IF(OR(H67="C",H68="C",H69="C",H70="C",H71="C",H72="C",H73="C",H74="C",H75="C",H76="C",H77="C",H78="C"),"C",SUM(H67:H78))</f>
        <v>18099167</v>
      </c>
      <c r="I787" s="19">
        <f t="shared" si="59"/>
        <v>1.8655647853653565</v>
      </c>
      <c r="J787" s="20">
        <f t="shared" si="60"/>
        <v>1.7275995077563515</v>
      </c>
      <c r="K787" s="31">
        <f t="shared" si="61"/>
        <v>41.145814001443448</v>
      </c>
    </row>
    <row r="788" spans="1:11">
      <c r="A788" s="2" t="str">
        <f>"YE "&amp;TEXT(A79,"mmm-yy")</f>
        <v>YE Jan-07</v>
      </c>
      <c r="B788">
        <f>B79</f>
        <v>3232</v>
      </c>
      <c r="C788" s="2">
        <f>SUM(C68:C79)/12</f>
        <v>132998.66666666666</v>
      </c>
      <c r="D788" s="2">
        <f>SUM(D68:D79)</f>
        <v>48536983</v>
      </c>
      <c r="E788" s="39">
        <f t="shared" si="58"/>
        <v>37.487566954872328</v>
      </c>
      <c r="F788" s="18">
        <f>IF(OR(F68="C",F69="C",F70="C",F71="C",F72="C",F73="C",F74="C",F75="C",F76="C",F77="C",F78="C",F79="C"),"C",SUM(F68:F79))</f>
        <v>31367000</v>
      </c>
      <c r="G788" s="18">
        <f>IF(OR(G68="C",G69="C",G70="C",G71="C",G72="C",G73="C",G74="C",G75="C",G76="C",G77="C",G78="C",G79="C"),"C",SUM(G68:G79))</f>
        <v>16780702</v>
      </c>
      <c r="H788" s="18">
        <f>IF(OR(H68="C",H69="C",H70="C",H71="C",H72="C",H73="C",H74="C",H75="C",H76="C",H77="C",H78="C",H79="C"),"C",SUM(H68:H79))</f>
        <v>18195334</v>
      </c>
      <c r="I788" s="19">
        <f t="shared" si="59"/>
        <v>1.8692305006071857</v>
      </c>
      <c r="J788" s="20">
        <f t="shared" si="60"/>
        <v>1.7239035018538269</v>
      </c>
      <c r="K788" s="31">
        <f t="shared" si="61"/>
        <v>41.150577557755774</v>
      </c>
    </row>
    <row r="789" spans="1:11">
      <c r="A789" s="2" t="str">
        <f>"YE "&amp;TEXT(A80,"mmm-yy")</f>
        <v>YE Feb-07</v>
      </c>
      <c r="B789">
        <f>B80</f>
        <v>3239</v>
      </c>
      <c r="C789" s="2">
        <f>SUM(C69:C80)/12</f>
        <v>132961.75</v>
      </c>
      <c r="D789" s="2">
        <f>SUM(D69:D80)</f>
        <v>48524579</v>
      </c>
      <c r="E789" s="39">
        <f t="shared" si="58"/>
        <v>37.708250905175291</v>
      </c>
      <c r="F789" s="18">
        <f>IF(OR(F69="C",F70="C",F71="C",F72="C",F73="C",F74="C",F75="C",F76="C",F77="C",F78="C",F79="C",F80="C"),"C",SUM(F69:F80))</f>
        <v>31562549</v>
      </c>
      <c r="G789" s="18">
        <f>IF(OR(G69="C",G70="C",G71="C",G72="C",G73="C",G74="C",G75="C",G76="C",G77="C",G78="C",G79="C",G80="C"),"C",SUM(G69:G80))</f>
        <v>16852798</v>
      </c>
      <c r="H789" s="18">
        <f>IF(OR(H69="C",H70="C",H71="C",H72="C",H73="C",H74="C",H75="C",H76="C",H77="C",H78="C",H79="C",H80="C"),"C",SUM(H69:H80))</f>
        <v>18297770</v>
      </c>
      <c r="I789" s="19">
        <f t="shared" si="59"/>
        <v>1.8728373175777695</v>
      </c>
      <c r="J789" s="20">
        <f t="shared" si="60"/>
        <v>1.7249396511159556</v>
      </c>
      <c r="K789" s="31">
        <f t="shared" si="61"/>
        <v>41.050246989811669</v>
      </c>
    </row>
    <row r="790" spans="1:11">
      <c r="A790" s="2" t="str">
        <f>"YE "&amp;TEXT(A81,"mmm-yy")</f>
        <v>YE Mar-07</v>
      </c>
      <c r="B790">
        <f>B81</f>
        <v>3241</v>
      </c>
      <c r="C790" s="2">
        <f>SUM(C70:C81)/12</f>
        <v>132986.25</v>
      </c>
      <c r="D790" s="2">
        <f>SUM(D70:D81)</f>
        <v>48533693</v>
      </c>
      <c r="E790" s="39">
        <f t="shared" si="58"/>
        <v>37.953023686040126</v>
      </c>
      <c r="F790" s="18">
        <f>IF(OR(F70="C",F71="C",F72="C",F73="C",F74="C",F75="C",F76="C",F77="C",F78="C",F79="C",F80="C",F81="C"),"C",SUM(F70:F81))</f>
        <v>31794410</v>
      </c>
      <c r="G790" s="18">
        <f>IF(OR(G70="C",G71="C",G72="C",G73="C",G74="C",G75="C",G76="C",G77="C",G78="C",G79="C",G80="C",G81="C"),"C",SUM(G70:G81))</f>
        <v>16928849</v>
      </c>
      <c r="H790" s="18">
        <f>IF(OR(H70="C",H71="C",H72="C",H73="C",H74="C",H75="C",H76="C",H77="C",H78="C",H79="C",H80="C",H81="C"),"C",SUM(H70:H81))</f>
        <v>18420004</v>
      </c>
      <c r="I790" s="19">
        <f t="shared" si="59"/>
        <v>1.8781200068592969</v>
      </c>
      <c r="J790" s="20">
        <f t="shared" si="60"/>
        <v>1.7260805155091172</v>
      </c>
      <c r="K790" s="31">
        <f t="shared" si="61"/>
        <v>41.032474544893553</v>
      </c>
    </row>
    <row r="791" spans="1:11">
      <c r="A791" s="2" t="str">
        <f>"YE "&amp;TEXT(A82,"mmm-yy")</f>
        <v>YE Apr-07</v>
      </c>
      <c r="B791">
        <f>B82</f>
        <v>3235</v>
      </c>
      <c r="C791" s="2">
        <f>SUM(C71:C82)/12</f>
        <v>133015.75</v>
      </c>
      <c r="D791" s="2">
        <f>SUM(D71:D82)</f>
        <v>48544313</v>
      </c>
      <c r="E791" s="39">
        <f t="shared" si="58"/>
        <v>38.02118283144722</v>
      </c>
      <c r="F791" s="18">
        <f>IF(OR(F71="C",F72="C",F73="C",F74="C",F75="C",F76="C",F77="C",F78="C",F79="C",F80="C",F81="C",F82="C"),"C",SUM(F71:F82))</f>
        <v>31863222</v>
      </c>
      <c r="G791" s="18">
        <f>IF(OR(G71="C",G72="C",G73="C",G74="C",G75="C",G76="C",G77="C",G78="C",G79="C",G80="C",G81="C",G82="C"),"C",SUM(G71:G82))</f>
        <v>16948898</v>
      </c>
      <c r="H791" s="18">
        <f>IF(OR(H71="C",H72="C",H73="C",H74="C",H75="C",H76="C",H77="C",H78="C",H79="C",H80="C",H81="C",H82="C"),"C",SUM(H71:H82))</f>
        <v>18457122</v>
      </c>
      <c r="I791" s="19">
        <f t="shared" ref="I791:I822" si="62">IF(F791=0,"-",IF(OR(F791="C",G791="C"),"C",F791/G791))</f>
        <v>1.8799583312142181</v>
      </c>
      <c r="J791" s="20">
        <f t="shared" ref="J791:J822" si="63">IF(OR(H791=0,F791=0),"-",IF(OR(F791="C",H791="C"),"C",F791/H791))</f>
        <v>1.7263375080903729</v>
      </c>
      <c r="K791" s="31">
        <f t="shared" ref="K791:K822" si="64">C791/B791</f>
        <v>41.117697063369398</v>
      </c>
    </row>
    <row r="792" spans="1:11">
      <c r="A792" s="2" t="str">
        <f>"YE "&amp;TEXT(A83,"mmm-yy")</f>
        <v>YE May-07</v>
      </c>
      <c r="B792">
        <f>B83</f>
        <v>3207</v>
      </c>
      <c r="C792" s="2">
        <f>SUM(C72:C83)/12</f>
        <v>133016.08333333334</v>
      </c>
      <c r="D792" s="2">
        <f>SUM(D72:D83)</f>
        <v>48544437</v>
      </c>
      <c r="E792" s="39">
        <f t="shared" ref="E792:E820" si="65">IF(C792=0,"-",IF(H792="C","C",100*H792/D792))</f>
        <v>38.157978843178263</v>
      </c>
      <c r="F792" s="18">
        <f>IF(OR(F72="C",F73="C",F74="C",F75="C",F76="C",F77="C",F78="C",F79="C",F80="C",F81="C",F82="C",F83="C"),"C",SUM(F72:F83))</f>
        <v>31967610</v>
      </c>
      <c r="G792" s="18">
        <f>IF(OR(G72="C",G73="C",G74="C",G75="C",G76="C",G77="C",G78="C",G79="C",G80="C",G81="C",G82="C",G83="C"),"C",SUM(G72:G83))</f>
        <v>16993601</v>
      </c>
      <c r="H792" s="18">
        <f>IF(OR(H72="C",H73="C",H74="C",H75="C",H76="C",H77="C",H78="C",H79="C",H80="C",H81="C",H82="C",H83="C"),"C",SUM(H72:H83))</f>
        <v>18523576</v>
      </c>
      <c r="I792" s="19">
        <f t="shared" si="62"/>
        <v>1.8811557362091766</v>
      </c>
      <c r="J792" s="20">
        <f t="shared" si="63"/>
        <v>1.7257796226819271</v>
      </c>
      <c r="K792" s="31">
        <f t="shared" si="64"/>
        <v>41.476795551397984</v>
      </c>
    </row>
    <row r="793" spans="1:11">
      <c r="A793" s="2" t="str">
        <f>"YE "&amp;TEXT(A84,"mmm-yy")</f>
        <v>YE Jun-07</v>
      </c>
      <c r="B793">
        <f>B84</f>
        <v>3168</v>
      </c>
      <c r="C793" s="2">
        <f>SUM(C73:C84)/12</f>
        <v>133108.5</v>
      </c>
      <c r="D793" s="2">
        <f>SUM(D73:D84)</f>
        <v>48577707</v>
      </c>
      <c r="E793" s="39">
        <f t="shared" si="65"/>
        <v>38.243301603346573</v>
      </c>
      <c r="F793" s="18">
        <f>IF(OR(F73="C",F74="C",F75="C",F76="C",F77="C",F78="C",F79="C",F80="C",F81="C",F82="C",F83="C",F84="C"),"C",SUM(F73:F84))</f>
        <v>32074457</v>
      </c>
      <c r="G793" s="18">
        <f>IF(OR(G73="C",G74="C",G75="C",G76="C",G77="C",G78="C",G79="C",G80="C",G81="C",G82="C",G83="C",G84="C"),"C",SUM(G73:G84))</f>
        <v>17056497</v>
      </c>
      <c r="H793" s="18">
        <f>IF(OR(H73="C",H74="C",H75="C",H76="C",H77="C",H78="C",H79="C",H80="C",H81="C",H82="C",H83="C",H84="C"),"C",SUM(H73:H84))</f>
        <v>18577719</v>
      </c>
      <c r="I793" s="19">
        <f t="shared" si="62"/>
        <v>1.8804832551490496</v>
      </c>
      <c r="J793" s="20">
        <f t="shared" si="63"/>
        <v>1.7265013535838281</v>
      </c>
      <c r="K793" s="31">
        <f t="shared" si="64"/>
        <v>42.016571969696969</v>
      </c>
    </row>
    <row r="794" spans="1:11">
      <c r="A794" s="2" t="str">
        <f>"YE "&amp;TEXT(A85,"mmm-yy")</f>
        <v>YE Jul-07</v>
      </c>
      <c r="B794">
        <f>B85</f>
        <v>3162</v>
      </c>
      <c r="C794" s="2">
        <f>SUM(C74:C85)/12</f>
        <v>133262.66666666666</v>
      </c>
      <c r="D794" s="2">
        <f>SUM(D74:D85)</f>
        <v>48635057</v>
      </c>
      <c r="E794" s="39">
        <f t="shared" si="65"/>
        <v>38.321867290090765</v>
      </c>
      <c r="F794" s="18">
        <f>IF(OR(F74="C",F75="C",F76="C",F77="C",F78="C",F79="C",F80="C",F81="C",F82="C",F83="C",F84="C",F85="C"),"C",SUM(F74:F85))</f>
        <v>32201549</v>
      </c>
      <c r="G794" s="18">
        <f>IF(OR(G74="C",G75="C",G76="C",G77="C",G78="C",G79="C",G80="C",G81="C",G82="C",G83="C",G84="C",G85="C"),"C",SUM(G74:G85))</f>
        <v>17087250</v>
      </c>
      <c r="H794" s="18">
        <f>IF(OR(H74="C",H75="C",H76="C",H77="C",H78="C",H79="C",H80="C",H81="C",H82="C",H83="C",H84="C",H85="C"),"C",SUM(H74:H85))</f>
        <v>18637862</v>
      </c>
      <c r="I794" s="19">
        <f t="shared" si="62"/>
        <v>1.8845366574492677</v>
      </c>
      <c r="J794" s="20">
        <f t="shared" si="63"/>
        <v>1.72774908409559</v>
      </c>
      <c r="K794" s="31">
        <f t="shared" si="64"/>
        <v>42.145055871811088</v>
      </c>
    </row>
    <row r="795" spans="1:11">
      <c r="A795" s="2" t="str">
        <f>"YE "&amp;TEXT(A86,"mmm-yy")</f>
        <v>YE Aug-07</v>
      </c>
      <c r="B795">
        <f>B86</f>
        <v>3185</v>
      </c>
      <c r="C795" s="2">
        <f>SUM(C75:C86)/12</f>
        <v>133472.41666666666</v>
      </c>
      <c r="D795" s="2">
        <f>SUM(D75:D86)</f>
        <v>48713084</v>
      </c>
      <c r="E795" s="39">
        <f t="shared" si="65"/>
        <v>38.372965669757228</v>
      </c>
      <c r="F795" s="18">
        <f>IF(OR(F75="C",F76="C",F77="C",F78="C",F79="C",F80="C",F81="C",F82="C",F83="C",F84="C",F85="C",F86="C"),"C",SUM(F75:F86))</f>
        <v>32331328</v>
      </c>
      <c r="G795" s="18">
        <f>IF(OR(G75="C",G76="C",G77="C",G78="C",G79="C",G80="C",G81="C",G82="C",G83="C",G84="C",G85="C",G86="C"),"C",SUM(G75:G86))</f>
        <v>17145524</v>
      </c>
      <c r="H795" s="18">
        <f>IF(OR(H75="C",H76="C",H77="C",H78="C",H79="C",H80="C",H81="C",H82="C",H83="C",H84="C",H85="C",H86="C"),"C",SUM(H75:H86))</f>
        <v>18692655</v>
      </c>
      <c r="I795" s="19">
        <f t="shared" si="62"/>
        <v>1.8857007811484794</v>
      </c>
      <c r="J795" s="20">
        <f t="shared" si="63"/>
        <v>1.7296273857298494</v>
      </c>
      <c r="K795" s="31">
        <f t="shared" si="64"/>
        <v>41.906567242281525</v>
      </c>
    </row>
    <row r="796" spans="1:11">
      <c r="A796" s="2" t="str">
        <f>"YE "&amp;TEXT(A87,"mmm-yy")</f>
        <v>YE Sep-07</v>
      </c>
      <c r="B796">
        <f>B87</f>
        <v>3214</v>
      </c>
      <c r="C796" s="2">
        <f>SUM(C76:C87)/12</f>
        <v>133672.66666666666</v>
      </c>
      <c r="D796" s="2">
        <f>SUM(D76:D87)</f>
        <v>48785174</v>
      </c>
      <c r="E796" s="39">
        <f t="shared" si="65"/>
        <v>38.400346793884552</v>
      </c>
      <c r="F796" s="18">
        <f>IF(OR(F76="C",F77="C",F78="C",F79="C",F80="C",F81="C",F82="C",F83="C",F84="C",F85="C",F86="C",F87="C"),"C",SUM(F76:F87))</f>
        <v>32422897</v>
      </c>
      <c r="G796" s="18">
        <f>IF(OR(G76="C",G77="C",G78="C",G79="C",G80="C",G81="C",G82="C",G83="C",G84="C",G85="C",G86="C",G87="C"),"C",SUM(G76:G87))</f>
        <v>17185395</v>
      </c>
      <c r="H796" s="18">
        <f>IF(OR(H76="C",H77="C",H78="C",H79="C",H80="C",H81="C",H82="C",H83="C",H84="C",H85="C",H86="C",H87="C"),"C",SUM(H76:H87))</f>
        <v>18733676</v>
      </c>
      <c r="I796" s="19">
        <f t="shared" si="62"/>
        <v>1.8866541618624419</v>
      </c>
      <c r="J796" s="20">
        <f t="shared" si="63"/>
        <v>1.7307279681788028</v>
      </c>
      <c r="K796" s="31">
        <f t="shared" si="64"/>
        <v>41.590748807301388</v>
      </c>
    </row>
    <row r="797" spans="1:11">
      <c r="A797" s="2" t="str">
        <f>"YE "&amp;TEXT(A88,"mmm-yy")</f>
        <v>YE Oct-07</v>
      </c>
      <c r="B797">
        <f>B88</f>
        <v>3259</v>
      </c>
      <c r="C797" s="2">
        <f>SUM(C77:C88)/12</f>
        <v>133868.83333333334</v>
      </c>
      <c r="D797" s="2">
        <f>SUM(D77:D88)</f>
        <v>48858148</v>
      </c>
      <c r="E797" s="39">
        <f t="shared" si="65"/>
        <v>38.301134541571244</v>
      </c>
      <c r="F797" s="18">
        <f>IF(OR(F77="C",F78="C",F79="C",F80="C",F81="C",F82="C",F83="C",F84="C",F85="C",F86="C",F87="C",F88="C"),"C",SUM(F77:F88))</f>
        <v>32391468</v>
      </c>
      <c r="G797" s="18">
        <f>IF(OR(G77="C",G78="C",G79="C",G80="C",G81="C",G82="C",G83="C",G84="C",G85="C",G86="C",G87="C",G88="C"),"C",SUM(G77:G88))</f>
        <v>17150082</v>
      </c>
      <c r="H797" s="18">
        <f>IF(OR(H77="C",H78="C",H79="C",H80="C",H81="C",H82="C",H83="C",H84="C",H85="C",H86="C",H87="C",H88="C"),"C",SUM(H77:H88))</f>
        <v>18713225</v>
      </c>
      <c r="I797" s="19">
        <f t="shared" si="62"/>
        <v>1.8887063047278725</v>
      </c>
      <c r="J797" s="20">
        <f t="shared" si="63"/>
        <v>1.7309399101437619</v>
      </c>
      <c r="K797" s="31">
        <f t="shared" si="64"/>
        <v>41.076659507006241</v>
      </c>
    </row>
    <row r="798" spans="1:11">
      <c r="A798" s="2" t="str">
        <f>"YE "&amp;TEXT(A89,"mmm-yy")</f>
        <v>YE Nov-07</v>
      </c>
      <c r="B798">
        <f>B89</f>
        <v>3286</v>
      </c>
      <c r="C798" s="2">
        <f>SUM(C78:C89)/12</f>
        <v>134137.33333333334</v>
      </c>
      <c r="D798" s="2">
        <f>SUM(D78:D89)</f>
        <v>48954808</v>
      </c>
      <c r="E798" s="39">
        <f t="shared" si="65"/>
        <v>38.267017613469143</v>
      </c>
      <c r="F798" s="18">
        <f>IF(OR(F78="C",F79="C",F80="C",F81="C",F82="C",F83="C",F84="C",F85="C",F86="C",F87="C",F88="C",F89="C"),"C",SUM(F78:F89))</f>
        <v>32446224</v>
      </c>
      <c r="G798" s="18">
        <f>IF(OR(G78="C",G79="C",G80="C",G81="C",G82="C",G83="C",G84="C",G85="C",G86="C",G87="C",G88="C",G89="C"),"C",SUM(G78:G89))</f>
        <v>17144822</v>
      </c>
      <c r="H798" s="18">
        <f>IF(OR(H78="C",H79="C",H80="C",H81="C",H82="C",H83="C",H84="C",H85="C",H86="C",H87="C",H88="C",H89="C"),"C",SUM(H78:H89))</f>
        <v>18733545</v>
      </c>
      <c r="I798" s="19">
        <f t="shared" si="62"/>
        <v>1.8924794903090858</v>
      </c>
      <c r="J798" s="20">
        <f t="shared" si="63"/>
        <v>1.7319852702731917</v>
      </c>
      <c r="K798" s="31">
        <f t="shared" si="64"/>
        <v>40.820856157435585</v>
      </c>
    </row>
    <row r="799" spans="1:11">
      <c r="A799" s="2" t="str">
        <f>"YE "&amp;TEXT(A90,"mmm-yy")</f>
        <v>YE Dec-07</v>
      </c>
      <c r="B799">
        <f>B90</f>
        <v>3302</v>
      </c>
      <c r="C799" s="2">
        <f>SUM(C79:C90)/12</f>
        <v>134393</v>
      </c>
      <c r="D799" s="2">
        <f>SUM(D79:D90)</f>
        <v>49049916</v>
      </c>
      <c r="E799" s="39">
        <f t="shared" si="65"/>
        <v>38.251309135779152</v>
      </c>
      <c r="F799" s="18">
        <f>IF(OR(F79="C",F80="C",F81="C",F82="C",F83="C",F84="C",F85="C",F86="C",F87="C",F88="C",F89="C",F90="C"),"C",SUM(F79:F90))</f>
        <v>32472530</v>
      </c>
      <c r="G799" s="18">
        <f>IF(OR(G79="C",G80="C",G81="C",G82="C",G83="C",G84="C",G85="C",G86="C",G87="C",G88="C",G89="C",G90="C"),"C",SUM(G79:G90))</f>
        <v>17139282</v>
      </c>
      <c r="H799" s="18">
        <f>IF(OR(H79="C",H80="C",H81="C",H82="C",H83="C",H84="C",H85="C",H86="C",H87="C",H88="C",H89="C",H90="C"),"C",SUM(H79:H90))</f>
        <v>18762235</v>
      </c>
      <c r="I799" s="19">
        <f t="shared" si="62"/>
        <v>1.8946260409275022</v>
      </c>
      <c r="J799" s="20">
        <f t="shared" si="63"/>
        <v>1.7307389018419181</v>
      </c>
      <c r="K799" s="31">
        <f t="shared" si="64"/>
        <v>40.700484554815262</v>
      </c>
    </row>
    <row r="800" spans="1:11">
      <c r="A800" s="2" t="str">
        <f>"YE "&amp;TEXT(A91,"mmm-yy")</f>
        <v>YE Jan-08</v>
      </c>
      <c r="B800">
        <f>B91</f>
        <v>3294</v>
      </c>
      <c r="C800" s="2">
        <f>SUM(C80:C91)/12</f>
        <v>134659</v>
      </c>
      <c r="D800" s="2">
        <f>SUM(D80:D91)</f>
        <v>49148868</v>
      </c>
      <c r="E800" s="39">
        <f t="shared" si="65"/>
        <v>38.246919542480612</v>
      </c>
      <c r="F800" s="18">
        <f>IF(OR(F80="C",F81="C",F82="C",F83="C",F84="C",F85="C",F86="C",F87="C",F88="C",F89="C",F90="C",F91="C"),"C",SUM(F80:F91))</f>
        <v>32572364</v>
      </c>
      <c r="G800" s="18">
        <f>IF(OR(G80="C",G81="C",G82="C",G83="C",G84="C",G85="C",G86="C",G87="C",G88="C",G89="C",G90="C",G91="C"),"C",SUM(G80:G91))</f>
        <v>17238383</v>
      </c>
      <c r="H800" s="18">
        <f>IF(OR(H80="C",H81="C",H82="C",H83="C",H84="C",H85="C",H86="C",H87="C",H88="C",H89="C",H90="C",H91="C"),"C",SUM(H80:H91))</f>
        <v>18797928</v>
      </c>
      <c r="I800" s="19">
        <f t="shared" si="62"/>
        <v>1.8895254850759493</v>
      </c>
      <c r="J800" s="20">
        <f t="shared" si="63"/>
        <v>1.7327635258524237</v>
      </c>
      <c r="K800" s="31">
        <f t="shared" si="64"/>
        <v>40.880085003035823</v>
      </c>
    </row>
    <row r="801" spans="1:11">
      <c r="A801" s="2" t="str">
        <f>"YE "&amp;TEXT(A92,"mmm-yy")</f>
        <v>YE Feb-08</v>
      </c>
      <c r="B801">
        <f>B92</f>
        <v>3303</v>
      </c>
      <c r="C801" s="2">
        <f>SUM(C81:C92)/12</f>
        <v>134899.58333333334</v>
      </c>
      <c r="D801" s="2">
        <f>SUM(D81:D92)</f>
        <v>49368525</v>
      </c>
      <c r="E801" s="39">
        <f t="shared" si="65"/>
        <v>38.242406472545007</v>
      </c>
      <c r="F801" s="18">
        <f>IF(OR(F81="C",F82="C",F83="C",F84="C",F85="C",F86="C",F87="C",F88="C",F89="C",F90="C",F91="C",F92="C"),"C",SUM(F81:F92))</f>
        <v>32690307</v>
      </c>
      <c r="G801" s="18">
        <f>IF(OR(G81="C",G82="C",G83="C",G84="C",G85="C",G86="C",G87="C",G88="C",G89="C",G90="C",G91="C",G92="C"),"C",SUM(G81:G92))</f>
        <v>17314742</v>
      </c>
      <c r="H801" s="18">
        <f>IF(OR(H81="C",H82="C",H83="C",H84="C",H85="C",H86="C",H87="C",H88="C",H89="C",H90="C",H91="C",H92="C"),"C",SUM(H81:H92))</f>
        <v>18879712</v>
      </c>
      <c r="I801" s="19">
        <f t="shared" si="62"/>
        <v>1.8880042798212067</v>
      </c>
      <c r="J801" s="20">
        <f t="shared" si="63"/>
        <v>1.7315045377810847</v>
      </c>
      <c r="K801" s="31">
        <f t="shared" si="64"/>
        <v>40.841532949843582</v>
      </c>
    </row>
    <row r="802" spans="1:11">
      <c r="A802" s="2" t="str">
        <f>"YE "&amp;TEXT(A93,"mmm-yy")</f>
        <v>YE Mar-08</v>
      </c>
      <c r="B802">
        <f>B93</f>
        <v>3309</v>
      </c>
      <c r="C802" s="2">
        <f>SUM(C82:C93)/12</f>
        <v>135128</v>
      </c>
      <c r="D802" s="2">
        <f>SUM(D82:D93)</f>
        <v>49453496</v>
      </c>
      <c r="E802" s="39">
        <f t="shared" si="65"/>
        <v>38.321745746751652</v>
      </c>
      <c r="F802" s="18">
        <f>IF(OR(F82="C",F83="C",F84="C",F85="C",F86="C",F87="C",F88="C",F89="C",F90="C",F91="C",F92="C",F93="C"),"C",SUM(F82:F93))</f>
        <v>32921185</v>
      </c>
      <c r="G802" s="18">
        <f>IF(OR(G82="C",G83="C",G84="C",G85="C",G86="C",G87="C",G88="C",G89="C",G90="C",G91="C",G92="C",G93="C"),"C",SUM(G82:G93))</f>
        <v>17403912</v>
      </c>
      <c r="H802" s="18">
        <f>IF(OR(H82="C",H83="C",H84="C",H85="C",H86="C",H87="C",H88="C",H89="C",H90="C",H91="C",H92="C",H93="C"),"C",SUM(H82:H93))</f>
        <v>18951443</v>
      </c>
      <c r="I802" s="19">
        <f t="shared" si="62"/>
        <v>1.8915968432844295</v>
      </c>
      <c r="J802" s="20">
        <f t="shared" si="63"/>
        <v>1.737133420394426</v>
      </c>
      <c r="K802" s="31">
        <f t="shared" si="64"/>
        <v>40.836506497431245</v>
      </c>
    </row>
    <row r="803" spans="1:11">
      <c r="A803" s="2" t="str">
        <f>"YE "&amp;TEXT(A94,"mmm-yy")</f>
        <v>YE Apr-08</v>
      </c>
      <c r="B803">
        <f>B94</f>
        <v>3308</v>
      </c>
      <c r="C803" s="2">
        <f>SUM(C83:C94)/12</f>
        <v>135387.08333333334</v>
      </c>
      <c r="D803" s="2">
        <f>SUM(D83:D94)</f>
        <v>49546766</v>
      </c>
      <c r="E803" s="39">
        <f t="shared" si="65"/>
        <v>38.299294852059568</v>
      </c>
      <c r="F803" s="18">
        <f>IF(OR(F83="C",F84="C",F85="C",F86="C",F87="C",F88="C",F89="C",F90="C",F91="C",F92="C",F93="C",F94="C"),"C",SUM(F83:F94))</f>
        <v>32824652</v>
      </c>
      <c r="G803" s="18">
        <f>IF(OR(G83="C",G84="C",G85="C",G86="C",G87="C",G88="C",G89="C",G90="C",G91="C",G92="C",G93="C",G94="C"),"C",SUM(G83:G94))</f>
        <v>17371488</v>
      </c>
      <c r="H803" s="18">
        <f>IF(OR(H83="C",H84="C",H85="C",H86="C",H87="C",H88="C",H89="C",H90="C",H91="C",H92="C",H93="C",H94="C"),"C",SUM(H83:H94))</f>
        <v>18976062</v>
      </c>
      <c r="I803" s="19">
        <f t="shared" si="62"/>
        <v>1.8895705422586713</v>
      </c>
      <c r="J803" s="20">
        <f t="shared" si="63"/>
        <v>1.7297926197753781</v>
      </c>
      <c r="K803" s="31">
        <f t="shared" si="64"/>
        <v>40.927171503426038</v>
      </c>
    </row>
    <row r="804" spans="1:11">
      <c r="A804" s="2" t="str">
        <f>"YE "&amp;TEXT(A95,"mmm-yy")</f>
        <v>YE May-08</v>
      </c>
      <c r="B804">
        <f>B95</f>
        <v>3246</v>
      </c>
      <c r="C804" s="2">
        <f>SUM(C84:C95)/12</f>
        <v>135662.16666666666</v>
      </c>
      <c r="D804" s="2">
        <f>SUM(D84:D95)</f>
        <v>49649097</v>
      </c>
      <c r="E804" s="39">
        <f t="shared" si="65"/>
        <v>38.288813188284166</v>
      </c>
      <c r="F804" s="18">
        <f>IF(OR(F84="C",F85="C",F86="C",F87="C",F88="C",F89="C",F90="C",F91="C",F92="C",F93="C",F94="C",F95="C"),"C",SUM(F84:F95))</f>
        <v>32916263</v>
      </c>
      <c r="G804" s="18">
        <f>IF(OR(G84="C",G85="C",G86="C",G87="C",G88="C",G89="C",G90="C",G91="C",G92="C",G93="C",G94="C",G95="C"),"C",SUM(G84:G95))</f>
        <v>17420815</v>
      </c>
      <c r="H804" s="18">
        <f>IF(OR(H84="C",H85="C",H86="C",H87="C",H88="C",H89="C",H90="C",H91="C",H92="C",H93="C",H94="C",H95="C"),"C",SUM(H84:H95))</f>
        <v>19010050</v>
      </c>
      <c r="I804" s="19">
        <f t="shared" si="62"/>
        <v>1.8894789365480318</v>
      </c>
      <c r="J804" s="20">
        <f t="shared" si="63"/>
        <v>1.7315190123119086</v>
      </c>
      <c r="K804" s="31">
        <f t="shared" si="64"/>
        <v>41.793643458615726</v>
      </c>
    </row>
    <row r="805" spans="1:11">
      <c r="A805" s="2" t="str">
        <f>"YE "&amp;TEXT(A96,"mmm-yy")</f>
        <v>YE Jun-08</v>
      </c>
      <c r="B805">
        <f>B96</f>
        <v>3226</v>
      </c>
      <c r="C805" s="2">
        <f>SUM(C85:C96)/12</f>
        <v>135946.08333333334</v>
      </c>
      <c r="D805" s="2">
        <f>SUM(D85:D96)</f>
        <v>49751307</v>
      </c>
      <c r="E805" s="39">
        <f t="shared" si="65"/>
        <v>38.168544999229873</v>
      </c>
      <c r="F805" s="18">
        <f>IF(OR(F85="C",F86="C",F87="C",F88="C",F89="C",F90="C",F91="C",F92="C",F93="C",F94="C",F95="C",F96="C"),"C",SUM(F85:F96))</f>
        <v>32822507</v>
      </c>
      <c r="G805" s="18">
        <f>IF(OR(G85="C",G86="C",G87="C",G88="C",G89="C",G90="C",G91="C",G92="C",G93="C",G94="C",G95="C",G96="C"),"C",SUM(G85:G96))</f>
        <v>17356360</v>
      </c>
      <c r="H805" s="18">
        <f>IF(OR(H85="C",H86="C",H87="C",H88="C",H89="C",H90="C",H91="C",H92="C",H93="C",H94="C",H95="C",H96="C"),"C",SUM(H85:H96))</f>
        <v>18989350</v>
      </c>
      <c r="I805" s="19">
        <f t="shared" si="62"/>
        <v>1.8910939275285832</v>
      </c>
      <c r="J805" s="20">
        <f t="shared" si="63"/>
        <v>1.7284692209054022</v>
      </c>
      <c r="K805" s="31">
        <f t="shared" si="64"/>
        <v>42.140757387890062</v>
      </c>
    </row>
    <row r="806" spans="1:11">
      <c r="A806" s="2" t="str">
        <f>"YE "&amp;TEXT(A97,"mmm-yy")</f>
        <v>YE Jul-08</v>
      </c>
      <c r="B806">
        <f>B97</f>
        <v>3216</v>
      </c>
      <c r="C806" s="2">
        <f>SUM(C86:C97)/12</f>
        <v>136160</v>
      </c>
      <c r="D806" s="2">
        <f>SUM(D86:D97)</f>
        <v>49830884</v>
      </c>
      <c r="E806" s="39">
        <f t="shared" si="65"/>
        <v>38.124384869431573</v>
      </c>
      <c r="F806" s="18">
        <f>IF(OR(F86="C",F87="C",F88="C",F89="C",F90="C",F91="C",F92="C",F93="C",F94="C",F95="C",F96="C",F97="C"),"C",SUM(F86:F97))</f>
        <v>32775535</v>
      </c>
      <c r="G806" s="18">
        <f>IF(OR(G86="C",G87="C",G88="C",G89="C",G90="C",G91="C",G92="C",G93="C",G94="C",G95="C",G96="C",G97="C"),"C",SUM(G86:G97))</f>
        <v>17324559</v>
      </c>
      <c r="H806" s="18">
        <f>IF(OR(H86="C",H87="C",H88="C",H89="C",H90="C",H91="C",H92="C",H93="C",H94="C",H95="C",H96="C",H97="C"),"C",SUM(H86:H97))</f>
        <v>18997718</v>
      </c>
      <c r="I806" s="19">
        <f t="shared" si="62"/>
        <v>1.891853928287583</v>
      </c>
      <c r="J806" s="20">
        <f t="shared" si="63"/>
        <v>1.7252353677425889</v>
      </c>
      <c r="K806" s="31">
        <f t="shared" si="64"/>
        <v>42.338308457711442</v>
      </c>
    </row>
    <row r="807" spans="1:11">
      <c r="A807" s="2" t="str">
        <f>"YE "&amp;TEXT(A98,"mmm-yy")</f>
        <v>YE Aug-08</v>
      </c>
      <c r="B807">
        <f>B98</f>
        <v>3228</v>
      </c>
      <c r="C807" s="2">
        <f>SUM(C87:C98)/12</f>
        <v>136363.66666666666</v>
      </c>
      <c r="D807" s="2">
        <f>SUM(D87:D98)</f>
        <v>49906648</v>
      </c>
      <c r="E807" s="39">
        <f t="shared" si="65"/>
        <v>38.03720698693288</v>
      </c>
      <c r="F807" s="18">
        <f>IF(OR(F87="C",F88="C",F89="C",F90="C",F91="C",F92="C",F93="C",F94="C",F95="C",F96="C",F97="C",F98="C"),"C",SUM(F87:F98))</f>
        <v>32693061</v>
      </c>
      <c r="G807" s="18">
        <f>IF(OR(G87="C",G88="C",G89="C",G90="C",G91="C",G92="C",G93="C",G94="C",G95="C",G96="C",G97="C",G98="C"),"C",SUM(G87:G98))</f>
        <v>17289826</v>
      </c>
      <c r="H807" s="18">
        <f>IF(OR(H87="C",H88="C",H89="C",H90="C",H91="C",H92="C",H93="C",H94="C",H95="C",H96="C",H97="C",H98="C"),"C",SUM(H87:H98))</f>
        <v>18983095</v>
      </c>
      <c r="I807" s="19">
        <f t="shared" si="62"/>
        <v>1.8908843270024811</v>
      </c>
      <c r="J807" s="20">
        <f t="shared" si="63"/>
        <v>1.7222197434085433</v>
      </c>
      <c r="K807" s="31">
        <f t="shared" si="64"/>
        <v>42.244010739363894</v>
      </c>
    </row>
    <row r="808" spans="1:11">
      <c r="A808" s="2" t="str">
        <f>"YE "&amp;TEXT(A99,"mmm-yy")</f>
        <v>YE Sep-08</v>
      </c>
      <c r="B808">
        <f>B99</f>
        <v>3258</v>
      </c>
      <c r="C808" s="2">
        <f>SUM(C88:C99)/12</f>
        <v>136611.75</v>
      </c>
      <c r="D808" s="2">
        <f>SUM(D88:D99)</f>
        <v>49995958</v>
      </c>
      <c r="E808" s="39">
        <f t="shared" si="65"/>
        <v>37.924805841304213</v>
      </c>
      <c r="F808" s="18">
        <f>IF(OR(F88="C",F89="C",F90="C",F91="C",F92="C",F93="C",F94="C",F95="C",F96="C",F97="C",F98="C",F99="C"),"C",SUM(F88:F99))</f>
        <v>32573965</v>
      </c>
      <c r="G808" s="18">
        <f>IF(OR(G88="C",G89="C",G90="C",G91="C",G92="C",G93="C",G94="C",G95="C",G96="C",G97="C",G98="C",G99="C"),"C",SUM(G88:G99))</f>
        <v>17194439</v>
      </c>
      <c r="H808" s="18">
        <f>IF(OR(H88="C",H89="C",H90="C",H91="C",H92="C",H93="C",H94="C",H95="C",H96="C",H97="C",H98="C",H99="C"),"C",SUM(H88:H99))</f>
        <v>18960870</v>
      </c>
      <c r="I808" s="19">
        <f t="shared" si="62"/>
        <v>1.89444767578634</v>
      </c>
      <c r="J808" s="20">
        <f t="shared" si="63"/>
        <v>1.7179572983729121</v>
      </c>
      <c r="K808" s="31">
        <f t="shared" si="64"/>
        <v>41.931169429097608</v>
      </c>
    </row>
    <row r="809" spans="1:11">
      <c r="A809" s="2" t="str">
        <f>"YE "&amp;TEXT(A100,"mmm-yy")</f>
        <v>YE Oct-08</v>
      </c>
      <c r="B809">
        <f>B100</f>
        <v>3306</v>
      </c>
      <c r="C809" s="2">
        <f>SUM(C89:C100)/12</f>
        <v>136834.08333333334</v>
      </c>
      <c r="D809" s="2">
        <f>SUM(D89:D100)</f>
        <v>50078666</v>
      </c>
      <c r="E809" s="39">
        <f t="shared" si="65"/>
        <v>37.98346785036167</v>
      </c>
      <c r="F809" s="18">
        <f>IF(OR(F89="C",F90="C",F91="C",F92="C",F93="C",F94="C",F95="C",F96="C",F97="C",F98="C",F99="C",F100="C"),"C",SUM(F89:F100))</f>
        <v>32676539</v>
      </c>
      <c r="G809" s="18">
        <f>IF(OR(G89="C",G90="C",G91="C",G92="C",G93="C",G94="C",G95="C",G96="C",G97="C",G98="C",G99="C",G100="C"),"C",SUM(G89:G100))</f>
        <v>17220668</v>
      </c>
      <c r="H809" s="18">
        <f>IF(OR(H89="C",H90="C",H91="C",H92="C",H93="C",H94="C",H95="C",H96="C",H97="C",H98="C",H99="C",H100="C"),"C",SUM(H89:H100))</f>
        <v>19021614</v>
      </c>
      <c r="I809" s="19">
        <f t="shared" si="62"/>
        <v>1.8975186676846683</v>
      </c>
      <c r="J809" s="20">
        <f t="shared" si="63"/>
        <v>1.7178636365978197</v>
      </c>
      <c r="K809" s="31">
        <f t="shared" si="64"/>
        <v>41.389619883040936</v>
      </c>
    </row>
    <row r="810" spans="1:11">
      <c r="A810" s="2" t="str">
        <f>"YE "&amp;TEXT(A101,"mmm-yy")</f>
        <v>YE Nov-08</v>
      </c>
      <c r="B810">
        <f>B101</f>
        <v>3345</v>
      </c>
      <c r="C810" s="2">
        <f>SUM(C90:C101)/12</f>
        <v>137140.75</v>
      </c>
      <c r="D810" s="2">
        <f>SUM(D90:D101)</f>
        <v>50189066</v>
      </c>
      <c r="E810" s="39">
        <f t="shared" si="65"/>
        <v>37.7934329361698</v>
      </c>
      <c r="F810" s="18">
        <f>IF(OR(F90="C",F91="C",F92="C",F93="C",F94="C",F95="C",F96="C",F97="C",F98="C",F99="C",F100="C",F101="C"),"C",SUM(F90:F101))</f>
        <v>32563161</v>
      </c>
      <c r="G810" s="18">
        <f>IF(OR(G90="C",G91="C",G92="C",G93="C",G94="C",G95="C",G96="C",G97="C",G98="C",G99="C",G100="C",G101="C"),"C",SUM(G90:G101))</f>
        <v>17146951</v>
      </c>
      <c r="H810" s="18">
        <f>IF(OR(H90="C",H91="C",H92="C",H93="C",H94="C",H95="C",H96="C",H97="C",H98="C",H99="C",H100="C",H101="C"),"C",SUM(H90:H101))</f>
        <v>18968171</v>
      </c>
      <c r="I810" s="19">
        <f t="shared" si="62"/>
        <v>1.8990642126404864</v>
      </c>
      <c r="J810" s="20">
        <f t="shared" si="63"/>
        <v>1.71672645717924</v>
      </c>
      <c r="K810" s="31">
        <f t="shared" si="64"/>
        <v>40.998729446935727</v>
      </c>
    </row>
    <row r="811" spans="1:11">
      <c r="A811" s="2" t="str">
        <f>"YE "&amp;TEXT(A102,"mmm-yy")</f>
        <v>YE Dec-08</v>
      </c>
      <c r="B811">
        <f>B102</f>
        <v>3352</v>
      </c>
      <c r="C811" s="2">
        <f>SUM(C91:C102)/12</f>
        <v>137452.66666666666</v>
      </c>
      <c r="D811" s="2">
        <f>SUM(D91:D102)</f>
        <v>50305099</v>
      </c>
      <c r="E811" s="39">
        <f t="shared" si="65"/>
        <v>37.644150148675784</v>
      </c>
      <c r="F811" s="18">
        <f>IF(OR(F91="C",F92="C",F93="C",F94="C",F95="C",F96="C",F97="C",F98="C",F99="C",F100="C",F101="C",F102="C"),"C",SUM(F91:F102))</f>
        <v>32480393</v>
      </c>
      <c r="G811" s="18">
        <f>IF(OR(G91="C",G92="C",G93="C",G94="C",G95="C",G96="C",G97="C",G98="C",G99="C",G100="C",G101="C",G102="C"),"C",SUM(G91:G102))</f>
        <v>17083096</v>
      </c>
      <c r="H811" s="18">
        <f>IF(OR(H91="C",H92="C",H93="C",H94="C",H95="C",H96="C",H97="C",H98="C",H99="C",H100="C",H101="C",H102="C"),"C",SUM(H91:H102))</f>
        <v>18936927</v>
      </c>
      <c r="I811" s="19">
        <f t="shared" si="62"/>
        <v>1.901317711965091</v>
      </c>
      <c r="J811" s="20">
        <f t="shared" si="63"/>
        <v>1.7151881612048248</v>
      </c>
      <c r="K811" s="31">
        <f t="shared" si="64"/>
        <v>41.006165473349242</v>
      </c>
    </row>
    <row r="812" spans="1:11">
      <c r="A812" s="2" t="str">
        <f>"YE "&amp;TEXT(A103,"mmm-yy")</f>
        <v>YE Jan-09</v>
      </c>
      <c r="B812">
        <f>B103</f>
        <v>3356</v>
      </c>
      <c r="C812" s="2">
        <f>SUM(C92:C103)/12</f>
        <v>137750.91666666666</v>
      </c>
      <c r="D812" s="2">
        <f>SUM(D92:D103)</f>
        <v>50416048</v>
      </c>
      <c r="E812" s="39">
        <f t="shared" si="65"/>
        <v>37.45264801398158</v>
      </c>
      <c r="F812" s="18">
        <f>IF(OR(F92="C",F93="C",F94="C",F95="C",F96="C",F97="C",F98="C",F99="C",F100="C",F101="C",F102="C",F103="C"),"C",SUM(F92:F103))</f>
        <v>32332672</v>
      </c>
      <c r="G812" s="18">
        <f>IF(OR(G92="C",G93="C",G94="C",G95="C",G96="C",G97="C",G98="C",G99="C",G100="C",G101="C",G102="C",G103="C"),"C",SUM(G92:G103))</f>
        <v>16938480</v>
      </c>
      <c r="H812" s="18">
        <f>IF(OR(H92="C",H93="C",H94="C",H95="C",H96="C",H97="C",H98="C",H99="C",H100="C",H101="C",H102="C",H103="C"),"C",SUM(H92:H103))</f>
        <v>18882145</v>
      </c>
      <c r="I812" s="19">
        <f t="shared" si="62"/>
        <v>1.9088295998224163</v>
      </c>
      <c r="J812" s="20">
        <f t="shared" si="63"/>
        <v>1.7123410502355532</v>
      </c>
      <c r="K812" s="31">
        <f t="shared" si="64"/>
        <v>41.046161104489471</v>
      </c>
    </row>
    <row r="813" spans="1:11">
      <c r="A813" s="2" t="str">
        <f>"YE "&amp;TEXT(A104,"mmm-yy")</f>
        <v>YE Feb-09</v>
      </c>
      <c r="B813">
        <f>B104</f>
        <v>3354</v>
      </c>
      <c r="C813" s="2">
        <f>SUM(C93:C104)/12</f>
        <v>138095.83333333334</v>
      </c>
      <c r="D813" s="2">
        <f>SUM(D93:D104)</f>
        <v>50393119</v>
      </c>
      <c r="E813" s="39">
        <f t="shared" si="65"/>
        <v>37.241659917894744</v>
      </c>
      <c r="F813" s="18">
        <f>IF(OR(F93="C",F94="C",F95="C",F96="C",F97="C",F98="C",F99="C",F100="C",F101="C",F102="C",F103="C",F104="C"),"C",SUM(F93:F104))</f>
        <v>32069969</v>
      </c>
      <c r="G813" s="18">
        <f>IF(OR(G93="C",G94="C",G95="C",G96="C",G97="C",G98="C",G99="C",G100="C",G101="C",G102="C",G103="C",G104="C"),"C",SUM(G93:G104))</f>
        <v>16754107</v>
      </c>
      <c r="H813" s="18">
        <f>IF(OR(H93="C",H94="C",H95="C",H96="C",H97="C",H98="C",H99="C",H100="C",H101="C",H102="C",H103="C",H104="C"),"C",SUM(H93:H104))</f>
        <v>18767234</v>
      </c>
      <c r="I813" s="19">
        <f t="shared" si="62"/>
        <v>1.9141556753815647</v>
      </c>
      <c r="J813" s="20">
        <f t="shared" si="63"/>
        <v>1.708827683397564</v>
      </c>
      <c r="K813" s="31">
        <f t="shared" si="64"/>
        <v>41.173474458358179</v>
      </c>
    </row>
    <row r="814" spans="1:11">
      <c r="A814" s="2" t="str">
        <f>"YE "&amp;TEXT(A105,"mmm-yy")</f>
        <v>YE Mar-09</v>
      </c>
      <c r="B814">
        <f>B105</f>
        <v>3355</v>
      </c>
      <c r="C814" s="2">
        <f>SUM(C94:C105)/12</f>
        <v>138445.5</v>
      </c>
      <c r="D814" s="2">
        <f>SUM(D94:D105)</f>
        <v>50523195</v>
      </c>
      <c r="E814" s="39">
        <f t="shared" si="65"/>
        <v>36.91621640317878</v>
      </c>
      <c r="F814" s="18">
        <f>IF(OR(F94="C",F95="C",F96="C",F97="C",F98="C",F99="C",F100="C",F101="C",F102="C",F103="C",F104="C",F105="C"),"C",SUM(F94:F105))</f>
        <v>31697262</v>
      </c>
      <c r="G814" s="18">
        <f>IF(OR(G94="C",G95="C",G96="C",G97="C",G98="C",G99="C",G100="C",G101="C",G102="C",G103="C",G104="C",G105="C"),"C",SUM(G94:G105))</f>
        <v>16556726</v>
      </c>
      <c r="H814" s="18">
        <f>IF(OR(H94="C",H95="C",H96="C",H97="C",H98="C",H99="C",H100="C",H101="C",H102="C",H103="C",H104="C",H105="C"),"C",SUM(H94:H105))</f>
        <v>18651252</v>
      </c>
      <c r="I814" s="19">
        <f t="shared" si="62"/>
        <v>1.9144643693445189</v>
      </c>
      <c r="J814" s="20">
        <f t="shared" si="63"/>
        <v>1.6994710060214724</v>
      </c>
      <c r="K814" s="31">
        <f t="shared" si="64"/>
        <v>41.265424739195232</v>
      </c>
    </row>
    <row r="815" spans="1:11">
      <c r="A815" s="2" t="str">
        <f>"YE "&amp;TEXT(A106,"mmm-yy")</f>
        <v>YE Apr-09</v>
      </c>
      <c r="B815">
        <f>B106</f>
        <v>3347</v>
      </c>
      <c r="C815" s="2">
        <f>SUM(C95:C106)/12</f>
        <v>138704.08333333334</v>
      </c>
      <c r="D815" s="2">
        <f>SUM(D95:D106)</f>
        <v>50616285</v>
      </c>
      <c r="E815" s="39">
        <f t="shared" si="65"/>
        <v>36.878115412855763</v>
      </c>
      <c r="F815" s="18">
        <f>IF(OR(F95="C",F96="C",F97="C",F98="C",F99="C",F100="C",F101="C",F102="C",F103="C",F104="C",F105="C",F106="C"),"C",SUM(F95:F106))</f>
        <v>31814201</v>
      </c>
      <c r="G815" s="18">
        <f>IF(OR(G95="C",G96="C",G97="C",G98="C",G99="C",G100="C",G101="C",G102="C",G103="C",G104="C",G105="C",G106="C"),"C",SUM(G95:G106))</f>
        <v>16564082</v>
      </c>
      <c r="H815" s="18">
        <f>IF(OR(H95="C",H96="C",H97="C",H98="C",H99="C",H100="C",H101="C",H102="C",H103="C",H104="C",H105="C",H106="C"),"C",SUM(H95:H106))</f>
        <v>18666332</v>
      </c>
      <c r="I815" s="19">
        <f t="shared" si="62"/>
        <v>1.9206739618893458</v>
      </c>
      <c r="J815" s="20">
        <f t="shared" si="63"/>
        <v>1.7043627532179326</v>
      </c>
      <c r="K815" s="31">
        <f t="shared" si="64"/>
        <v>41.441315606015337</v>
      </c>
    </row>
    <row r="816" spans="1:11">
      <c r="A816" s="2" t="str">
        <f>"YE "&amp;TEXT(A107,"mmm-yy")</f>
        <v>YE May-09</v>
      </c>
      <c r="B816">
        <f>B107</f>
        <v>3283</v>
      </c>
      <c r="C816" s="2">
        <f>SUM(C96:C107)/12</f>
        <v>138960.58333333334</v>
      </c>
      <c r="D816" s="2">
        <f>SUM(D96:D107)</f>
        <v>50711703</v>
      </c>
      <c r="E816" s="39">
        <f t="shared" si="65"/>
        <v>36.79922955851039</v>
      </c>
      <c r="F816" s="18">
        <f>IF(OR(F96="C",F97="C",F98="C",F99="C",F100="C",F101="C",F102="C",F103="C",F104="C",F105="C",F106="C",F107="C"),"C",SUM(F96:F107))</f>
        <v>31801602</v>
      </c>
      <c r="G816" s="18">
        <f>IF(OR(G96="C",G97="C",G98="C",G99="C",G100="C",G101="C",G102="C",G103="C",G104="C",G105="C",G106="C",G107="C"),"C",SUM(G96:G107))</f>
        <v>16548859</v>
      </c>
      <c r="H816" s="18">
        <f>IF(OR(H96="C",H97="C",H98="C",H99="C",H100="C",H101="C",H102="C",H103="C",H104="C",H105="C",H106="C",H107="C"),"C",SUM(H96:H107))</f>
        <v>18661516</v>
      </c>
      <c r="I816" s="19">
        <f t="shared" si="62"/>
        <v>1.9216794342135612</v>
      </c>
      <c r="J816" s="20">
        <f t="shared" si="63"/>
        <v>1.7041274674576277</v>
      </c>
      <c r="K816" s="31">
        <f t="shared" si="64"/>
        <v>42.327317494161846</v>
      </c>
    </row>
    <row r="817" spans="1:11">
      <c r="A817" s="2" t="str">
        <f>"YE "&amp;TEXT(A108,"mmm-yy")</f>
        <v>YE Jun-09</v>
      </c>
      <c r="B817">
        <f>B108</f>
        <v>3249</v>
      </c>
      <c r="C817" s="2">
        <f>SUM(C97:C108)/12</f>
        <v>139201.08333333334</v>
      </c>
      <c r="D817" s="2">
        <f>SUM(D97:D108)</f>
        <v>50798283</v>
      </c>
      <c r="E817" s="39">
        <f t="shared" si="65"/>
        <v>36.610997265399696</v>
      </c>
      <c r="F817" s="18">
        <f>IF(OR(F97="C",F98="C",F99="C",F100="C",F101="C",F102="C",F103="C",F104="C",F105="C",F106="C",F107="C",F108="C"),"C",SUM(F97:F108))</f>
        <v>31719502</v>
      </c>
      <c r="G817" s="18">
        <f>IF(OR(G97="C",G98="C",G99="C",G100="C",G101="C",G102="C",G103="C",G104="C",G105="C",G106="C",G107="C",G108="C"),"C",SUM(G97:G108))</f>
        <v>16507024</v>
      </c>
      <c r="H817" s="18">
        <f>IF(OR(H97="C",H98="C",H99="C",H100="C",H101="C",H102="C",H103="C",H104="C",H105="C",H106="C",H107="C",H108="C"),"C",SUM(H97:H108))</f>
        <v>18597758</v>
      </c>
      <c r="I817" s="19">
        <f t="shared" si="62"/>
        <v>1.9215760515038931</v>
      </c>
      <c r="J817" s="20">
        <f t="shared" si="63"/>
        <v>1.7055551534760265</v>
      </c>
      <c r="K817" s="31">
        <f t="shared" si="64"/>
        <v>42.844285421155227</v>
      </c>
    </row>
    <row r="818" spans="1:11">
      <c r="A818" s="2" t="str">
        <f>"YE "&amp;TEXT(A109,"mmm-yy")</f>
        <v>YE Jul-09</v>
      </c>
      <c r="B818">
        <f>B109</f>
        <v>3248</v>
      </c>
      <c r="C818" s="2">
        <f>SUM(C98:C109)/12</f>
        <v>139503.41666666666</v>
      </c>
      <c r="D818" s="2">
        <f>SUM(D98:D109)</f>
        <v>50910751</v>
      </c>
      <c r="E818" s="39">
        <f t="shared" si="65"/>
        <v>36.527347632330155</v>
      </c>
      <c r="F818" s="18">
        <f>IF(OR(F98="C",F99="C",F100="C",F101="C",F102="C",F103="C",F104="C",F105="C",F106="C",F107="C",F108="C",F109="C"),"C",SUM(F98:F109))</f>
        <v>31790579</v>
      </c>
      <c r="G818" s="18">
        <f>IF(OR(G98="C",G99="C",G100="C",G101="C",G102="C",G103="C",G104="C",G105="C",G106="C",G107="C",G108="C",G109="C"),"C",SUM(G98:G109))</f>
        <v>16548039</v>
      </c>
      <c r="H818" s="18">
        <f>IF(OR(H98="C",H99="C",H100="C",H101="C",H102="C",H103="C",H104="C",H105="C",H106="C",H107="C",H108="C",H109="C"),"C",SUM(H98:H109))</f>
        <v>18596347</v>
      </c>
      <c r="I818" s="19">
        <f t="shared" si="62"/>
        <v>1.9211085373922554</v>
      </c>
      <c r="J818" s="20">
        <f t="shared" si="63"/>
        <v>1.7095066574096516</v>
      </c>
      <c r="K818" s="31">
        <f t="shared" si="64"/>
        <v>42.950559318555008</v>
      </c>
    </row>
    <row r="819" spans="1:11">
      <c r="A819" s="2" t="str">
        <f>"YE "&amp;TEXT(A110,"mmm-yy")</f>
        <v>YE Aug-09</v>
      </c>
      <c r="B819">
        <f>B110</f>
        <v>3248</v>
      </c>
      <c r="C819" s="2">
        <f>SUM(C99:C110)/12</f>
        <v>139709.41666666666</v>
      </c>
      <c r="D819" s="2">
        <f>SUM(D99:D110)</f>
        <v>50987383</v>
      </c>
      <c r="E819" s="39">
        <f t="shared" si="65"/>
        <v>36.404714083874438</v>
      </c>
      <c r="F819" s="18">
        <f>IF(OR(F99="C",F100="C",F101="C",F102="C",F103="C",F104="C",F105="C",F106="C",F107="C",F108="C",F109="C",F110="C"),"C",SUM(F99:F110))</f>
        <v>31788068</v>
      </c>
      <c r="G819" s="18">
        <f>IF(OR(G99="C",G100="C",G101="C",G102="C",G103="C",G104="C",G105="C",G106="C",G107="C",G108="C",G109="C",G110="C"),"C",SUM(G99:G110))</f>
        <v>16529200</v>
      </c>
      <c r="H819" s="18">
        <f>IF(OR(H99="C",H100="C",H101="C",H102="C",H103="C",H104="C",H105="C",H106="C",H107="C",H108="C",H109="C",H110="C"),"C",SUM(H99:H110))</f>
        <v>18561811</v>
      </c>
      <c r="I819" s="19">
        <f t="shared" si="62"/>
        <v>1.9231461897732498</v>
      </c>
      <c r="J819" s="20">
        <f t="shared" si="63"/>
        <v>1.7125520780273003</v>
      </c>
      <c r="K819" s="31">
        <f t="shared" si="64"/>
        <v>43.0139829638752</v>
      </c>
    </row>
    <row r="820" spans="1:11">
      <c r="A820" s="2" t="str">
        <f>"YE "&amp;TEXT(A111,"mmm-yy")</f>
        <v>YE Sep-09</v>
      </c>
      <c r="B820">
        <f>B111</f>
        <v>3275</v>
      </c>
      <c r="C820" s="2">
        <f>SUM(C100:C111)/12</f>
        <v>139957.08333333334</v>
      </c>
      <c r="D820" s="2">
        <f>SUM(D100:D111)</f>
        <v>51076543</v>
      </c>
      <c r="E820" s="39">
        <f t="shared" si="65"/>
        <v>36.359097364909758</v>
      </c>
      <c r="F820" s="18">
        <f>IF(OR(F100="C",F101="C",F102="C",F103="C",F104="C",F105="C",F106="C",F107="C",F108="C",F109="C",F110="C",F111="C"),"C",SUM(F100:F111))</f>
        <v>31852740</v>
      </c>
      <c r="G820" s="18">
        <f>IF(OR(G100="C",G101="C",G102="C",G103="C",G104="C",G105="C",G106="C",G107="C",G108="C",G109="C",G110="C",G111="C"),"C",SUM(G100:G111))</f>
        <v>16584912</v>
      </c>
      <c r="H820" s="18">
        <f>IF(OR(H100="C",H101="C",H102="C",H103="C",H104="C",H105="C",H106="C",H107="C",H108="C",H109="C",H110="C",H111="C"),"C",SUM(H100:H111))</f>
        <v>18570970</v>
      </c>
      <c r="I820" s="19">
        <f t="shared" si="62"/>
        <v>1.9205854091960211</v>
      </c>
      <c r="J820" s="20">
        <f t="shared" si="63"/>
        <v>1.7151898904580645</v>
      </c>
      <c r="K820" s="31">
        <f t="shared" si="64"/>
        <v>42.734987277353696</v>
      </c>
    </row>
    <row r="821" spans="1:11">
      <c r="A821" s="2" t="str">
        <f>"YE "&amp;TEXT(A112,"mmm-yy")</f>
        <v>YE Oct-09</v>
      </c>
      <c r="B821">
        <f>B112</f>
        <v>3338</v>
      </c>
      <c r="C821" s="2">
        <f>SUM(C101:C112)/12</f>
        <v>140237.66666666666</v>
      </c>
      <c r="D821" s="2">
        <f>SUM(D101:D112)</f>
        <v>51180920</v>
      </c>
      <c r="E821" s="39">
        <f t="shared" ref="E821:E830" si="66">IF(C821=0,"-",IF(H821="C","C",100*H821/D821))</f>
        <v>36.263336024440356</v>
      </c>
      <c r="F821" s="18">
        <f>IF(OR(F101="C",F102="C",F103="C",F104="C",F105="C",F106="C",F107="C",F108="C",F109="C",F110="C",F111="C",F112="C"),"C",SUM(F101:F112))</f>
        <v>31864106</v>
      </c>
      <c r="G821" s="18">
        <f>IF(OR(G101="C",G102="C",G103="C",G104="C",G105="C",G106="C",G107="C",G108="C",G109="C",G110="C",G111="C",G112="C"),"C",SUM(G101:G112))</f>
        <v>16603669</v>
      </c>
      <c r="H821" s="18">
        <f>IF(OR(H101="C",H102="C",H103="C",H104="C",H105="C",H106="C",H107="C",H108="C",H109="C",H110="C",H111="C",H112="C"),"C",SUM(H101:H112))</f>
        <v>18559909</v>
      </c>
      <c r="I821" s="19">
        <f t="shared" si="62"/>
        <v>1.9191002904237611</v>
      </c>
      <c r="J821" s="20">
        <f t="shared" si="63"/>
        <v>1.7168244736544775</v>
      </c>
      <c r="K821" s="31">
        <f t="shared" si="64"/>
        <v>42.012482524465746</v>
      </c>
    </row>
    <row r="822" spans="1:11">
      <c r="A822" s="2" t="str">
        <f>"YE "&amp;TEXT(A113,"mmm-yy")</f>
        <v>YE Nov-09</v>
      </c>
      <c r="B822">
        <f>B113</f>
        <v>3345</v>
      </c>
      <c r="C822" s="2">
        <f>SUM(C102:C113)/12</f>
        <v>140433.83333333334</v>
      </c>
      <c r="D822" s="2">
        <f>SUM(D102:D113)</f>
        <v>51251540</v>
      </c>
      <c r="E822" s="39">
        <f t="shared" si="66"/>
        <v>36.228745516720082</v>
      </c>
      <c r="F822" s="18">
        <f>IF(OR(F102="C",F103="C",F104="C",F105="C",F106="C",F107="C",F108="C",F109="C",F110="C",F111="C",F112="C",F113="C"),"C",SUM(F102:F113))</f>
        <v>31876373</v>
      </c>
      <c r="G822" s="18">
        <f>IF(OR(G102="C",G103="C",G104="C",G105="C",G106="C",G107="C",G108="C",G109="C",G110="C",G111="C",G112="C",G113="C"),"C",SUM(G102:G113))</f>
        <v>16626119</v>
      </c>
      <c r="H822" s="18">
        <f>IF(OR(H102="C",H103="C",H104="C",H105="C",H106="C",H107="C",H108="C",H109="C",H110="C",H111="C",H112="C",H113="C"),"C",SUM(H102:H113))</f>
        <v>18567790</v>
      </c>
      <c r="I822" s="19">
        <f t="shared" si="62"/>
        <v>1.917246772984122</v>
      </c>
      <c r="J822" s="20">
        <f t="shared" si="63"/>
        <v>1.7167564368188137</v>
      </c>
      <c r="K822" s="31">
        <f t="shared" si="64"/>
        <v>41.983208769307424</v>
      </c>
    </row>
    <row r="823" spans="1:11">
      <c r="A823" s="2" t="str">
        <f>"YE "&amp;TEXT(A114,"mmm-yy")</f>
        <v>YE Dec-09</v>
      </c>
      <c r="B823">
        <f>B114</f>
        <v>3348</v>
      </c>
      <c r="C823" s="2">
        <f>SUM(C103:C114)/12</f>
        <v>140615.5</v>
      </c>
      <c r="D823" s="2">
        <f>SUM(D103:D114)</f>
        <v>51319120</v>
      </c>
      <c r="E823" s="39">
        <f t="shared" si="66"/>
        <v>36.342314521371371</v>
      </c>
      <c r="F823" s="18">
        <f>IF(OR(F103="C",F104="C",F105="C",F106="C",F107="C",F108="C",F109="C",F110="C",F111="C",F112="C",F113="C",F114="C"),"C",SUM(F103:F114))</f>
        <v>32013662</v>
      </c>
      <c r="G823" s="18">
        <f>IF(OR(G103="C",G104="C",G105="C",G106="C",G107="C",G108="C",G109="C",G110="C",G111="C",G112="C",G113="C",G114="C"),"C",SUM(G103:G114))</f>
        <v>16698186</v>
      </c>
      <c r="H823" s="18">
        <f>IF(OR(H103="C",H104="C",H105="C",H106="C",H107="C",H108="C",H109="C",H110="C",H111="C",H112="C",H113="C",H114="C"),"C",SUM(H103:H114))</f>
        <v>18650556</v>
      </c>
      <c r="I823" s="19">
        <f t="shared" ref="I823:I854" si="67">IF(F823=0,"-",IF(OR(F823="C",G823="C"),"C",F823/G823))</f>
        <v>1.917193999396102</v>
      </c>
      <c r="J823" s="20">
        <f t="shared" ref="J823:J854" si="68">IF(OR(H823=0,F823=0),"-",IF(OR(F823="C",H823="C"),"C",F823/H823))</f>
        <v>1.7164990684460024</v>
      </c>
      <c r="K823" s="31">
        <f t="shared" ref="K823:K854" si="69">C823/B823</f>
        <v>41.999850657108723</v>
      </c>
    </row>
    <row r="824" spans="1:11">
      <c r="A824" s="2" t="str">
        <f>"YE "&amp;TEXT(A115,"mmm-yy")</f>
        <v>YE Jan-10</v>
      </c>
      <c r="B824">
        <f>B115</f>
        <v>3360</v>
      </c>
      <c r="C824" s="2">
        <f>SUM(C104:C115)/12</f>
        <v>140865.16666666666</v>
      </c>
      <c r="D824" s="2">
        <f>SUM(D104:D115)</f>
        <v>51411996</v>
      </c>
      <c r="E824" s="39">
        <f t="shared" si="66"/>
        <v>36.467623237191567</v>
      </c>
      <c r="F824" s="18">
        <f>IF(OR(F104="C",F105="C",F106="C",F107="C",F108="C",F109="C",F110="C",F111="C",F112="C",F113="C",F114="C",F115="C"),"C",SUM(F104:F115))</f>
        <v>32201363</v>
      </c>
      <c r="G824" s="18">
        <f>IF(OR(G104="C",G105="C",G106="C",G107="C",G108="C",G109="C",G110="C",G111="C",G112="C",G113="C",G114="C",G115="C"),"C",SUM(G104:G115))</f>
        <v>16783667</v>
      </c>
      <c r="H824" s="18">
        <f>IF(OR(H104="C",H105="C",H106="C",H107="C",H108="C",H109="C",H110="C",H111="C",H112="C",H113="C",H114="C",H115="C"),"C",SUM(H104:H115))</f>
        <v>18748733</v>
      </c>
      <c r="I824" s="19">
        <f t="shared" si="67"/>
        <v>1.9186130778214321</v>
      </c>
      <c r="J824" s="20">
        <f t="shared" si="68"/>
        <v>1.717522085359048</v>
      </c>
      <c r="K824" s="31">
        <f t="shared" si="69"/>
        <v>41.924156746031741</v>
      </c>
    </row>
    <row r="825" spans="1:11">
      <c r="A825" s="2" t="str">
        <f>"YE "&amp;TEXT(A116,"mmm-yy")</f>
        <v>YE Feb-10</v>
      </c>
      <c r="B825">
        <f>B116</f>
        <v>3347</v>
      </c>
      <c r="C825" s="2">
        <f>SUM(C105:C116)/12</f>
        <v>141060.33333333334</v>
      </c>
      <c r="D825" s="2">
        <f>SUM(D105:D116)</f>
        <v>51477572</v>
      </c>
      <c r="E825" s="39">
        <f t="shared" si="66"/>
        <v>36.507838792396811</v>
      </c>
      <c r="F825" s="18">
        <f>IF(OR(F105="C",F106="C",F107="C",F108="C",F109="C",F110="C",F111="C",F112="C",F113="C",F114="C",F115="C",F116="C"),"C",SUM(F105:F116))</f>
        <v>32250715</v>
      </c>
      <c r="G825" s="18">
        <f>IF(OR(G105="C",G106="C",G107="C",G108="C",G109="C",G110="C",G111="C",G112="C",G113="C",G114="C",G115="C",G116="C"),"C",SUM(G105:G116))</f>
        <v>16834687</v>
      </c>
      <c r="H825" s="18">
        <f>IF(OR(H105="C",H106="C",H107="C",H108="C",H109="C",H110="C",H111="C",H112="C",H113="C",H114="C",H115="C",H116="C"),"C",SUM(H105:H116))</f>
        <v>18793349</v>
      </c>
      <c r="I825" s="19">
        <f t="shared" si="67"/>
        <v>1.9157300043653915</v>
      </c>
      <c r="J825" s="20">
        <f t="shared" si="68"/>
        <v>1.7160706694692893</v>
      </c>
      <c r="K825" s="31">
        <f t="shared" si="69"/>
        <v>42.145304252564486</v>
      </c>
    </row>
    <row r="826" spans="1:11">
      <c r="A826" s="2" t="str">
        <f>"YE "&amp;TEXT(A117,"mmm-yy")</f>
        <v>YE Mar-10</v>
      </c>
      <c r="B826">
        <f>B117</f>
        <v>3345</v>
      </c>
      <c r="C826" s="2">
        <f>SUM(C106:C117)/12</f>
        <v>141215.91666666666</v>
      </c>
      <c r="D826" s="2">
        <f>SUM(D106:D117)</f>
        <v>51535449</v>
      </c>
      <c r="E826" s="39">
        <f t="shared" si="66"/>
        <v>36.522928130499068</v>
      </c>
      <c r="F826" s="18">
        <f>IF(OR(F106="C",F107="C",F108="C",F109="C",F110="C",F111="C",F112="C",F113="C",F114="C",F115="C",F116="C",F117="C"),"C",SUM(F106:F117))</f>
        <v>32324704</v>
      </c>
      <c r="G826" s="18">
        <f>IF(OR(G106="C",G107="C",G108="C",G109="C",G110="C",G111="C",G112="C",G113="C",G114="C",G115="C",G116="C",G117="C"),"C",SUM(G106:G117))</f>
        <v>16889723</v>
      </c>
      <c r="H826" s="18">
        <f>IF(OR(H106="C",H107="C",H108="C",H109="C",H110="C",H111="C",H112="C",H113="C",H114="C",H115="C",H116="C",H117="C"),"C",SUM(H106:H117))</f>
        <v>18822255</v>
      </c>
      <c r="I826" s="19">
        <f t="shared" si="67"/>
        <v>1.913868214416542</v>
      </c>
      <c r="J826" s="20">
        <f t="shared" si="68"/>
        <v>1.7173661710565498</v>
      </c>
      <c r="K826" s="31">
        <f t="shared" si="69"/>
        <v>42.217015445939211</v>
      </c>
    </row>
    <row r="827" spans="1:11">
      <c r="A827" s="2" t="str">
        <f>"YE "&amp;TEXT(A118,"mmm-yy")</f>
        <v>YE Apr-10</v>
      </c>
      <c r="B827">
        <f>B118</f>
        <v>3325</v>
      </c>
      <c r="C827" s="2">
        <f>SUM(C107:C118)/12</f>
        <v>141395.75</v>
      </c>
      <c r="D827" s="2">
        <f>SUM(D107:D118)</f>
        <v>51600189</v>
      </c>
      <c r="E827" s="39">
        <f t="shared" si="66"/>
        <v>36.483866367233652</v>
      </c>
      <c r="F827" s="18">
        <f>IF(OR(F107="C",F108="C",F109="C",F110="C",F111="C",F112="C",F113="C",F114="C",F115="C",F116="C",F117="C",F118="C"),"C",SUM(F107:F118))</f>
        <v>32346356</v>
      </c>
      <c r="G827" s="18">
        <f>IF(OR(G107="C",G108="C",G109="C",G110="C",G111="C",G112="C",G113="C",G114="C",G115="C",G116="C",G117="C",G118="C"),"C",SUM(G107:G118))</f>
        <v>16893023</v>
      </c>
      <c r="H827" s="18">
        <f>IF(OR(H107="C",H108="C",H109="C",H110="C",H111="C",H112="C",H113="C",H114="C",H115="C",H116="C",H117="C",H118="C"),"C",SUM(H107:H118))</f>
        <v>18825744</v>
      </c>
      <c r="I827" s="19">
        <f t="shared" si="67"/>
        <v>1.9147760587314657</v>
      </c>
      <c r="J827" s="20">
        <f t="shared" si="68"/>
        <v>1.7181980165033583</v>
      </c>
      <c r="K827" s="31">
        <f t="shared" si="69"/>
        <v>42.525037593984962</v>
      </c>
    </row>
    <row r="828" spans="1:11">
      <c r="A828" s="2" t="str">
        <f>"YE "&amp;TEXT(A119,"mmm-yy")</f>
        <v>YE May-10</v>
      </c>
      <c r="B828">
        <f>B119</f>
        <v>3264</v>
      </c>
      <c r="C828" s="2">
        <f>SUM(C108:C119)/12</f>
        <v>141637.25</v>
      </c>
      <c r="D828" s="2">
        <f>SUM(D108:D119)</f>
        <v>51690027</v>
      </c>
      <c r="E828" s="39">
        <f t="shared" si="66"/>
        <v>36.307452499492797</v>
      </c>
      <c r="F828" s="18">
        <f>IF(OR(F108="C",F109="C",F110="C",F111="C",F112="C",F113="C",F114="C",F115="C",F116="C",F117="C",F118="C",F119="C"),"C",SUM(F108:F119))</f>
        <v>32224167</v>
      </c>
      <c r="G828" s="18">
        <f>IF(OR(G108="C",G109="C",G110="C",G111="C",G112="C",G113="C",G114="C",G115="C",G116="C",G117="C",G118="C",G119="C"),"C",SUM(G108:G119))</f>
        <v>16806855</v>
      </c>
      <c r="H828" s="18">
        <f>IF(OR(H108="C",H109="C",H110="C",H111="C",H112="C",H113="C",H114="C",H115="C",H116="C",H117="C",H118="C",H119="C"),"C",SUM(H108:H119))</f>
        <v>18767332</v>
      </c>
      <c r="I828" s="19">
        <f t="shared" si="67"/>
        <v>1.9173228423759234</v>
      </c>
      <c r="J828" s="20">
        <f t="shared" si="68"/>
        <v>1.7170350585794507</v>
      </c>
      <c r="K828" s="31">
        <f t="shared" si="69"/>
        <v>43.393765318627452</v>
      </c>
    </row>
    <row r="829" spans="1:11">
      <c r="A829" s="2" t="str">
        <f>"YE "&amp;TEXT(A120,"mmm-yy")</f>
        <v>YE Jun-10</v>
      </c>
      <c r="B829">
        <f>B120</f>
        <v>3204</v>
      </c>
      <c r="C829" s="2">
        <f>SUM(C109:C120)/12</f>
        <v>141749.75</v>
      </c>
      <c r="D829" s="2">
        <f>SUM(D109:D120)</f>
        <v>51730527</v>
      </c>
      <c r="E829" s="39">
        <f t="shared" si="66"/>
        <v>36.420388680749376</v>
      </c>
      <c r="F829" s="18">
        <f>IF(OR(F109="C",F110="C",F111="C",F112="C",F113="C",F114="C",F115="C",F116="C",F117="C",F118="C",F119="C",F120="C"),"C",SUM(F109:F120))</f>
        <v>32337025</v>
      </c>
      <c r="G829" s="18">
        <f>IF(OR(G109="C",G110="C",G111="C",G112="C",G113="C",G114="C",G115="C",G116="C",G117="C",G118="C",G119="C",G120="C"),"C",SUM(G109:G120))</f>
        <v>16848125</v>
      </c>
      <c r="H829" s="18">
        <f>IF(OR(H109="C",H110="C",H111="C",H112="C",H113="C",H114="C",H115="C",H116="C",H117="C",H118="C",H119="C",H120="C"),"C",SUM(H109:H120))</f>
        <v>18840459</v>
      </c>
      <c r="I829" s="19">
        <f t="shared" si="67"/>
        <v>1.9193248506881329</v>
      </c>
      <c r="J829" s="20">
        <f t="shared" si="68"/>
        <v>1.7163607850530604</v>
      </c>
      <c r="K829" s="31">
        <f t="shared" si="69"/>
        <v>44.241495006242197</v>
      </c>
    </row>
    <row r="830" spans="1:11">
      <c r="A830" s="2" t="str">
        <f>"YE "&amp;TEXT(A121,"mmm-yy")</f>
        <v>YE Jul-10</v>
      </c>
      <c r="B830">
        <f>B121</f>
        <v>3201</v>
      </c>
      <c r="C830" s="2">
        <f>SUM(C110:C121)/12</f>
        <v>141887.83333333334</v>
      </c>
      <c r="D830" s="2">
        <f>SUM(D110:D121)</f>
        <v>51781894</v>
      </c>
      <c r="E830" s="39">
        <f t="shared" si="66"/>
        <v>36.416381370677556</v>
      </c>
      <c r="F830" s="18">
        <f>IF(OR(F110="C",F111="C",F112="C",F113="C",F114="C",F115="C",F116="C",F117="C",F118="C",F119="C",F120="C",F121="C"),"C",SUM(F110:F121))</f>
        <v>32341414</v>
      </c>
      <c r="G830" s="18">
        <f>IF(OR(G110="C",G111="C",G112="C",G113="C",G114="C",G115="C",G116="C",G117="C",G118="C",G119="C",G120="C",G121="C"),"C",SUM(G110:G121))</f>
        <v>16855603</v>
      </c>
      <c r="H830" s="18">
        <f>IF(OR(H110="C",H111="C",H112="C",H113="C",H114="C",H115="C",H116="C",H117="C",H118="C",H119="C",H120="C",H121="C"),"C",SUM(H110:H121))</f>
        <v>18857092</v>
      </c>
      <c r="I830" s="19">
        <f t="shared" si="67"/>
        <v>1.918733729075133</v>
      </c>
      <c r="J830" s="20">
        <f t="shared" si="68"/>
        <v>1.7150796103662218</v>
      </c>
      <c r="K830" s="31">
        <f t="shared" si="69"/>
        <v>44.326096011663026</v>
      </c>
    </row>
    <row r="831" spans="1:11">
      <c r="A831" s="2" t="str">
        <f>"YE "&amp;TEXT(A122,"mmm-yy")</f>
        <v>YE Aug-10</v>
      </c>
      <c r="B831">
        <f>B122</f>
        <v>3207</v>
      </c>
      <c r="C831" s="2">
        <f>SUM(C111:C122)/12</f>
        <v>142036</v>
      </c>
      <c r="D831" s="2">
        <f>SUM(D111:D122)</f>
        <v>51837012</v>
      </c>
      <c r="E831" s="39">
        <f t="shared" ref="E831:E836" si="70">IF(C831=0,"-",IF(H831="C","C",100*H831/D831))</f>
        <v>36.401766367243546</v>
      </c>
      <c r="F831" s="18">
        <f>IF(OR(F111="C",F112="C",F113="C",F114="C",F115="C",F116="C",F117="C",F118="C",F119="C",F120="C",F121="C",F122="C"),"C",SUM(F111:F122))</f>
        <v>32340448</v>
      </c>
      <c r="G831" s="18">
        <f>IF(OR(G111="C",G112="C",G113="C",G114="C",G115="C",G116="C",G117="C",G118="C",G119="C",G120="C",G121="C",G122="C"),"C",SUM(G111:G122))</f>
        <v>16836093</v>
      </c>
      <c r="H831" s="18">
        <f>IF(OR(H111="C",H112="C",H113="C",H114="C",H115="C",H116="C",H117="C",H118="C",H119="C",H120="C",H121="C",H122="C"),"C",SUM(H111:H122))</f>
        <v>18869588</v>
      </c>
      <c r="I831" s="19">
        <f t="shared" si="67"/>
        <v>1.9208998192157765</v>
      </c>
      <c r="J831" s="20">
        <f t="shared" si="68"/>
        <v>1.7138926403692545</v>
      </c>
      <c r="K831" s="31">
        <f t="shared" si="69"/>
        <v>44.289367009666357</v>
      </c>
    </row>
    <row r="832" spans="1:11">
      <c r="A832" s="2" t="str">
        <f>"YE "&amp;TEXT(A123,"mmm-yy")</f>
        <v>YE Sep-10</v>
      </c>
      <c r="B832">
        <f>B123</f>
        <v>3231</v>
      </c>
      <c r="C832" s="2">
        <f>SUM(C112:C123)/12</f>
        <v>142065.33333333334</v>
      </c>
      <c r="D832" s="2">
        <f>SUM(D112:D123)</f>
        <v>51847572</v>
      </c>
      <c r="E832" s="39">
        <f t="shared" si="70"/>
        <v>36.400801950764446</v>
      </c>
      <c r="F832" s="18">
        <f>IF(OR(F112="C",F113="C",F114="C",F115="C",F116="C",F117="C",F118="C",F119="C",F120="C",F121="C",F122="C",F123="C"),"C",SUM(F112:F123))</f>
        <v>32313542</v>
      </c>
      <c r="G832" s="18">
        <f>IF(OR(G112="C",G113="C",G114="C",G115="C",G116="C",G117="C",G118="C",G119="C",G120="C",G121="C",G122="C",G123="C"),"C",SUM(G112:G123))</f>
        <v>16814771</v>
      </c>
      <c r="H832" s="18">
        <f>IF(OR(H112="C",H113="C",H114="C",H115="C",H116="C",H117="C",H118="C",H119="C",H120="C",H121="C",H122="C",H123="C"),"C",SUM(H112:H123))</f>
        <v>18872932</v>
      </c>
      <c r="I832" s="19">
        <f t="shared" si="67"/>
        <v>1.9217354788834173</v>
      </c>
      <c r="J832" s="20">
        <f t="shared" si="68"/>
        <v>1.7121633247022774</v>
      </c>
      <c r="K832" s="31">
        <f t="shared" si="69"/>
        <v>43.969462498710413</v>
      </c>
    </row>
    <row r="833" spans="1:11">
      <c r="A833" s="2" t="str">
        <f>"YE "&amp;TEXT(A124,"mmm-yy")</f>
        <v>YE Oct-10</v>
      </c>
      <c r="B833">
        <f>B124</f>
        <v>3293</v>
      </c>
      <c r="C833" s="2">
        <f>SUM(C113:C124)/12</f>
        <v>142108.25</v>
      </c>
      <c r="D833" s="2">
        <f>SUM(D113:D124)</f>
        <v>51863537</v>
      </c>
      <c r="E833" s="39">
        <f t="shared" si="70"/>
        <v>36.401483763053029</v>
      </c>
      <c r="F833" s="18">
        <f>IF(OR(F113="C",F114="C",F115="C",F116="C",F117="C",F118="C",F119="C",F120="C",F121="C",F122="C",F123="C",F124="C"),"C",SUM(F113:F124))</f>
        <v>32270920</v>
      </c>
      <c r="G833" s="18">
        <f>IF(OR(G113="C",G114="C",G115="C",G116="C",G117="C",G118="C",G119="C",G120="C",G121="C",G122="C",G123="C",G124="C"),"C",SUM(G113:G124))</f>
        <v>16766832</v>
      </c>
      <c r="H833" s="18">
        <f>IF(OR(H113="C",H114="C",H115="C",H116="C",H117="C",H118="C",H119="C",H120="C",H121="C",H122="C",H123="C",H124="C"),"C",SUM(H113:H124))</f>
        <v>18879097</v>
      </c>
      <c r="I833" s="19">
        <f t="shared" si="67"/>
        <v>1.9246879792199265</v>
      </c>
      <c r="J833" s="20">
        <f t="shared" si="68"/>
        <v>1.7093465858033359</v>
      </c>
      <c r="K833" s="31">
        <f t="shared" si="69"/>
        <v>43.15464621925296</v>
      </c>
    </row>
    <row r="834" spans="1:11">
      <c r="A834" s="2" t="str">
        <f>"YE "&amp;TEXT(A125,"mmm-yy")</f>
        <v>YE Nov-10</v>
      </c>
      <c r="B834">
        <f>B125</f>
        <v>3310</v>
      </c>
      <c r="C834" s="2">
        <f>SUM(C114:C125)/12</f>
        <v>142155.75</v>
      </c>
      <c r="D834" s="2">
        <f>SUM(D114:D125)</f>
        <v>51880637</v>
      </c>
      <c r="E834" s="39">
        <f t="shared" si="70"/>
        <v>36.492576218753833</v>
      </c>
      <c r="F834" s="18">
        <f>IF(OR(F114="C",F115="C",F116="C",F117="C",F118="C",F119="C",F120="C",F121="C",F122="C",F123="C",F124="C",F125="C"),"C",SUM(F114:F125))</f>
        <v>32323290</v>
      </c>
      <c r="G834" s="18">
        <f>IF(OR(G114="C",G115="C",G116="C",G117="C",G118="C",G119="C",G120="C",G121="C",G122="C",G123="C",G124="C",G125="C"),"C",SUM(G114:G125))</f>
        <v>16787617</v>
      </c>
      <c r="H834" s="18">
        <f>IF(OR(H114="C",H115="C",H116="C",H117="C",H118="C",H119="C",H120="C",H121="C",H122="C",H123="C",H124="C",H125="C"),"C",SUM(H114:H125))</f>
        <v>18932581</v>
      </c>
      <c r="I834" s="19">
        <f t="shared" si="67"/>
        <v>1.9254245554923013</v>
      </c>
      <c r="J834" s="20">
        <f t="shared" si="68"/>
        <v>1.7072838616140082</v>
      </c>
      <c r="K834" s="31">
        <f t="shared" si="69"/>
        <v>42.947356495468277</v>
      </c>
    </row>
    <row r="835" spans="1:11">
      <c r="A835" s="2" t="str">
        <f>"YE "&amp;TEXT(A126,"mmm-yy")</f>
        <v>YE Dec-10</v>
      </c>
      <c r="B835">
        <f>B126</f>
        <v>3317</v>
      </c>
      <c r="C835" s="2">
        <f>SUM(C115:C126)/12</f>
        <v>142172.5</v>
      </c>
      <c r="D835" s="2">
        <f>SUM(D115:D126)</f>
        <v>51886868</v>
      </c>
      <c r="E835" s="39">
        <f t="shared" si="70"/>
        <v>36.433721534319631</v>
      </c>
      <c r="F835" s="18">
        <f>IF(OR(F115="C",F116="C",F117="C",F118="C",F119="C",F120="C",F121="C",F122="C",F123="C",F124="C",F125="C",F126="C"),"C",SUM(F115:F126))</f>
        <v>32246584</v>
      </c>
      <c r="G835" s="18">
        <f>IF(OR(G115="C",G116="C",G117="C",G118="C",G119="C",G120="C",G121="C",G122="C",G123="C",G124="C",G125="C",G126="C"),"C",SUM(G115:G126))</f>
        <v>16746084</v>
      </c>
      <c r="H835" s="18">
        <f>IF(OR(H115="C",H116="C",H117="C",H118="C",H119="C",H120="C",H121="C",H122="C",H123="C",H124="C",H125="C",H126="C"),"C",SUM(H115:H126))</f>
        <v>18904317</v>
      </c>
      <c r="I835" s="19">
        <f t="shared" si="67"/>
        <v>1.9256193865980846</v>
      </c>
      <c r="J835" s="20">
        <f t="shared" si="68"/>
        <v>1.7057788440597985</v>
      </c>
      <c r="K835" s="31">
        <f t="shared" si="69"/>
        <v>42.861772686162197</v>
      </c>
    </row>
    <row r="836" spans="1:11">
      <c r="A836" s="2" t="str">
        <f>"YE "&amp;TEXT(A127,"mmm-yy")</f>
        <v>YE Jan-11</v>
      </c>
      <c r="B836">
        <f>B127</f>
        <v>3324</v>
      </c>
      <c r="C836" s="2">
        <f>SUM(C116:C127)/12</f>
        <v>142093.58333333334</v>
      </c>
      <c r="D836" s="2">
        <f>SUM(D116:D127)</f>
        <v>51857511</v>
      </c>
      <c r="E836" s="39">
        <f t="shared" si="70"/>
        <v>36.381034562187146</v>
      </c>
      <c r="F836" s="18">
        <f>IF(OR(F116="C",F117="C",F118="C",F119="C",F120="C",F121="C",F122="C",F123="C",F124="C",F125="C",F126="C",F127="C"),"C",SUM(F116:F127))</f>
        <v>32142598</v>
      </c>
      <c r="G836" s="18">
        <f>IF(OR(G116="C",G117="C",G118="C",G119="C",G120="C",G121="C",G122="C",G123="C",G124="C",G125="C",G126="C",G127="C"),"C",SUM(G116:G127))</f>
        <v>16721615</v>
      </c>
      <c r="H836" s="18">
        <f>IF(OR(H116="C",H117="C",H118="C",H119="C",H120="C",H121="C",H122="C",H123="C",H124="C",H125="C",H126="C",H127="C"),"C",SUM(H116:H127))</f>
        <v>18866299</v>
      </c>
      <c r="I836" s="19">
        <f t="shared" si="67"/>
        <v>1.9222185177687681</v>
      </c>
      <c r="J836" s="20">
        <f t="shared" si="68"/>
        <v>1.7037044732514841</v>
      </c>
      <c r="K836" s="31">
        <f t="shared" si="69"/>
        <v>42.747768752507021</v>
      </c>
    </row>
    <row r="837" spans="1:11">
      <c r="A837" s="2" t="str">
        <f>"YE "&amp;TEXT(A128,"mmm-yy")</f>
        <v>YE Feb-11</v>
      </c>
      <c r="B837">
        <f>B128</f>
        <v>3313</v>
      </c>
      <c r="C837" s="2">
        <f>SUM(C117:C128)/12</f>
        <v>142012.08333333334</v>
      </c>
      <c r="D837" s="2">
        <f>SUM(D117:D128)</f>
        <v>51830127</v>
      </c>
      <c r="E837" s="39">
        <f t="shared" ref="E837:E842" si="71">IF(C837=0,"-",IF(H837="C","C",100*H837/D837))</f>
        <v>36.318103175784231</v>
      </c>
      <c r="F837" s="18">
        <f>IF(OR(F117="C",F118="C",F119="C",F120="C",F121="C",F122="C",F123="C",F124="C",F125="C",F126="C",F127="C",F128="C"),"C",SUM(F117:F128))</f>
        <v>32092013</v>
      </c>
      <c r="G837" s="18">
        <f>IF(OR(G117="C",G118="C",G119="C",G120="C",G121="C",G122="C",G123="C",G124="C",G125="C",G126="C",G127="C",G128="C"),"C",SUM(G117:G128))</f>
        <v>16666090</v>
      </c>
      <c r="H837" s="18">
        <f>IF(OR(H117="C",H118="C",H119="C",H120="C",H121="C",H122="C",H123="C",H124="C",H125="C",H126="C",H127="C",H128="C"),"C",SUM(H117:H128))</f>
        <v>18823719</v>
      </c>
      <c r="I837" s="19">
        <f t="shared" si="67"/>
        <v>1.9255874053242241</v>
      </c>
      <c r="J837" s="20">
        <f t="shared" si="68"/>
        <v>1.7048710193772016</v>
      </c>
      <c r="K837" s="31">
        <f t="shared" si="69"/>
        <v>42.865102122949999</v>
      </c>
    </row>
    <row r="838" spans="1:11">
      <c r="A838" s="2" t="str">
        <f>"YE "&amp;TEXT(A129,"mmm-yy")</f>
        <v>YE Mar-11</v>
      </c>
      <c r="B838">
        <f>B129</f>
        <v>3259</v>
      </c>
      <c r="C838" s="2">
        <f>SUM(C118:C129)/12</f>
        <v>141631.83333333334</v>
      </c>
      <c r="D838" s="2">
        <f>SUM(D118:D129)</f>
        <v>51688674</v>
      </c>
      <c r="E838" s="39">
        <f t="shared" si="71"/>
        <v>36.207384619694444</v>
      </c>
      <c r="F838" s="18">
        <f>IF(OR(F118="C",F119="C",F120="C",F121="C",F122="C",F123="C",F124="C",F125="C",F126="C",F127="C",F128="C",F129="C"),"C",SUM(F118:F129))</f>
        <v>31914236</v>
      </c>
      <c r="G838" s="18">
        <f>IF(OR(G118="C",G119="C",G120="C",G121="C",G122="C",G123="C",G124="C",G125="C",G126="C",G127="C",G128="C",G129="C"),"C",SUM(G118:G129))</f>
        <v>16534720</v>
      </c>
      <c r="H838" s="18">
        <f>IF(OR(H118="C",H119="C",H120="C",H121="C",H122="C",H123="C",H124="C",H125="C",H126="C",H127="C",H128="C",H129="C"),"C",SUM(H118:H129))</f>
        <v>18715117</v>
      </c>
      <c r="I838" s="19">
        <f t="shared" si="67"/>
        <v>1.9301346499970971</v>
      </c>
      <c r="J838" s="20">
        <f t="shared" si="68"/>
        <v>1.7052651073461096</v>
      </c>
      <c r="K838" s="31">
        <f t="shared" si="69"/>
        <v>43.458678531246804</v>
      </c>
    </row>
    <row r="839" spans="1:11">
      <c r="A839" s="2" t="str">
        <f>"YE "&amp;TEXT(A130,"mmm-yy")</f>
        <v>YE Apr-11</v>
      </c>
      <c r="B839">
        <f>B130</f>
        <v>3244</v>
      </c>
      <c r="C839" s="2">
        <f>SUM(C119:C130)/12</f>
        <v>141250</v>
      </c>
      <c r="D839" s="2">
        <f>SUM(D119:D130)</f>
        <v>51551214</v>
      </c>
      <c r="E839" s="39">
        <f t="shared" si="71"/>
        <v>36.240149456034146</v>
      </c>
      <c r="F839" s="18">
        <f>IF(OR(F119="C",F120="C",F121="C",F122="C",F123="C",F124="C",F125="C",F126="C",F127="C",F128="C",F129="C",F130="C"),"C",SUM(F119:F130))</f>
        <v>31808486</v>
      </c>
      <c r="G839" s="18">
        <f>IF(OR(G119="C",G120="C",G121="C",G122="C",G123="C",G124="C",G125="C",G126="C",G127="C",G128="C",G129="C",G130="C"),"C",SUM(G119:G130))</f>
        <v>16455367</v>
      </c>
      <c r="H839" s="18">
        <f>IF(OR(H119="C",H120="C",H121="C",H122="C",H123="C",H124="C",H125="C",H126="C",H127="C",H128="C",H129="C",H130="C"),"C",SUM(H119:H130))</f>
        <v>18682237</v>
      </c>
      <c r="I839" s="19">
        <f t="shared" si="67"/>
        <v>1.9330158968803308</v>
      </c>
      <c r="J839" s="20">
        <f t="shared" si="68"/>
        <v>1.7026058496099798</v>
      </c>
      <c r="K839" s="31">
        <f t="shared" si="69"/>
        <v>43.541923551171394</v>
      </c>
    </row>
    <row r="840" spans="1:11">
      <c r="A840" s="2" t="str">
        <f>"YE "&amp;TEXT(A131,"mmm-yy")</f>
        <v>YE May-11</v>
      </c>
      <c r="B840">
        <f>B131</f>
        <v>3191</v>
      </c>
      <c r="C840" s="2">
        <f>SUM(C120:C131)/12</f>
        <v>140822.33333333334</v>
      </c>
      <c r="D840" s="2">
        <f>SUM(D120:D131)</f>
        <v>51392122</v>
      </c>
      <c r="E840" s="39">
        <f t="shared" si="71"/>
        <v>36.385662378369979</v>
      </c>
      <c r="F840" s="18">
        <f>IF(OR(F120="C",F121="C",F122="C",F123="C",F124="C",F125="C",F126="C",F127="C",F128="C",F129="C",F130="C",F131="C"),"C",SUM(F120:F131))</f>
        <v>31825407</v>
      </c>
      <c r="G840" s="18">
        <f>IF(OR(G120="C",G121="C",G122="C",G123="C",G124="C",G125="C",G126="C",G127="C",G128="C",G129="C",G130="C",G131="C"),"C",SUM(G120:G131))</f>
        <v>16431027</v>
      </c>
      <c r="H840" s="18">
        <f>IF(OR(H120="C",H121="C",H122="C",H123="C",H124="C",H125="C",H126="C",H127="C",H128="C",H129="C",H130="C",H131="C"),"C",SUM(H120:H131))</f>
        <v>18699364</v>
      </c>
      <c r="I840" s="19">
        <f t="shared" si="67"/>
        <v>1.936909177983823</v>
      </c>
      <c r="J840" s="20">
        <f t="shared" si="68"/>
        <v>1.7019513070070191</v>
      </c>
      <c r="K840" s="31">
        <f t="shared" si="69"/>
        <v>44.131097879452632</v>
      </c>
    </row>
    <row r="841" spans="1:11">
      <c r="A841" s="2" t="str">
        <f>"YE "&amp;TEXT(A132,"mmm-yy")</f>
        <v>YE Jun-11</v>
      </c>
      <c r="B841">
        <f>B132</f>
        <v>3133</v>
      </c>
      <c r="C841" s="2">
        <f>SUM(C121:C132)/12</f>
        <v>140470.25</v>
      </c>
      <c r="D841" s="2">
        <f>SUM(D121:D132)</f>
        <v>51265372</v>
      </c>
      <c r="E841" s="39">
        <f t="shared" si="71"/>
        <v>36.465801906206785</v>
      </c>
      <c r="F841" s="18">
        <f>IF(OR(F121="C",F122="C",F123="C",F124="C",F125="C",F126="C",F127="C",F128="C",F129="C",F130="C",F131="C",F132="C"),"C",SUM(F121:F132))</f>
        <v>31830870</v>
      </c>
      <c r="G841" s="18">
        <f>IF(OR(G121="C",G122="C",G123="C",G124="C",G125="C",G126="C",G127="C",G128="C",G129="C",G130="C",G131="C",G132="C"),"C",SUM(G121:G132))</f>
        <v>16403875</v>
      </c>
      <c r="H841" s="18">
        <f>IF(OR(H121="C",H122="C",H123="C",H124="C",H125="C",H126="C",H127="C",H128="C",H129="C",H130="C",H131="C",H132="C"),"C",SUM(H121:H132))</f>
        <v>18694329</v>
      </c>
      <c r="I841" s="19">
        <f t="shared" si="67"/>
        <v>1.9404482172657376</v>
      </c>
      <c r="J841" s="20">
        <f t="shared" si="68"/>
        <v>1.7027019263435452</v>
      </c>
      <c r="K841" s="31">
        <f t="shared" si="69"/>
        <v>44.835700606447496</v>
      </c>
    </row>
    <row r="842" spans="1:11">
      <c r="A842" s="2" t="str">
        <f>"YE "&amp;TEXT(A133,"mmm-yy")</f>
        <v>YE Jul-11</v>
      </c>
      <c r="B842">
        <f>B133</f>
        <v>3139</v>
      </c>
      <c r="C842" s="2">
        <f>SUM(C122:C133)/12</f>
        <v>140166.66666666666</v>
      </c>
      <c r="D842" s="2">
        <f>SUM(D122:D133)</f>
        <v>51152439</v>
      </c>
      <c r="E842" s="39">
        <f t="shared" si="71"/>
        <v>36.587449916122281</v>
      </c>
      <c r="F842" s="18">
        <f>IF(OR(F122="C",F123="C",F124="C",F125="C",F126="C",F127="C",F128="C",F129="C",F130="C",F131="C",F132="C",F133="C"),"C",SUM(F122:F133))</f>
        <v>31874500</v>
      </c>
      <c r="G842" s="18">
        <f>IF(OR(G122="C",G123="C",G124="C",G125="C",G126="C",G127="C",G128="C",G129="C",G130="C",G131="C",G132="C",G133="C"),"C",SUM(G122:G133))</f>
        <v>16394274</v>
      </c>
      <c r="H842" s="18">
        <f>IF(OR(H122="C",H123="C",H124="C",H125="C",H126="C",H127="C",H128="C",H129="C",H130="C",H131="C",H132="C",H133="C"),"C",SUM(H122:H133))</f>
        <v>18715373</v>
      </c>
      <c r="I842" s="19">
        <f t="shared" si="67"/>
        <v>1.9442458995134522</v>
      </c>
      <c r="J842" s="20">
        <f t="shared" si="68"/>
        <v>1.7031186073609113</v>
      </c>
      <c r="K842" s="31">
        <f t="shared" si="69"/>
        <v>44.653286609323558</v>
      </c>
    </row>
    <row r="843" spans="1:11">
      <c r="A843" s="2" t="str">
        <f>"YE "&amp;TEXT(A134,"mmm-yy")</f>
        <v>YE Aug-11</v>
      </c>
      <c r="B843">
        <f>B134</f>
        <v>3151</v>
      </c>
      <c r="C843" s="2">
        <f>SUM(C123:C134)/12</f>
        <v>139907.66666666666</v>
      </c>
      <c r="D843" s="2">
        <f>SUM(D123:D134)</f>
        <v>51056091</v>
      </c>
      <c r="E843" s="39">
        <f>IF(C843=0,"-",IF(H843="C","C",100*H843/D843))</f>
        <v>36.849103861084863</v>
      </c>
      <c r="F843" s="18">
        <f>IF(OR(F123="C",F124="C",F125="C",F126="C",F127="C",F128="C",F129="C",F130="C",F131="C",F132="C",F133="C",F134="C"),"C",SUM(F123:F134))</f>
        <v>32044612</v>
      </c>
      <c r="G843" s="18">
        <f>IF(OR(G123="C",G124="C",G125="C",G126="C",G127="C",G128="C",G129="C",G130="C",G131="C",G132="C",G133="C",G134="C"),"C",SUM(G123:G134))</f>
        <v>16466207</v>
      </c>
      <c r="H843" s="18">
        <f>IF(OR(H123="C",H124="C",H125="C",H126="C",H127="C",H128="C",H129="C",H130="C",H131="C",H132="C",H133="C",H134="C"),"C",SUM(H123:H134))</f>
        <v>18813712</v>
      </c>
      <c r="I843" s="19">
        <f t="shared" si="67"/>
        <v>1.9460833937044517</v>
      </c>
      <c r="J843" s="20">
        <f t="shared" si="68"/>
        <v>1.7032583468908209</v>
      </c>
      <c r="K843" s="31">
        <f t="shared" si="69"/>
        <v>44.40103670792341</v>
      </c>
    </row>
    <row r="844" spans="1:11">
      <c r="A844" s="2" t="str">
        <f>"YE "&amp;TEXT(A135,"mmm-yy")</f>
        <v>YE Sep-11</v>
      </c>
      <c r="B844">
        <f>B135</f>
        <v>3194</v>
      </c>
      <c r="C844" s="2">
        <f>SUM(C124:C135)/12</f>
        <v>139870.66666666666</v>
      </c>
      <c r="D844" s="2">
        <f>SUM(D124:D135)</f>
        <v>51042771</v>
      </c>
      <c r="E844" s="39">
        <f>IF(C844=0,"-",IF(H844="C","C",100*H844/D844))</f>
        <v>36.893469204483431</v>
      </c>
      <c r="F844" s="18">
        <f>IF(OR(F124="C",F125="C",F126="C",F127="C",F128="C",F129="C",F130="C",F131="C",F132="C",F133="C",F134="C",F135="C"),"C",SUM(F124:F135))</f>
        <v>32050107</v>
      </c>
      <c r="G844" s="18">
        <f>IF(OR(G124="C",G125="C",G126="C",G127="C",G128="C",G129="C",G130="C",G131="C",G132="C",G133="C",G134="C",G135="C"),"C",SUM(G124:G135))</f>
        <v>16462728</v>
      </c>
      <c r="H844" s="18">
        <f>IF(OR(H124="C",H125="C",H126="C",H127="C",H128="C",H129="C",H130="C",H131="C",H132="C",H133="C",H134="C",H135="C"),"C",SUM(H124:H135))</f>
        <v>18831449</v>
      </c>
      <c r="I844" s="19">
        <f t="shared" si="67"/>
        <v>1.9468284357246259</v>
      </c>
      <c r="J844" s="20">
        <f t="shared" si="68"/>
        <v>1.7019458778769494</v>
      </c>
      <c r="K844" s="31">
        <f t="shared" si="69"/>
        <v>43.79169275725318</v>
      </c>
    </row>
    <row r="845" spans="1:11">
      <c r="A845" s="2" t="str">
        <f>"YE "&amp;TEXT(A136,"mmm-yy")</f>
        <v>YE Oct-11</v>
      </c>
      <c r="B845">
        <f>B136</f>
        <v>3230</v>
      </c>
      <c r="C845" s="2">
        <f>SUM(C125:C136)/12</f>
        <v>139558.58333333334</v>
      </c>
      <c r="D845" s="2">
        <f>SUM(D125:D136)</f>
        <v>50926676</v>
      </c>
      <c r="E845" s="39">
        <f>IF(C845=0,"-",IF(H845="C","C",100*H845/D845))</f>
        <v>36.9485709218485</v>
      </c>
      <c r="F845" s="18">
        <f>IF(OR(F125="C",F126="C",F127="C",F128="C",F129="C",F130="C",F131="C",F132="C",F133="C",F134="C",F135="C",F136="C"),"C",SUM(F125:F136))</f>
        <v>32013336</v>
      </c>
      <c r="G845" s="18">
        <f>IF(OR(G125="C",G126="C",G127="C",G128="C",G129="C",G130="C",G131="C",G132="C",G133="C",G134="C",G135="C",G136="C"),"C",SUM(G125:G136))</f>
        <v>16408327</v>
      </c>
      <c r="H845" s="18">
        <f>IF(OR(H125="C",H126="C",H127="C",H128="C",H129="C",H130="C",H131="C",H132="C",H133="C",H134="C",H135="C",H136="C"),"C",SUM(H125:H136))</f>
        <v>18816679</v>
      </c>
      <c r="I845" s="19">
        <f t="shared" si="67"/>
        <v>1.9510420532209043</v>
      </c>
      <c r="J845" s="20">
        <f t="shared" si="68"/>
        <v>1.7013276359765717</v>
      </c>
      <c r="K845" s="31">
        <f t="shared" si="69"/>
        <v>43.206991744066052</v>
      </c>
    </row>
    <row r="846" spans="1:11">
      <c r="A846" s="2" t="str">
        <f>"YE "&amp;TEXT(A137,"mmm-yy")</f>
        <v>YE Nov-11</v>
      </c>
      <c r="B846">
        <f>B137</f>
        <v>3242</v>
      </c>
      <c r="C846" s="2">
        <f>SUM(C126:C137)/12</f>
        <v>139227.25</v>
      </c>
      <c r="D846" s="2">
        <f>SUM(D126:D137)</f>
        <v>50807396</v>
      </c>
      <c r="E846" s="39">
        <f t="shared" ref="E846:E856" si="72">IF(C846=0,"-",IF(H846="C","C",100*H846/D846))</f>
        <v>36.961075509557702</v>
      </c>
      <c r="F846" s="18">
        <f>IF(OR(F126="C",F127="C",F128="C",F129="C",F130="C",F131="C",F132="C",F133="C",F134="C",F135="C",F136="C",F137="C"),"C",SUM(F126:F137))</f>
        <v>31973154</v>
      </c>
      <c r="G846" s="18">
        <f>IF(OR(G126="C",G127="C",G128="C",G129="C",G130="C",G131="C",G132="C",G133="C",G134="C",G135="C",G136="C",G137="C"),"C",SUM(G126:G137))</f>
        <v>16367700</v>
      </c>
      <c r="H846" s="18">
        <f>IF(OR(H126="C",H127="C",H128="C",H129="C",H130="C",H131="C",H132="C",H133="C",H134="C",H135="C",H136="C",H137="C"),"C",SUM(H126:H137))</f>
        <v>18778960</v>
      </c>
      <c r="I846" s="19">
        <f t="shared" si="67"/>
        <v>1.9534298649168789</v>
      </c>
      <c r="J846" s="20">
        <f t="shared" si="68"/>
        <v>1.7026051495929486</v>
      </c>
      <c r="K846" s="31">
        <f t="shared" si="69"/>
        <v>42.944864281307837</v>
      </c>
    </row>
    <row r="847" spans="1:11">
      <c r="A847" s="2" t="str">
        <f>"YE "&amp;TEXT(A138,"mmm-yy")</f>
        <v>YE Dec-11</v>
      </c>
      <c r="B847">
        <f>B138</f>
        <v>3247</v>
      </c>
      <c r="C847" s="2">
        <f>SUM(C127:C138)/12</f>
        <v>138912.33333333334</v>
      </c>
      <c r="D847" s="2">
        <f>SUM(D127:D138)</f>
        <v>50690247</v>
      </c>
      <c r="E847" s="39">
        <f t="shared" si="72"/>
        <v>37.009054226940343</v>
      </c>
      <c r="F847" s="18">
        <f>IF(OR(F127="C",F128="C",F129="C",F130="C",F131="C",F132="C",F133="C",F134="C",F135="C",F136="C",F137="C",F138="C"),"C",SUM(F127:F138))</f>
        <v>32016011</v>
      </c>
      <c r="G847" s="18">
        <f>IF(OR(G127="C",G128="C",G129="C",G130="C",G131="C",G132="C",G133="C",G134="C",G135="C",G136="C",G137="C",G138="C"),"C",SUM(G127:G138))</f>
        <v>16372924</v>
      </c>
      <c r="H847" s="18">
        <f>IF(OR(H127="C",H128="C",H129="C",H130="C",H131="C",H132="C",H133="C",H134="C",H135="C",H136="C",H137="C",H138="C"),"C",SUM(H127:H138))</f>
        <v>18759981</v>
      </c>
      <c r="I847" s="19">
        <f t="shared" si="67"/>
        <v>1.9554241502617371</v>
      </c>
      <c r="J847" s="20">
        <f t="shared" si="68"/>
        <v>1.7066121229014037</v>
      </c>
      <c r="K847" s="31">
        <f t="shared" si="69"/>
        <v>42.781747253875373</v>
      </c>
    </row>
    <row r="848" spans="1:11">
      <c r="A848" s="2" t="str">
        <f>"YE "&amp;TEXT(A139,"mmm-yy")</f>
        <v>YE Jan-12</v>
      </c>
      <c r="B848">
        <f>B139</f>
        <v>3254</v>
      </c>
      <c r="C848" s="2">
        <f>SUM(C128:C139)/12</f>
        <v>138648.08333333334</v>
      </c>
      <c r="D848" s="2">
        <f>SUM(D128:D139)</f>
        <v>50591946</v>
      </c>
      <c r="E848" s="39">
        <f t="shared" si="72"/>
        <v>36.90080828280454</v>
      </c>
      <c r="F848" s="18">
        <f>IF(OR(F128="C",F129="C",F130="C",F131="C",F132="C",F133="C",F134="C",F135="C",F136="C",F137="C",F138="C",F139="C"),"C",SUM(F128:F139))</f>
        <v>31832848</v>
      </c>
      <c r="G848" s="18">
        <f>IF(OR(G128="C",G129="C",G130="C",G131="C",G132="C",G133="C",G134="C",G135="C",G136="C",G137="C",G138="C",G139="C"),"C",SUM(G128:G139))</f>
        <v>16321226</v>
      </c>
      <c r="H848" s="18">
        <f>IF(OR(H128="C",H129="C",H130="C",H131="C",H132="C",H133="C",H134="C",H135="C",H136="C",H137="C",H138="C",H139="C"),"C",SUM(H128:H139))</f>
        <v>18668837</v>
      </c>
      <c r="I848" s="19">
        <f t="shared" si="67"/>
        <v>1.950395638170809</v>
      </c>
      <c r="J848" s="20">
        <f t="shared" si="68"/>
        <v>1.7051328907097962</v>
      </c>
      <c r="K848" s="31">
        <f t="shared" si="69"/>
        <v>42.608507477975827</v>
      </c>
    </row>
    <row r="849" spans="1:11">
      <c r="A849" s="2" t="str">
        <f>"YE "&amp;TEXT(A140,"mmm-yy")</f>
        <v>YE Feb-12</v>
      </c>
      <c r="B849">
        <f>B140</f>
        <v>3245</v>
      </c>
      <c r="C849" s="2">
        <f>SUM(C129:C140)/12</f>
        <v>138387.83333333334</v>
      </c>
      <c r="D849" s="2">
        <f>SUM(D129:D140)</f>
        <v>50645703</v>
      </c>
      <c r="E849" s="39">
        <f t="shared" si="72"/>
        <v>36.808307310888743</v>
      </c>
      <c r="F849" s="18">
        <f>IF(OR(F129="C",F130="C",F131="C",F132="C",F133="C",F134="C",F135="C",F136="C",F137="C",F138="C",F139="C",F140="C"),"C",SUM(F129:F140))</f>
        <v>31766286</v>
      </c>
      <c r="G849" s="18">
        <f>IF(OR(G129="C",G130="C",G131="C",G132="C",G133="C",G134="C",G135="C",G136="C",G137="C",G138="C",G139="C",G140="C"),"C",SUM(G129:G140))</f>
        <v>16283433</v>
      </c>
      <c r="H849" s="18">
        <f>IF(OR(H129="C",H130="C",H131="C",H132="C",H133="C",H134="C",H135="C",H136="C",H137="C",H138="C",H139="C",H140="C"),"C",SUM(H129:H140))</f>
        <v>18641826</v>
      </c>
      <c r="I849" s="19">
        <f t="shared" si="67"/>
        <v>1.9508346919227659</v>
      </c>
      <c r="J849" s="20">
        <f t="shared" si="68"/>
        <v>1.7040329632944755</v>
      </c>
      <c r="K849" s="31">
        <f t="shared" si="69"/>
        <v>42.646481766820756</v>
      </c>
    </row>
    <row r="850" spans="1:11">
      <c r="A850" s="2" t="str">
        <f>"YE "&amp;TEXT(A141,"mmm-yy")</f>
        <v>YE Mar-12</v>
      </c>
      <c r="B850">
        <f>B141</f>
        <v>3234</v>
      </c>
      <c r="C850" s="2">
        <f>SUM(C130:C141)/12</f>
        <v>138417.75</v>
      </c>
      <c r="D850" s="2">
        <f>SUM(D130:D141)</f>
        <v>50656832</v>
      </c>
      <c r="E850" s="39">
        <f t="shared" si="72"/>
        <v>36.774084095902403</v>
      </c>
      <c r="F850" s="18">
        <f>IF(OR(F130="C",F131="C",F132="C",F133="C",F134="C",F135="C",F136="C",F137="C",F138="C",F139="C",F140="C",F141="C"),"C",SUM(F130:F141))</f>
        <v>31741681</v>
      </c>
      <c r="G850" s="18">
        <f>IF(OR(G130="C",G131="C",G132="C",G133="C",G134="C",G135="C",G136="C",G137="C",G138="C",G139="C",G140="C",G141="C"),"C",SUM(G130:G141))</f>
        <v>16284495</v>
      </c>
      <c r="H850" s="18">
        <f>IF(OR(H130="C",H131="C",H132="C",H133="C",H134="C",H135="C",H136="C",H137="C",H138="C",H139="C",H140="C",H141="C"),"C",SUM(H130:H141))</f>
        <v>18628586</v>
      </c>
      <c r="I850" s="19">
        <f t="shared" si="67"/>
        <v>1.9491965209851456</v>
      </c>
      <c r="J850" s="20">
        <f t="shared" si="68"/>
        <v>1.7039232607348727</v>
      </c>
      <c r="K850" s="31">
        <f t="shared" si="69"/>
        <v>42.80078849721707</v>
      </c>
    </row>
    <row r="851" spans="1:11">
      <c r="A851" s="2" t="str">
        <f>"YE "&amp;TEXT(A142,"mmm-yy")</f>
        <v>YE Apr-12</v>
      </c>
      <c r="B851">
        <f>B142</f>
        <v>3224</v>
      </c>
      <c r="C851" s="2">
        <f>SUM(C131:C142)/12</f>
        <v>138482.41666666666</v>
      </c>
      <c r="D851" s="2">
        <f>SUM(D131:D142)</f>
        <v>50680112</v>
      </c>
      <c r="E851" s="39">
        <f t="shared" si="72"/>
        <v>36.65493675309952</v>
      </c>
      <c r="F851" s="18">
        <f>IF(OR(F131="C",F132="C",F133="C",F134="C",F135="C",F136="C",F137="C",F138="C",F139="C",F140="C",F141="C",F142="C"),"C",SUM(F131:F142))</f>
        <v>31685042</v>
      </c>
      <c r="G851" s="18">
        <f>IF(OR(G131="C",G132="C",G133="C",G134="C",G135="C",G136="C",G137="C",G138="C",G139="C",G140="C",G141="C",G142="C"),"C",SUM(G131:G142))</f>
        <v>16279799</v>
      </c>
      <c r="H851" s="18">
        <f>IF(OR(H131="C",H132="C",H133="C",H134="C",H135="C",H136="C",H137="C",H138="C",H139="C",H140="C",H141="C",H142="C"),"C",SUM(H131:H142))</f>
        <v>18576763</v>
      </c>
      <c r="I851" s="19">
        <f t="shared" si="67"/>
        <v>1.9462796807257878</v>
      </c>
      <c r="J851" s="20">
        <f t="shared" si="68"/>
        <v>1.7056277242703695</v>
      </c>
      <c r="K851" s="31">
        <f t="shared" si="69"/>
        <v>42.953603184449953</v>
      </c>
    </row>
    <row r="852" spans="1:11">
      <c r="A852" s="2" t="str">
        <f>"YE "&amp;TEXT(A143,"mmm-yy")</f>
        <v>YE May-12</v>
      </c>
      <c r="B852">
        <f>B143</f>
        <v>3164</v>
      </c>
      <c r="C852" s="2">
        <f>SUM(C132:C143)/12</f>
        <v>138521.25</v>
      </c>
      <c r="D852" s="2">
        <f>SUM(D132:D143)</f>
        <v>50694558</v>
      </c>
      <c r="E852" s="39">
        <f t="shared" si="72"/>
        <v>36.610625937403377</v>
      </c>
      <c r="F852" s="18">
        <f>IF(OR(F132="C",F133="C",F134="C",F135="C",F136="C",F137="C",F138="C",F139="C",F140="C",F141="C",F142="C",F143="C"),"C",SUM(F132:F143))</f>
        <v>31679426</v>
      </c>
      <c r="G852" s="18">
        <f>IF(OR(G132="C",G133="C",G134="C",G135="C",G136="C",G137="C",G138="C",G139="C",G140="C",G141="C",G142="C",G143="C"),"C",SUM(G132:G143))</f>
        <v>16283994</v>
      </c>
      <c r="H852" s="18">
        <f>IF(OR(H132="C",H133="C",H134="C",H135="C",H136="C",H137="C",H138="C",H139="C",H140="C",H141="C",H142="C",H143="C"),"C",SUM(H132:H143))</f>
        <v>18559595</v>
      </c>
      <c r="I852" s="19">
        <f t="shared" si="67"/>
        <v>1.9454334114836938</v>
      </c>
      <c r="J852" s="20">
        <f t="shared" si="68"/>
        <v>1.7069028715335652</v>
      </c>
      <c r="K852" s="31">
        <f t="shared" si="69"/>
        <v>43.780420353982301</v>
      </c>
    </row>
    <row r="853" spans="1:11">
      <c r="A853" s="2" t="str">
        <f>"YE "&amp;TEXT(A144,"mmm-yy")</f>
        <v>YE Jun-12</v>
      </c>
      <c r="B853">
        <f>B144</f>
        <v>3111</v>
      </c>
      <c r="C853" s="2">
        <f>SUM(C133:C144)/12</f>
        <v>138613.75</v>
      </c>
      <c r="D853" s="2">
        <f>SUM(D133:D144)</f>
        <v>50727858</v>
      </c>
      <c r="E853" s="39">
        <f t="shared" si="72"/>
        <v>36.613489574111327</v>
      </c>
      <c r="F853" s="18">
        <f>IF(OR(F133="C",F134="C",F135="C",F136="C",F137="C",F138="C",F139="C",F140="C",F141="C",F142="C",F143="C",F144="C"),"C",SUM(F133:F144))</f>
        <v>31751633</v>
      </c>
      <c r="G853" s="18">
        <f>IF(OR(G133="C",G134="C",G135="C",G136="C",G137="C",G138="C",G139="C",G140="C",G141="C",G142="C",G143="C",G144="C"),"C",SUM(G133:G144))</f>
        <v>16316127</v>
      </c>
      <c r="H853" s="18">
        <f>IF(OR(H133="C",H134="C",H135="C",H136="C",H137="C",H138="C",H139="C",H140="C",H141="C",H142="C",H143="C",H144="C"),"C",SUM(H133:H144))</f>
        <v>18573239</v>
      </c>
      <c r="I853" s="19">
        <f t="shared" si="67"/>
        <v>1.9460275713715638</v>
      </c>
      <c r="J853" s="20">
        <f t="shared" si="68"/>
        <v>1.709536661860648</v>
      </c>
      <c r="K853" s="31">
        <f t="shared" si="69"/>
        <v>44.556010928961747</v>
      </c>
    </row>
    <row r="854" spans="1:11">
      <c r="A854" s="2" t="str">
        <f>"YE "&amp;TEXT(A145,"mmm-yy")</f>
        <v>YE Jul-12</v>
      </c>
      <c r="B854">
        <f>B145</f>
        <v>3091</v>
      </c>
      <c r="C854" s="2">
        <f>SUM(C134:C145)/12</f>
        <v>138526.41666666666</v>
      </c>
      <c r="D854" s="2">
        <f>SUM(D134:D145)</f>
        <v>50695370</v>
      </c>
      <c r="E854" s="39">
        <f t="shared" si="72"/>
        <v>36.460185614583736</v>
      </c>
      <c r="F854" s="18">
        <f>IF(OR(F134="C",F135="C",F136="C",F137="C",F138="C",F139="C",F140="C",F141="C",F142="C",F143="C",F144="C",F145="C"),"C",SUM(F134:F145))</f>
        <v>31600917</v>
      </c>
      <c r="G854" s="18">
        <f>IF(OR(G134="C",G135="C",G136="C",G137="C",G138="C",G139="C",G140="C",G141="C",G142="C",G143="C",G144="C",G145="C"),"C",SUM(G134:G145))</f>
        <v>16246426</v>
      </c>
      <c r="H854" s="18">
        <f>IF(OR(H134="C",H135="C",H136="C",H137="C",H138="C",H139="C",H140="C",H141="C",H142="C",H143="C",H144="C",H145="C"),"C",SUM(H134:H145))</f>
        <v>18483626</v>
      </c>
      <c r="I854" s="19">
        <f t="shared" si="67"/>
        <v>1.9450996176020499</v>
      </c>
      <c r="J854" s="20">
        <f t="shared" si="68"/>
        <v>1.7096708730202612</v>
      </c>
      <c r="K854" s="31">
        <f t="shared" si="69"/>
        <v>44.816051978863364</v>
      </c>
    </row>
    <row r="855" spans="1:11">
      <c r="A855" s="2" t="str">
        <f t="shared" ref="A855:A862" si="73">"YE "&amp;TEXT(A146,"mmm-yy")</f>
        <v>YE Aug-12</v>
      </c>
      <c r="B855">
        <f t="shared" ref="B855:B862" si="74">B146</f>
        <v>3090</v>
      </c>
      <c r="C855" s="2">
        <f t="shared" ref="C855:C862" si="75">SUM(C135:C146)/12</f>
        <v>138425.16666666666</v>
      </c>
      <c r="D855" s="2">
        <f t="shared" ref="D855:D862" si="76">SUM(D135:D146)</f>
        <v>50657705</v>
      </c>
      <c r="E855" s="39">
        <f t="shared" si="72"/>
        <v>36.234941950094267</v>
      </c>
      <c r="F855" s="18">
        <f>IF(OR(F135="C",F136="C",F137="C",F138="C",F139="C",F140="C",F141="C",F142="C",F143="C",F144="C",F145="C",F146="C"),"C",SUM(F135:F146))</f>
        <v>31398542</v>
      </c>
      <c r="G855" s="18">
        <f>IF(OR(G135="C",G136="C",G137="C",G138="C",G139="C",G140="C",G141="C",G142="C",G143="C",G144="C",G145="C",G146="C"),"C",SUM(G135:G146))</f>
        <v>16158977</v>
      </c>
      <c r="H855" s="18">
        <f>IF(OR(H135="C",H136="C",H137="C",H138="C",H139="C",H140="C",H141="C",H142="C",H143="C",H144="C",H145="C",H146="C"),"C",SUM(H135:H146))</f>
        <v>18355790</v>
      </c>
      <c r="I855" s="19">
        <f t="shared" ref="I855:I860" si="77">IF(F855=0,"-",IF(OR(F855="C",G855="C"),"C",F855/G855))</f>
        <v>1.9431020911781729</v>
      </c>
      <c r="J855" s="20">
        <f t="shared" ref="J855:J860" si="78">IF(OR(H855=0,F855=0),"-",IF(OR(F855="C",H855="C"),"C",F855/H855))</f>
        <v>1.7105524741784472</v>
      </c>
      <c r="K855" s="31">
        <f t="shared" ref="K855:K860" si="79">C855/B855</f>
        <v>44.797788565264291</v>
      </c>
    </row>
    <row r="856" spans="1:11">
      <c r="A856" s="2" t="str">
        <f t="shared" si="73"/>
        <v>YE Sep-12</v>
      </c>
      <c r="B856">
        <f t="shared" si="74"/>
        <v>3155</v>
      </c>
      <c r="C856" s="2">
        <f t="shared" si="75"/>
        <v>138194</v>
      </c>
      <c r="D856" s="2">
        <f t="shared" si="76"/>
        <v>50574485</v>
      </c>
      <c r="E856" s="39">
        <f t="shared" si="72"/>
        <v>36.166691563937825</v>
      </c>
      <c r="F856" s="18">
        <f>IF(OR(F136="C",F137="C",F138="C",F139="C",F140="C",F141="C",F142="C",F143="C",F144="C",F145="C",F146="C",F147="C"),"C",SUM(F136:F147))</f>
        <v>31320227</v>
      </c>
      <c r="G856" s="18">
        <f>IF(OR(G136="C",G137="C",G138="C",G139="C",G140="C",G141="C",G142="C",G143="C",G144="C",G145="C",G146="C",G147="C"),"C",SUM(G136:G147))</f>
        <v>16094514</v>
      </c>
      <c r="H856" s="18">
        <f>IF(OR(H136="C",H137="C",H138="C",H139="C",H140="C",H141="C",H142="C",H143="C",H144="C",H145="C",H146="C",H147="C"),"C",SUM(H136:H147))</f>
        <v>18291118</v>
      </c>
      <c r="I856" s="19">
        <f t="shared" si="77"/>
        <v>1.9460188111303018</v>
      </c>
      <c r="J856" s="20">
        <f t="shared" si="78"/>
        <v>1.712318897073432</v>
      </c>
      <c r="K856" s="31">
        <f t="shared" si="79"/>
        <v>43.80158478605388</v>
      </c>
    </row>
    <row r="857" spans="1:11">
      <c r="A857" s="2" t="str">
        <f t="shared" si="73"/>
        <v>YE Oct-12</v>
      </c>
      <c r="B857">
        <f t="shared" si="74"/>
        <v>3202</v>
      </c>
      <c r="C857" s="2">
        <f t="shared" si="75"/>
        <v>138159.83333333334</v>
      </c>
      <c r="D857" s="2">
        <f t="shared" si="76"/>
        <v>50561775</v>
      </c>
      <c r="E857" s="39">
        <f>IF(C857=0,"-",IF(H857="C","C",100*H857/D857))</f>
        <v>36.21078769485446</v>
      </c>
      <c r="F857" s="18">
        <f>IF(OR(F137="C",F138="C",F139="C",F140="C",F141="C",F142="C",F143="C",F144="C",F145="C",F146="C",F147="C",F148="C"),"C",SUM(F137:F148))</f>
        <v>31402138</v>
      </c>
      <c r="G857" s="18">
        <f>IF(OR(G137="C",G138="C",G139="C",G140="C",G141="C",G142="C",G143="C",G144="C",G145="C",G146="C",G147="C",G148="C"),"C",SUM(G137:G148))</f>
        <v>16145318</v>
      </c>
      <c r="H857" s="18">
        <f>IF(OR(H137="C",H138="C",H139="C",H140="C",H141="C",H142="C",H143="C",H144="C",H145="C",H146="C",H147="C",H148="C"),"C",SUM(H137:H148))</f>
        <v>18308817</v>
      </c>
      <c r="I857" s="19">
        <f t="shared" si="77"/>
        <v>1.9449686899942138</v>
      </c>
      <c r="J857" s="20">
        <f t="shared" si="78"/>
        <v>1.7151374662819558</v>
      </c>
      <c r="K857" s="31">
        <f t="shared" si="79"/>
        <v>43.147980428898606</v>
      </c>
    </row>
    <row r="858" spans="1:11">
      <c r="A858" s="2" t="str">
        <f t="shared" si="73"/>
        <v>YE Nov-12</v>
      </c>
      <c r="B858">
        <f t="shared" si="74"/>
        <v>3213</v>
      </c>
      <c r="C858" s="2">
        <f t="shared" si="75"/>
        <v>138120.75</v>
      </c>
      <c r="D858" s="2">
        <f t="shared" si="76"/>
        <v>50547705</v>
      </c>
      <c r="E858" s="39">
        <f>IF(C858=0,"-",IF(H858="C","C",100*H858/D858))</f>
        <v>36.14004236196282</v>
      </c>
      <c r="F858" s="18">
        <f>IF(OR(F138="C",F139="C",F140="C",F141="C",F142="C",F143="C",F144="C",F145="C",F146="C",F147="C",F148="C",F149="C"),"C",SUM(F138:F149))</f>
        <v>31369028</v>
      </c>
      <c r="G858" s="18">
        <f>IF(OR(G138="C",G139="C",G140="C",G141="C",G142="C",G143="C",G144="C",G145="C",G146="C",G147="C",G148="C",G149="C"),"C",SUM(G138:G149))</f>
        <v>16119079</v>
      </c>
      <c r="H858" s="18">
        <f>IF(OR(H138="C",H139="C",H140="C",H141="C",H142="C",H143="C",H144="C",H145="C",H146="C",H147="C",H148="C",H149="C"),"C",SUM(H138:H149))</f>
        <v>18267962</v>
      </c>
      <c r="I858" s="19">
        <f t="shared" si="77"/>
        <v>1.9460806662713173</v>
      </c>
      <c r="J858" s="20">
        <f t="shared" si="78"/>
        <v>1.7171607867369114</v>
      </c>
      <c r="K858" s="31">
        <f t="shared" si="79"/>
        <v>42.988095238095241</v>
      </c>
    </row>
    <row r="859" spans="1:11">
      <c r="A859" s="2" t="str">
        <f t="shared" si="73"/>
        <v>YE Dec-12</v>
      </c>
      <c r="B859">
        <f t="shared" si="74"/>
        <v>3214</v>
      </c>
      <c r="C859" s="2">
        <f t="shared" si="75"/>
        <v>138086.33333333334</v>
      </c>
      <c r="D859" s="2">
        <f t="shared" si="76"/>
        <v>50534902</v>
      </c>
      <c r="E859" s="39">
        <f>IF(C859=0,"-",IF(H859="C","C",100*H859/D859))</f>
        <v>36.192325058827656</v>
      </c>
      <c r="F859" s="18">
        <f>IF(OR(F139="C",F140="C",F141="C",F142="C",F143="C",F144="C",F145="C",F146="C",F147="C",F148="C",F149="C",F150="C"),"C",SUM(F139:F150))</f>
        <v>31438012</v>
      </c>
      <c r="G859" s="18">
        <f>IF(OR(G139="C",G140="C",G141="C",G142="C",G143="C",G144="C",G145="C",G146="C",G147="C",G148="C",G149="C",G150="C"),"C",SUM(G139:G150))</f>
        <v>16159350</v>
      </c>
      <c r="H859" s="18">
        <f>IF(OR(H139="C",H140="C",H141="C",H142="C",H143="C",H144="C",H145="C",H146="C",H147="C",H148="C",H149="C",H150="C"),"C",SUM(H139:H150))</f>
        <v>18289756</v>
      </c>
      <c r="I859" s="19">
        <f t="shared" si="77"/>
        <v>1.9454997880484055</v>
      </c>
      <c r="J859" s="20">
        <f t="shared" si="78"/>
        <v>1.7188863536506447</v>
      </c>
      <c r="K859" s="31">
        <f t="shared" si="79"/>
        <v>42.96401161584734</v>
      </c>
    </row>
    <row r="860" spans="1:11">
      <c r="A860" s="2" t="str">
        <f t="shared" si="73"/>
        <v>YE Jan-13</v>
      </c>
      <c r="B860">
        <f t="shared" si="74"/>
        <v>3229</v>
      </c>
      <c r="C860" s="2">
        <f t="shared" si="75"/>
        <v>138028.16666666666</v>
      </c>
      <c r="D860" s="2">
        <f t="shared" si="76"/>
        <v>50513264</v>
      </c>
      <c r="E860" s="39">
        <f>IF(C860=0,"-",IF(H860="C","C",100*H860/D860))</f>
        <v>36.196245405959118</v>
      </c>
      <c r="F860" s="18">
        <f>IF(OR(F140="C",F141="C",F142="C",F143="C",F144="C",F145="C",F146="C",F147="C",F148="C",F149="C",F150="C",F151="C"),"C",SUM(F140:F151))</f>
        <v>31429745</v>
      </c>
      <c r="G860" s="18">
        <f>IF(OR(G140="C",G141="C",G142="C",G143="C",G144="C",G145="C",G146="C",G147="C",G148="C",G149="C",G150="C",G151="C"),"C",SUM(G140:G151))</f>
        <v>16113539</v>
      </c>
      <c r="H860" s="18">
        <f>IF(OR(H140="C",H141="C",H142="C",H143="C",H144="C",H145="C",H146="C",H147="C",H148="C",H149="C",H150="C",H151="C"),"C",SUM(H140:H151))</f>
        <v>18283905</v>
      </c>
      <c r="I860" s="19">
        <f t="shared" si="77"/>
        <v>1.9505178223107908</v>
      </c>
      <c r="J860" s="20">
        <f t="shared" si="78"/>
        <v>1.7189842651227951</v>
      </c>
      <c r="K860" s="31">
        <f t="shared" si="79"/>
        <v>42.746412718075767</v>
      </c>
    </row>
    <row r="861" spans="1:11">
      <c r="A861" s="2" t="str">
        <f t="shared" si="73"/>
        <v>YE Feb-13</v>
      </c>
      <c r="B861">
        <f t="shared" si="74"/>
        <v>3225</v>
      </c>
      <c r="C861" s="2">
        <f t="shared" si="75"/>
        <v>137965.41666666666</v>
      </c>
      <c r="D861" s="2">
        <f t="shared" si="76"/>
        <v>50350979</v>
      </c>
      <c r="E861" s="39">
        <f>IF(C861=0,"-",IF(H861="C","C",100*H861/D861))</f>
        <v>36.290174218856798</v>
      </c>
      <c r="F861" s="18">
        <f>IF(OR(F141="C",F142="C",F143="C",F144="C",F145="C",F146="C",F147="C",F148="C",F149="C",F150="C",F151="C",F152="C"),"C",SUM(F141:F152))</f>
        <v>31478473</v>
      </c>
      <c r="G861" s="18">
        <f>IF(OR(G141="C",G142="C",G143="C",G144="C",G145="C",G146="C",G147="C",G148="C",G149="C",G150="C",G151="C",G152="C"),"C",SUM(G141:G152))</f>
        <v>16133197</v>
      </c>
      <c r="H861" s="18">
        <f>IF(OR(H141="C",H142="C",H143="C",H144="C",H145="C",H146="C",H147="C",H148="C",H149="C",H150="C",H151="C",H152="C"),"C",SUM(H141:H152))</f>
        <v>18272458</v>
      </c>
      <c r="I861" s="19">
        <f>IF(F861=0,"-",IF(OR(F861="C",G861="C"),"C",F861/G861))</f>
        <v>1.9511615087821714</v>
      </c>
      <c r="J861" s="20">
        <f>IF(OR(H861=0,F861=0),"-",IF(OR(F861="C",H861="C"),"C",F861/H861))</f>
        <v>1.722727889154267</v>
      </c>
      <c r="K861" s="31">
        <f>C861/B861</f>
        <v>42.779974160206713</v>
      </c>
    </row>
    <row r="862" spans="1:11">
      <c r="A862" s="2" t="str">
        <f t="shared" si="73"/>
        <v>YE Mar-13</v>
      </c>
      <c r="B862">
        <f t="shared" si="74"/>
        <v>3223</v>
      </c>
      <c r="C862" s="2">
        <f t="shared" si="75"/>
        <v>137917.83333333334</v>
      </c>
      <c r="D862" s="2">
        <f t="shared" si="76"/>
        <v>50333278</v>
      </c>
      <c r="E862" s="39">
        <f>IF(C862=0,"-",IF(H862="C","C",100*H862/D862))</f>
        <v>36.585383928302861</v>
      </c>
      <c r="F862" s="18">
        <f>IF(OR(F142="C",F143="C",F144="C",F145="C",F146="C",F147="C",F148="C",F149="C",F150="C",F151="C",F152="C",F153="C"),"C",SUM(F142:F153))</f>
        <v>31805778</v>
      </c>
      <c r="G862" s="18">
        <f>IF(OR(G142="C",G143="C",G144="C",G145="C",G146="C",G147="C",G148="C",G149="C",G150="C",G151="C",G152="C",G153="C"),"C",SUM(G142:G153))</f>
        <v>16263231</v>
      </c>
      <c r="H862" s="18">
        <f>IF(OR(H142="C",H143="C",H144="C",H145="C",H146="C",H147="C",H148="C",H149="C",H150="C",H151="C",H152="C",H153="C"),"C",SUM(H142:H153))</f>
        <v>18414623</v>
      </c>
      <c r="I862" s="19">
        <f>IF(F862=0,"-",IF(OR(F862="C",G862="C"),"C",F862/G862))</f>
        <v>1.9556862962839303</v>
      </c>
      <c r="J862" s="20">
        <f>IF(OR(H862=0,F862=0),"-",IF(OR(F862="C",H862="C"),"C",F862/H862))</f>
        <v>1.7272022348760547</v>
      </c>
      <c r="K862" s="31">
        <f>C862/B862</f>
        <v>42.791757162064336</v>
      </c>
    </row>
    <row r="864" spans="1:11">
      <c r="A864" s="13" t="s">
        <v>53</v>
      </c>
      <c r="C864" s="2"/>
      <c r="H864" s="30"/>
      <c r="J864" s="31"/>
    </row>
    <row r="865" spans="1:11">
      <c r="A865" s="1" t="str">
        <f t="shared" ref="A865:A896" si="80">A739</f>
        <v>YE Dec-02</v>
      </c>
      <c r="B865">
        <f t="shared" ref="B865:D884" si="81">B739-B727</f>
        <v>5</v>
      </c>
      <c r="C865" s="18">
        <f t="shared" si="81"/>
        <v>1476.25</v>
      </c>
      <c r="D865" s="18">
        <f t="shared" si="81"/>
        <v>537620</v>
      </c>
      <c r="E865" s="40">
        <f t="shared" ref="E865:E896" si="82">IF(OR(E727="-",E739="-"),"-",IF(OR(E727="C",E739="C"),"C",E739-E727))</f>
        <v>1.9484830464170955</v>
      </c>
      <c r="F865" s="18">
        <f t="shared" ref="F865:G884" si="83">IF(OR(F727="C",F739="C"),"C",F739-F727)</f>
        <v>1744730</v>
      </c>
      <c r="G865" s="18">
        <f t="shared" si="83"/>
        <v>749390</v>
      </c>
      <c r="H865" s="18">
        <f t="shared" ref="H865:H896" si="84">IF(OR(H739="C",H727="C"),"C",H739-H727)</f>
        <v>1043028</v>
      </c>
      <c r="I865" s="19">
        <f t="shared" ref="I865:J884" si="85">IF(OR(I739="-",I727="-"),"-",IF(OR(I739="C",I727="C"),"C",I739-I727))</f>
        <v>2.2236732983215823E-2</v>
      </c>
      <c r="J865" s="20">
        <f t="shared" si="85"/>
        <v>-6.6195463559368672E-3</v>
      </c>
      <c r="K865" s="30">
        <f t="shared" ref="K865:K896" si="86">K739-K727</f>
        <v>0.43171989819236245</v>
      </c>
    </row>
    <row r="866" spans="1:11">
      <c r="A866" s="1" t="str">
        <f t="shared" si="80"/>
        <v>YE Jan-03</v>
      </c>
      <c r="B866">
        <f t="shared" si="81"/>
        <v>14</v>
      </c>
      <c r="C866" s="18">
        <f t="shared" si="81"/>
        <v>1382.25</v>
      </c>
      <c r="D866" s="18">
        <f t="shared" si="81"/>
        <v>502652</v>
      </c>
      <c r="E866" s="40">
        <f t="shared" si="82"/>
        <v>1.9664738586645214</v>
      </c>
      <c r="F866" s="18">
        <f t="shared" si="83"/>
        <v>1688535</v>
      </c>
      <c r="G866" s="18">
        <f t="shared" si="83"/>
        <v>757713</v>
      </c>
      <c r="H866" s="18">
        <f t="shared" si="84"/>
        <v>1039660</v>
      </c>
      <c r="I866" s="19">
        <f t="shared" si="85"/>
        <v>1.7209609559547534E-2</v>
      </c>
      <c r="J866" s="20">
        <f t="shared" si="85"/>
        <v>-9.7845529508318041E-3</v>
      </c>
      <c r="K866" s="30">
        <f t="shared" si="86"/>
        <v>0.27555629336637111</v>
      </c>
    </row>
    <row r="867" spans="1:11">
      <c r="A867" s="1" t="str">
        <f t="shared" si="80"/>
        <v>YE Feb-03</v>
      </c>
      <c r="B867">
        <f t="shared" si="81"/>
        <v>12</v>
      </c>
      <c r="C867" s="18">
        <f t="shared" si="81"/>
        <v>1213.8333333333285</v>
      </c>
      <c r="D867" s="18">
        <f t="shared" si="81"/>
        <v>446064</v>
      </c>
      <c r="E867" s="40">
        <f t="shared" si="82"/>
        <v>1.9797840255567962</v>
      </c>
      <c r="F867" s="18">
        <f t="shared" si="83"/>
        <v>1688622</v>
      </c>
      <c r="G867" s="18">
        <f t="shared" si="83"/>
        <v>763361</v>
      </c>
      <c r="H867" s="18">
        <f t="shared" si="84"/>
        <v>1027010</v>
      </c>
      <c r="I867" s="19">
        <f t="shared" si="85"/>
        <v>1.6303907560572872E-2</v>
      </c>
      <c r="J867" s="20">
        <f t="shared" si="85"/>
        <v>-8.3790527307883167E-3</v>
      </c>
      <c r="K867" s="30">
        <f t="shared" si="86"/>
        <v>0.24571732368235644</v>
      </c>
    </row>
    <row r="868" spans="1:11">
      <c r="A868" s="1" t="str">
        <f t="shared" si="80"/>
        <v>YE Mar-03</v>
      </c>
      <c r="B868">
        <f t="shared" si="81"/>
        <v>18</v>
      </c>
      <c r="C868" s="18">
        <f t="shared" si="81"/>
        <v>1058.5833333333285</v>
      </c>
      <c r="D868" s="18">
        <f t="shared" si="81"/>
        <v>388311</v>
      </c>
      <c r="E868" s="40">
        <f t="shared" si="82"/>
        <v>1.5022386320182619</v>
      </c>
      <c r="F868" s="18">
        <f t="shared" si="83"/>
        <v>1063204</v>
      </c>
      <c r="G868" s="18">
        <f t="shared" si="83"/>
        <v>539310</v>
      </c>
      <c r="H868" s="18">
        <f t="shared" si="84"/>
        <v>798556</v>
      </c>
      <c r="I868" s="19">
        <f t="shared" si="85"/>
        <v>2.5821875908567105E-3</v>
      </c>
      <c r="J868" s="20">
        <f t="shared" si="85"/>
        <v>-2.2264257908959362E-2</v>
      </c>
      <c r="K868" s="30">
        <f t="shared" si="86"/>
        <v>0.11078644220595635</v>
      </c>
    </row>
    <row r="869" spans="1:11">
      <c r="A869" s="1" t="str">
        <f t="shared" si="80"/>
        <v>YE Apr-03</v>
      </c>
      <c r="B869">
        <f t="shared" si="81"/>
        <v>-11</v>
      </c>
      <c r="C869" s="18">
        <f t="shared" si="81"/>
        <v>1104</v>
      </c>
      <c r="D869" s="18">
        <f t="shared" si="81"/>
        <v>404661</v>
      </c>
      <c r="E869" s="40">
        <f t="shared" si="82"/>
        <v>1.6021286854602721</v>
      </c>
      <c r="F869" s="18">
        <f t="shared" si="83"/>
        <v>1318488</v>
      </c>
      <c r="G869" s="18">
        <f t="shared" si="83"/>
        <v>627107</v>
      </c>
      <c r="H869" s="18">
        <f t="shared" si="84"/>
        <v>848921</v>
      </c>
      <c r="I869" s="19">
        <f t="shared" si="85"/>
        <v>8.468602351599408E-3</v>
      </c>
      <c r="J869" s="20">
        <f t="shared" si="85"/>
        <v>-1.1700810576342757E-2</v>
      </c>
      <c r="K869" s="30">
        <f t="shared" si="86"/>
        <v>0.53101042138667509</v>
      </c>
    </row>
    <row r="870" spans="1:11">
      <c r="A870" s="1" t="str">
        <f t="shared" si="80"/>
        <v>YE May-03</v>
      </c>
      <c r="B870">
        <f t="shared" si="81"/>
        <v>-43</v>
      </c>
      <c r="C870" s="18">
        <f t="shared" si="81"/>
        <v>867.75</v>
      </c>
      <c r="D870" s="18">
        <f t="shared" si="81"/>
        <v>316776</v>
      </c>
      <c r="E870" s="40">
        <f t="shared" si="82"/>
        <v>1.5525370137719747</v>
      </c>
      <c r="F870" s="18">
        <f t="shared" si="83"/>
        <v>1197099</v>
      </c>
      <c r="G870" s="18">
        <f t="shared" si="83"/>
        <v>529277</v>
      </c>
      <c r="H870" s="18">
        <f t="shared" si="84"/>
        <v>796037</v>
      </c>
      <c r="I870" s="19">
        <f t="shared" si="85"/>
        <v>1.2800159638786557E-2</v>
      </c>
      <c r="J870" s="20">
        <f t="shared" si="85"/>
        <v>-1.3440388131026104E-2</v>
      </c>
      <c r="K870" s="30">
        <f t="shared" si="86"/>
        <v>0.9224249899668564</v>
      </c>
    </row>
    <row r="871" spans="1:11">
      <c r="A871" s="1" t="str">
        <f t="shared" si="80"/>
        <v>YE Jun-03</v>
      </c>
      <c r="B871">
        <f t="shared" si="81"/>
        <v>-37</v>
      </c>
      <c r="C871" s="18">
        <f t="shared" si="81"/>
        <v>665.33333333332848</v>
      </c>
      <c r="D871" s="18">
        <f t="shared" si="81"/>
        <v>243906</v>
      </c>
      <c r="E871" s="40">
        <f t="shared" si="82"/>
        <v>1.4404181431023204</v>
      </c>
      <c r="F871" s="18">
        <f t="shared" si="83"/>
        <v>1027417</v>
      </c>
      <c r="G871" s="18">
        <f t="shared" si="83"/>
        <v>454172</v>
      </c>
      <c r="H871" s="18">
        <f t="shared" si="84"/>
        <v>720784</v>
      </c>
      <c r="I871" s="19">
        <f t="shared" si="85"/>
        <v>1.096351409753904E-2</v>
      </c>
      <c r="J871" s="20">
        <f t="shared" si="85"/>
        <v>-1.5603480371741085E-2</v>
      </c>
      <c r="K871" s="30">
        <f t="shared" si="86"/>
        <v>0.77763526167006347</v>
      </c>
    </row>
    <row r="872" spans="1:11">
      <c r="A872" s="1" t="str">
        <f t="shared" si="80"/>
        <v>YE Jul-03</v>
      </c>
      <c r="B872">
        <f t="shared" si="81"/>
        <v>-13</v>
      </c>
      <c r="C872" s="18">
        <f t="shared" si="81"/>
        <v>552.83333333334303</v>
      </c>
      <c r="D872" s="18">
        <f t="shared" si="81"/>
        <v>202056</v>
      </c>
      <c r="E872" s="40">
        <f t="shared" si="82"/>
        <v>1.3697893593481325</v>
      </c>
      <c r="F872" s="18">
        <f t="shared" si="83"/>
        <v>953650</v>
      </c>
      <c r="G872" s="18">
        <f t="shared" si="83"/>
        <v>464920</v>
      </c>
      <c r="H872" s="18">
        <f t="shared" si="84"/>
        <v>675144</v>
      </c>
      <c r="I872" s="19">
        <f t="shared" si="85"/>
        <v>4.6095055995620804E-3</v>
      </c>
      <c r="J872" s="20">
        <f t="shared" si="85"/>
        <v>-1.5091448218002235E-2</v>
      </c>
      <c r="K872" s="30">
        <f t="shared" si="86"/>
        <v>0.38439132540039367</v>
      </c>
    </row>
    <row r="873" spans="1:11">
      <c r="A873" s="1" t="str">
        <f t="shared" si="80"/>
        <v>YE Aug-03</v>
      </c>
      <c r="B873">
        <f t="shared" si="81"/>
        <v>4</v>
      </c>
      <c r="C873" s="18">
        <f t="shared" si="81"/>
        <v>459.5</v>
      </c>
      <c r="D873" s="18">
        <f t="shared" si="81"/>
        <v>167336</v>
      </c>
      <c r="E873" s="40">
        <f t="shared" si="82"/>
        <v>1.3305318330079601</v>
      </c>
      <c r="F873" s="18">
        <f t="shared" si="83"/>
        <v>885186</v>
      </c>
      <c r="G873" s="18">
        <f t="shared" si="83"/>
        <v>484970</v>
      </c>
      <c r="H873" s="18">
        <f t="shared" si="84"/>
        <v>645631</v>
      </c>
      <c r="I873" s="19">
        <f t="shared" si="85"/>
        <v>-2.5554534055001188E-3</v>
      </c>
      <c r="J873" s="20">
        <f t="shared" si="85"/>
        <v>-1.6084892250434857E-2</v>
      </c>
      <c r="K873" s="30">
        <f t="shared" si="86"/>
        <v>0.1017403410248221</v>
      </c>
    </row>
    <row r="874" spans="1:11">
      <c r="A874" s="1" t="str">
        <f t="shared" si="80"/>
        <v>YE Sep-03</v>
      </c>
      <c r="B874">
        <f t="shared" si="81"/>
        <v>-2</v>
      </c>
      <c r="C874" s="18">
        <f t="shared" si="81"/>
        <v>408.33333333334303</v>
      </c>
      <c r="D874" s="18">
        <f t="shared" si="81"/>
        <v>148916</v>
      </c>
      <c r="E874" s="40">
        <f t="shared" si="82"/>
        <v>1.324592042962955</v>
      </c>
      <c r="F874" s="18">
        <f t="shared" si="83"/>
        <v>913128</v>
      </c>
      <c r="G874" s="18">
        <f t="shared" si="83"/>
        <v>507948</v>
      </c>
      <c r="H874" s="18">
        <f t="shared" si="84"/>
        <v>636749</v>
      </c>
      <c r="I874" s="19">
        <f t="shared" si="85"/>
        <v>-3.5729246007647486E-3</v>
      </c>
      <c r="J874" s="20">
        <f t="shared" si="85"/>
        <v>-1.3312653489513604E-2</v>
      </c>
      <c r="K874" s="30">
        <f t="shared" si="86"/>
        <v>0.16985734330638991</v>
      </c>
    </row>
    <row r="875" spans="1:11">
      <c r="A875" s="1" t="str">
        <f t="shared" si="80"/>
        <v>YE Oct-03</v>
      </c>
      <c r="B875">
        <f t="shared" si="81"/>
        <v>8</v>
      </c>
      <c r="C875" s="18">
        <f t="shared" si="81"/>
        <v>370.91666666667152</v>
      </c>
      <c r="D875" s="18">
        <f t="shared" si="81"/>
        <v>134997</v>
      </c>
      <c r="E875" s="40">
        <f t="shared" si="82"/>
        <v>1.1558539650984088</v>
      </c>
      <c r="F875" s="18">
        <f t="shared" si="83"/>
        <v>803599</v>
      </c>
      <c r="G875" s="18">
        <f t="shared" si="83"/>
        <v>491225</v>
      </c>
      <c r="H875" s="18">
        <f t="shared" si="84"/>
        <v>557830</v>
      </c>
      <c r="I875" s="19">
        <f t="shared" si="85"/>
        <v>-8.7080680659414877E-3</v>
      </c>
      <c r="J875" s="20">
        <f t="shared" si="85"/>
        <v>-1.1369416042080749E-2</v>
      </c>
      <c r="K875" s="30">
        <f t="shared" si="86"/>
        <v>1.4313006442485232E-2</v>
      </c>
    </row>
    <row r="876" spans="1:11">
      <c r="A876" s="1" t="str">
        <f t="shared" si="80"/>
        <v>YE Nov-03</v>
      </c>
      <c r="B876">
        <f t="shared" si="81"/>
        <v>-2</v>
      </c>
      <c r="C876" s="18">
        <f t="shared" si="81"/>
        <v>411.25</v>
      </c>
      <c r="D876" s="18">
        <f t="shared" si="81"/>
        <v>149517</v>
      </c>
      <c r="E876" s="40">
        <f t="shared" si="82"/>
        <v>0.86336060411228033</v>
      </c>
      <c r="F876" s="18">
        <f t="shared" si="83"/>
        <v>592255</v>
      </c>
      <c r="G876" s="18">
        <f t="shared" si="83"/>
        <v>417749</v>
      </c>
      <c r="H876" s="18">
        <f t="shared" si="84"/>
        <v>435000</v>
      </c>
      <c r="I876" s="19">
        <f t="shared" si="85"/>
        <v>-1.3375405245633409E-2</v>
      </c>
      <c r="J876" s="20">
        <f t="shared" si="85"/>
        <v>-1.0914870153811318E-2</v>
      </c>
      <c r="K876" s="30">
        <f t="shared" si="86"/>
        <v>0.16804270525247489</v>
      </c>
    </row>
    <row r="877" spans="1:11">
      <c r="A877" s="1" t="str">
        <f t="shared" si="80"/>
        <v>YE Dec-03</v>
      </c>
      <c r="B877">
        <f t="shared" si="81"/>
        <v>5</v>
      </c>
      <c r="C877" s="18">
        <f t="shared" si="81"/>
        <v>411.58333333332848</v>
      </c>
      <c r="D877" s="18">
        <f t="shared" si="81"/>
        <v>149641</v>
      </c>
      <c r="E877" s="40">
        <f t="shared" si="82"/>
        <v>0.81309491206894791</v>
      </c>
      <c r="F877" s="18">
        <f t="shared" si="83"/>
        <v>658224</v>
      </c>
      <c r="G877" s="18">
        <f t="shared" si="83"/>
        <v>492305</v>
      </c>
      <c r="H877" s="18">
        <f t="shared" si="84"/>
        <v>413441</v>
      </c>
      <c r="I877" s="19">
        <f t="shared" si="85"/>
        <v>-1.816939624439784E-2</v>
      </c>
      <c r="J877" s="20">
        <f t="shared" si="85"/>
        <v>-4.4107333776470803E-3</v>
      </c>
      <c r="K877" s="30">
        <f t="shared" si="86"/>
        <v>7.0210305480628676E-2</v>
      </c>
    </row>
    <row r="878" spans="1:11">
      <c r="A878" s="1" t="str">
        <f t="shared" si="80"/>
        <v>YE Jan-04</v>
      </c>
      <c r="B878">
        <f t="shared" si="81"/>
        <v>-21</v>
      </c>
      <c r="C878" s="18">
        <f t="shared" si="81"/>
        <v>482.75</v>
      </c>
      <c r="D878" s="18">
        <f t="shared" si="81"/>
        <v>176115</v>
      </c>
      <c r="E878" s="40">
        <f t="shared" si="82"/>
        <v>0.89670230949747776</v>
      </c>
      <c r="F878" s="18">
        <f t="shared" si="83"/>
        <v>828788</v>
      </c>
      <c r="G878" s="18">
        <f t="shared" si="83"/>
        <v>516491</v>
      </c>
      <c r="H878" s="18">
        <f t="shared" si="84"/>
        <v>460656</v>
      </c>
      <c r="I878" s="19">
        <f t="shared" si="85"/>
        <v>-1.0020932261670668E-2</v>
      </c>
      <c r="J878" s="20">
        <f t="shared" si="85"/>
        <v>9.0650736847908142E-4</v>
      </c>
      <c r="K878" s="30">
        <f t="shared" si="86"/>
        <v>0.45363726077205513</v>
      </c>
    </row>
    <row r="879" spans="1:11">
      <c r="A879" s="1" t="str">
        <f t="shared" si="80"/>
        <v>YE Feb-04</v>
      </c>
      <c r="B879">
        <f t="shared" si="81"/>
        <v>-21</v>
      </c>
      <c r="C879" s="18">
        <f t="shared" si="81"/>
        <v>485.41666666667152</v>
      </c>
      <c r="D879" s="18">
        <f t="shared" si="81"/>
        <v>302478</v>
      </c>
      <c r="E879" s="40">
        <f t="shared" si="82"/>
        <v>0.76307000385743606</v>
      </c>
      <c r="F879" s="18">
        <f t="shared" si="83"/>
        <v>739661</v>
      </c>
      <c r="G879" s="18">
        <f t="shared" si="83"/>
        <v>520308</v>
      </c>
      <c r="H879" s="18">
        <f t="shared" si="84"/>
        <v>449760</v>
      </c>
      <c r="I879" s="19">
        <f t="shared" si="85"/>
        <v>-1.6183374515002846E-2</v>
      </c>
      <c r="J879" s="20">
        <f t="shared" si="85"/>
        <v>-3.3353148598227467E-3</v>
      </c>
      <c r="K879" s="30">
        <f t="shared" si="86"/>
        <v>0.45420063949480749</v>
      </c>
    </row>
    <row r="880" spans="1:11">
      <c r="A880" s="1" t="str">
        <f t="shared" si="80"/>
        <v>YE Mar-04</v>
      </c>
      <c r="B880">
        <f t="shared" si="81"/>
        <v>-16</v>
      </c>
      <c r="C880" s="18">
        <f t="shared" si="81"/>
        <v>550.5</v>
      </c>
      <c r="D880" s="18">
        <f t="shared" si="81"/>
        <v>326689</v>
      </c>
      <c r="E880" s="40">
        <f t="shared" si="82"/>
        <v>0.97959728423795411</v>
      </c>
      <c r="F880" s="18">
        <f t="shared" si="83"/>
        <v>1015553</v>
      </c>
      <c r="G880" s="18">
        <f t="shared" si="83"/>
        <v>673292</v>
      </c>
      <c r="H880" s="18">
        <f t="shared" si="84"/>
        <v>554799</v>
      </c>
      <c r="I880" s="19">
        <f t="shared" si="85"/>
        <v>-1.6899095968262001E-2</v>
      </c>
      <c r="J880" s="20">
        <f t="shared" si="85"/>
        <v>2.2903713273432214E-3</v>
      </c>
      <c r="K880" s="30">
        <f t="shared" si="86"/>
        <v>0.40699924402814958</v>
      </c>
    </row>
    <row r="881" spans="1:11">
      <c r="A881" s="1" t="str">
        <f t="shared" si="80"/>
        <v>YE Apr-04</v>
      </c>
      <c r="B881">
        <f t="shared" si="81"/>
        <v>26</v>
      </c>
      <c r="C881" s="18">
        <f t="shared" si="81"/>
        <v>1037</v>
      </c>
      <c r="D881" s="18">
        <f t="shared" si="81"/>
        <v>501829</v>
      </c>
      <c r="E881" s="40">
        <f t="shared" si="82"/>
        <v>0.72942089176950731</v>
      </c>
      <c r="F881" s="18">
        <f t="shared" si="83"/>
        <v>841278</v>
      </c>
      <c r="G881" s="18">
        <f t="shared" si="83"/>
        <v>655201</v>
      </c>
      <c r="H881" s="18">
        <f t="shared" si="84"/>
        <v>510894</v>
      </c>
      <c r="I881" s="19">
        <f t="shared" si="85"/>
        <v>-2.5852361006483804E-2</v>
      </c>
      <c r="J881" s="20">
        <f t="shared" si="85"/>
        <v>-3.6347364739870436E-3</v>
      </c>
      <c r="K881" s="30">
        <f t="shared" si="86"/>
        <v>-1.2225992942475727E-2</v>
      </c>
    </row>
    <row r="882" spans="1:11">
      <c r="A882" s="1" t="str">
        <f t="shared" si="80"/>
        <v>YE May-04</v>
      </c>
      <c r="B882">
        <f t="shared" si="81"/>
        <v>66</v>
      </c>
      <c r="C882" s="18">
        <f t="shared" si="81"/>
        <v>1445</v>
      </c>
      <c r="D882" s="18">
        <f t="shared" si="81"/>
        <v>653605</v>
      </c>
      <c r="E882" s="40">
        <f t="shared" si="82"/>
        <v>0.69331929658225278</v>
      </c>
      <c r="F882" s="18">
        <f t="shared" si="83"/>
        <v>870540</v>
      </c>
      <c r="G882" s="18">
        <f t="shared" si="83"/>
        <v>683221</v>
      </c>
      <c r="H882" s="18">
        <f t="shared" si="84"/>
        <v>552482</v>
      </c>
      <c r="I882" s="19">
        <f t="shared" si="85"/>
        <v>-2.7406816962555203E-2</v>
      </c>
      <c r="J882" s="20">
        <f t="shared" si="85"/>
        <v>-6.2349357004667372E-3</v>
      </c>
      <c r="K882" s="30">
        <f t="shared" si="86"/>
        <v>-0.45630038224636138</v>
      </c>
    </row>
    <row r="883" spans="1:11">
      <c r="A883" s="1" t="str">
        <f t="shared" si="80"/>
        <v>YE Jun-04</v>
      </c>
      <c r="B883">
        <f t="shared" si="81"/>
        <v>64</v>
      </c>
      <c r="C883" s="18">
        <f t="shared" si="81"/>
        <v>1883.083333333343</v>
      </c>
      <c r="D883" s="18">
        <f t="shared" si="81"/>
        <v>811315</v>
      </c>
      <c r="E883" s="40">
        <f t="shared" si="82"/>
        <v>0.86480213955567109</v>
      </c>
      <c r="F883" s="18">
        <f t="shared" si="83"/>
        <v>1152778</v>
      </c>
      <c r="G883" s="18">
        <f t="shared" si="83"/>
        <v>842838</v>
      </c>
      <c r="H883" s="18">
        <f t="shared" si="84"/>
        <v>688825</v>
      </c>
      <c r="I883" s="19">
        <f t="shared" si="85"/>
        <v>-2.8600492432989455E-2</v>
      </c>
      <c r="J883" s="20">
        <f t="shared" si="85"/>
        <v>-3.6408874387725554E-3</v>
      </c>
      <c r="K883" s="30">
        <f t="shared" si="86"/>
        <v>-0.28748675775639043</v>
      </c>
    </row>
    <row r="884" spans="1:11">
      <c r="A884" s="1" t="str">
        <f t="shared" si="80"/>
        <v>YE Jul-04</v>
      </c>
      <c r="B884">
        <f t="shared" si="81"/>
        <v>35</v>
      </c>
      <c r="C884" s="18">
        <f t="shared" si="81"/>
        <v>2184.5</v>
      </c>
      <c r="D884" s="18">
        <f t="shared" si="81"/>
        <v>923442</v>
      </c>
      <c r="E884" s="40">
        <f t="shared" si="82"/>
        <v>0.88387349761195821</v>
      </c>
      <c r="F884" s="18">
        <f t="shared" si="83"/>
        <v>1216490</v>
      </c>
      <c r="G884" s="18">
        <f t="shared" si="83"/>
        <v>863315</v>
      </c>
      <c r="H884" s="18">
        <f t="shared" si="84"/>
        <v>740654</v>
      </c>
      <c r="I884" s="19">
        <f t="shared" si="85"/>
        <v>-2.677114703684369E-2</v>
      </c>
      <c r="J884" s="20">
        <f t="shared" si="85"/>
        <v>-5.2334002062024432E-3</v>
      </c>
      <c r="K884" s="30">
        <f t="shared" si="86"/>
        <v>0.24431981040457629</v>
      </c>
    </row>
    <row r="885" spans="1:11">
      <c r="A885" s="1" t="str">
        <f t="shared" si="80"/>
        <v>YE Aug-04</v>
      </c>
      <c r="B885">
        <f t="shared" ref="B885:D904" si="87">B759-B747</f>
        <v>51</v>
      </c>
      <c r="C885" s="18">
        <f t="shared" si="87"/>
        <v>2514</v>
      </c>
      <c r="D885" s="18">
        <f t="shared" si="87"/>
        <v>1046016</v>
      </c>
      <c r="E885" s="40">
        <f t="shared" si="82"/>
        <v>0.93313615040408848</v>
      </c>
      <c r="F885" s="18">
        <f t="shared" ref="F885:G904" si="88">IF(OR(F747="C",F759="C"),"C",F759-F747)</f>
        <v>1296738</v>
      </c>
      <c r="G885" s="18">
        <f t="shared" si="88"/>
        <v>885999</v>
      </c>
      <c r="H885" s="18">
        <f t="shared" si="84"/>
        <v>809665</v>
      </c>
      <c r="I885" s="19">
        <f t="shared" ref="I885:J904" si="89">IF(OR(I759="-",I747="-"),"-",IF(OR(I759="C",I747="C"),"C",I759-I747))</f>
        <v>-2.4221493978140218E-2</v>
      </c>
      <c r="J885" s="20">
        <f t="shared" si="89"/>
        <v>-7.602645636294314E-3</v>
      </c>
      <c r="K885" s="30">
        <f t="shared" si="86"/>
        <v>0.12613332676245648</v>
      </c>
    </row>
    <row r="886" spans="1:11">
      <c r="A886" s="1" t="str">
        <f t="shared" si="80"/>
        <v>YE Sep-04</v>
      </c>
      <c r="B886">
        <f t="shared" si="87"/>
        <v>63</v>
      </c>
      <c r="C886" s="18">
        <f t="shared" si="87"/>
        <v>3060.166666666657</v>
      </c>
      <c r="D886" s="18">
        <f t="shared" si="87"/>
        <v>1242636</v>
      </c>
      <c r="E886" s="40">
        <f t="shared" si="82"/>
        <v>0.83500774929745347</v>
      </c>
      <c r="F886" s="18">
        <f t="shared" si="88"/>
        <v>1341241</v>
      </c>
      <c r="G886" s="18">
        <f t="shared" si="88"/>
        <v>912362</v>
      </c>
      <c r="H886" s="18">
        <f t="shared" si="84"/>
        <v>841452</v>
      </c>
      <c r="I886" s="19">
        <f t="shared" si="89"/>
        <v>-2.4363626964657881E-2</v>
      </c>
      <c r="J886" s="20">
        <f t="shared" si="89"/>
        <v>-8.2905763819152156E-3</v>
      </c>
      <c r="K886" s="30">
        <f t="shared" si="86"/>
        <v>0.14646511745567636</v>
      </c>
    </row>
    <row r="887" spans="1:11">
      <c r="A887" s="1" t="str">
        <f t="shared" si="80"/>
        <v>YE Oct-04</v>
      </c>
      <c r="B887">
        <f t="shared" si="87"/>
        <v>81</v>
      </c>
      <c r="C887" s="18">
        <f t="shared" si="87"/>
        <v>3704.25</v>
      </c>
      <c r="D887" s="18">
        <f t="shared" si="87"/>
        <v>1482235</v>
      </c>
      <c r="E887" s="40">
        <f t="shared" si="82"/>
        <v>0.72500697452483109</v>
      </c>
      <c r="F887" s="18">
        <f t="shared" si="88"/>
        <v>1384383</v>
      </c>
      <c r="G887" s="18">
        <f t="shared" si="88"/>
        <v>928749</v>
      </c>
      <c r="H887" s="18">
        <f t="shared" si="84"/>
        <v>883035</v>
      </c>
      <c r="I887" s="19">
        <f t="shared" si="89"/>
        <v>-2.3352018131899355E-2</v>
      </c>
      <c r="J887" s="20">
        <f t="shared" si="89"/>
        <v>-1.0013470031045468E-2</v>
      </c>
      <c r="K887" s="30">
        <f t="shared" si="86"/>
        <v>0.12363260385190955</v>
      </c>
    </row>
    <row r="888" spans="1:11">
      <c r="A888" s="1" t="str">
        <f t="shared" si="80"/>
        <v>YE Nov-04</v>
      </c>
      <c r="B888">
        <f t="shared" si="87"/>
        <v>124</v>
      </c>
      <c r="C888" s="18">
        <f t="shared" si="87"/>
        <v>4076</v>
      </c>
      <c r="D888" s="18">
        <f t="shared" si="87"/>
        <v>1616065</v>
      </c>
      <c r="E888" s="40">
        <f t="shared" si="82"/>
        <v>0.8058289004259791</v>
      </c>
      <c r="F888" s="18">
        <f t="shared" si="88"/>
        <v>1502431</v>
      </c>
      <c r="G888" s="18">
        <f t="shared" si="88"/>
        <v>1005143</v>
      </c>
      <c r="H888" s="18">
        <f t="shared" si="84"/>
        <v>971298</v>
      </c>
      <c r="I888" s="19">
        <f t="shared" si="89"/>
        <v>-2.463045853471213E-2</v>
      </c>
      <c r="J888" s="20">
        <f t="shared" si="89"/>
        <v>-1.2070271778847452E-2</v>
      </c>
      <c r="K888" s="30">
        <f t="shared" si="86"/>
        <v>-0.33542607722922213</v>
      </c>
    </row>
    <row r="889" spans="1:11">
      <c r="A889" s="1" t="str">
        <f t="shared" si="80"/>
        <v>YE Dec-04</v>
      </c>
      <c r="B889">
        <f t="shared" si="87"/>
        <v>126</v>
      </c>
      <c r="C889" s="18">
        <f t="shared" si="87"/>
        <v>4481.1666666666715</v>
      </c>
      <c r="D889" s="18">
        <f t="shared" si="87"/>
        <v>1766787</v>
      </c>
      <c r="E889" s="40">
        <f t="shared" si="82"/>
        <v>0.5395290501787855</v>
      </c>
      <c r="F889" s="18">
        <f t="shared" si="88"/>
        <v>1383633</v>
      </c>
      <c r="G889" s="18">
        <f t="shared" si="88"/>
        <v>920348</v>
      </c>
      <c r="H889" s="18">
        <f t="shared" si="84"/>
        <v>909801</v>
      </c>
      <c r="I889" s="19">
        <f t="shared" si="89"/>
        <v>-2.1676172850586095E-2</v>
      </c>
      <c r="J889" s="20">
        <f t="shared" si="89"/>
        <v>-1.2686518052556162E-2</v>
      </c>
      <c r="K889" s="30">
        <f t="shared" si="86"/>
        <v>-0.21659442896750392</v>
      </c>
    </row>
    <row r="890" spans="1:11">
      <c r="A890" s="1" t="str">
        <f t="shared" si="80"/>
        <v>YE Jan-05</v>
      </c>
      <c r="B890">
        <f t="shared" si="87"/>
        <v>136</v>
      </c>
      <c r="C890" s="18">
        <f t="shared" si="87"/>
        <v>4725.5833333333285</v>
      </c>
      <c r="D890" s="18">
        <f t="shared" si="87"/>
        <v>1857710</v>
      </c>
      <c r="E890" s="40">
        <f t="shared" si="82"/>
        <v>0.46448252181007632</v>
      </c>
      <c r="F890" s="18">
        <f t="shared" si="88"/>
        <v>1350719</v>
      </c>
      <c r="G890" s="18">
        <f t="shared" si="88"/>
        <v>968831</v>
      </c>
      <c r="H890" s="18">
        <f t="shared" si="84"/>
        <v>913054</v>
      </c>
      <c r="I890" s="19">
        <f t="shared" si="89"/>
        <v>-2.9484250483541752E-2</v>
      </c>
      <c r="J890" s="20">
        <f t="shared" si="89"/>
        <v>-1.4996293311124953E-2</v>
      </c>
      <c r="K890" s="30">
        <f t="shared" si="86"/>
        <v>-0.27967316890293148</v>
      </c>
    </row>
    <row r="891" spans="1:11">
      <c r="A891" s="1" t="str">
        <f t="shared" si="80"/>
        <v>YE Feb-05</v>
      </c>
      <c r="B891">
        <f t="shared" si="87"/>
        <v>149</v>
      </c>
      <c r="C891" s="18">
        <f t="shared" si="87"/>
        <v>5136.5833333333285</v>
      </c>
      <c r="D891" s="18">
        <f t="shared" si="87"/>
        <v>1744872</v>
      </c>
      <c r="E891" s="40">
        <f t="shared" si="82"/>
        <v>0.49916709763912337</v>
      </c>
      <c r="F891" s="18">
        <f t="shared" si="88"/>
        <v>1297565</v>
      </c>
      <c r="G891" s="18">
        <f t="shared" si="88"/>
        <v>941515</v>
      </c>
      <c r="H891" s="18">
        <f t="shared" si="84"/>
        <v>887477</v>
      </c>
      <c r="I891" s="19">
        <f t="shared" si="89"/>
        <v>-2.9167513337185147E-2</v>
      </c>
      <c r="J891" s="20">
        <f t="shared" si="89"/>
        <v>-1.5290524953770923E-2</v>
      </c>
      <c r="K891" s="30">
        <f t="shared" si="86"/>
        <v>-0.31787135277061651</v>
      </c>
    </row>
    <row r="892" spans="1:11">
      <c r="A892" s="1" t="str">
        <f t="shared" si="80"/>
        <v>YE Mar-05</v>
      </c>
      <c r="B892">
        <f t="shared" si="87"/>
        <v>157</v>
      </c>
      <c r="C892" s="18">
        <f t="shared" si="87"/>
        <v>5480.4166666666715</v>
      </c>
      <c r="D892" s="18">
        <f t="shared" si="87"/>
        <v>1872778</v>
      </c>
      <c r="E892" s="40">
        <f t="shared" si="82"/>
        <v>0.50122398893411457</v>
      </c>
      <c r="F892" s="18">
        <f t="shared" si="88"/>
        <v>1524646</v>
      </c>
      <c r="G892" s="18">
        <f t="shared" si="88"/>
        <v>1004199</v>
      </c>
      <c r="H892" s="18">
        <f t="shared" si="84"/>
        <v>939841</v>
      </c>
      <c r="I892" s="19">
        <f t="shared" si="89"/>
        <v>-2.2074268824719301E-2</v>
      </c>
      <c r="J892" s="20">
        <f t="shared" si="89"/>
        <v>-7.4986484977483947E-3</v>
      </c>
      <c r="K892" s="30">
        <f t="shared" si="86"/>
        <v>-0.31114893394628496</v>
      </c>
    </row>
    <row r="893" spans="1:11">
      <c r="A893" s="1" t="str">
        <f t="shared" si="80"/>
        <v>YE Apr-05</v>
      </c>
      <c r="B893">
        <f t="shared" si="87"/>
        <v>151</v>
      </c>
      <c r="C893" s="18">
        <f t="shared" si="87"/>
        <v>5441.6666666666715</v>
      </c>
      <c r="D893" s="18">
        <f t="shared" si="87"/>
        <v>1858828</v>
      </c>
      <c r="E893" s="40">
        <f t="shared" si="82"/>
        <v>0.38549511465330966</v>
      </c>
      <c r="F893" s="18">
        <f t="shared" si="88"/>
        <v>1371895</v>
      </c>
      <c r="G893" s="18">
        <f t="shared" si="88"/>
        <v>915309</v>
      </c>
      <c r="H893" s="18">
        <f t="shared" si="84"/>
        <v>881738</v>
      </c>
      <c r="I893" s="19">
        <f t="shared" si="89"/>
        <v>-2.0941429775577003E-2</v>
      </c>
      <c r="J893" s="20">
        <f t="shared" si="89"/>
        <v>-1.0297305773711241E-2</v>
      </c>
      <c r="K893" s="30">
        <f t="shared" si="86"/>
        <v>-0.25434106513233701</v>
      </c>
    </row>
    <row r="894" spans="1:11">
      <c r="A894" s="1" t="str">
        <f t="shared" si="80"/>
        <v>YE May-05</v>
      </c>
      <c r="B894">
        <f t="shared" si="87"/>
        <v>153</v>
      </c>
      <c r="C894" s="18">
        <f t="shared" si="87"/>
        <v>5564.1666666666715</v>
      </c>
      <c r="D894" s="18">
        <f t="shared" si="87"/>
        <v>1904398</v>
      </c>
      <c r="E894" s="40">
        <f t="shared" si="82"/>
        <v>0.23436775762678508</v>
      </c>
      <c r="F894" s="18">
        <f t="shared" si="88"/>
        <v>1302190</v>
      </c>
      <c r="G894" s="18">
        <f t="shared" si="88"/>
        <v>901729</v>
      </c>
      <c r="H894" s="18">
        <f t="shared" si="84"/>
        <v>829849</v>
      </c>
      <c r="I894" s="19">
        <f t="shared" si="89"/>
        <v>-2.3576474200709185E-2</v>
      </c>
      <c r="J894" s="20">
        <f t="shared" si="89"/>
        <v>-8.9392564896508819E-3</v>
      </c>
      <c r="K894" s="30">
        <f t="shared" si="86"/>
        <v>-0.2638731481333636</v>
      </c>
    </row>
    <row r="895" spans="1:11">
      <c r="A895" s="1" t="str">
        <f t="shared" si="80"/>
        <v>YE Jun-05</v>
      </c>
      <c r="B895">
        <f t="shared" si="87"/>
        <v>155</v>
      </c>
      <c r="C895" s="18">
        <f t="shared" si="87"/>
        <v>5696.416666666657</v>
      </c>
      <c r="D895" s="18">
        <f t="shared" si="87"/>
        <v>1952008</v>
      </c>
      <c r="E895" s="40">
        <f t="shared" si="82"/>
        <v>7.7050134756028399E-2</v>
      </c>
      <c r="F895" s="18">
        <f t="shared" si="88"/>
        <v>1200945</v>
      </c>
      <c r="G895" s="18">
        <f t="shared" si="88"/>
        <v>838113</v>
      </c>
      <c r="H895" s="18">
        <f t="shared" si="84"/>
        <v>777935</v>
      </c>
      <c r="I895" s="19">
        <f t="shared" si="89"/>
        <v>-2.2335231323190818E-2</v>
      </c>
      <c r="J895" s="20">
        <f t="shared" si="89"/>
        <v>-9.4428729378195353E-3</v>
      </c>
      <c r="K895" s="30">
        <f t="shared" si="86"/>
        <v>-0.27496709612550063</v>
      </c>
    </row>
    <row r="896" spans="1:11">
      <c r="A896" s="1" t="str">
        <f t="shared" si="80"/>
        <v>YE Jul-05</v>
      </c>
      <c r="B896">
        <f t="shared" si="87"/>
        <v>163</v>
      </c>
      <c r="C896" s="18">
        <f t="shared" si="87"/>
        <v>5918.0833333333285</v>
      </c>
      <c r="D896" s="18">
        <f t="shared" si="87"/>
        <v>2034468</v>
      </c>
      <c r="E896" s="40">
        <f t="shared" si="82"/>
        <v>-0.10390968879627138</v>
      </c>
      <c r="F896" s="18">
        <f t="shared" si="88"/>
        <v>1141864</v>
      </c>
      <c r="G896" s="18">
        <f t="shared" si="88"/>
        <v>776486</v>
      </c>
      <c r="H896" s="18">
        <f t="shared" si="84"/>
        <v>726115</v>
      </c>
      <c r="I896" s="19">
        <f t="shared" si="89"/>
        <v>-1.8884159462169148E-2</v>
      </c>
      <c r="J896" s="20">
        <f t="shared" si="89"/>
        <v>-7.5536524838382135E-3</v>
      </c>
      <c r="K896" s="30">
        <f t="shared" si="86"/>
        <v>-0.33029881008710049</v>
      </c>
    </row>
    <row r="897" spans="1:11">
      <c r="A897" s="1" t="str">
        <f t="shared" ref="A897:A928" si="90">A771</f>
        <v>YE Aug-05</v>
      </c>
      <c r="B897">
        <f t="shared" si="87"/>
        <v>142</v>
      </c>
      <c r="C897" s="18">
        <f t="shared" si="87"/>
        <v>6042.3333333333285</v>
      </c>
      <c r="D897" s="18">
        <f t="shared" si="87"/>
        <v>2080689</v>
      </c>
      <c r="E897" s="40">
        <f t="shared" ref="E897:E928" si="91">IF(OR(E759="-",E771="-"),"-",IF(OR(E759="C",E771="C"),"C",E771-E759))</f>
        <v>-0.27806730038012972</v>
      </c>
      <c r="F897" s="18">
        <f t="shared" si="88"/>
        <v>1065353</v>
      </c>
      <c r="G897" s="18">
        <f t="shared" si="88"/>
        <v>742484</v>
      </c>
      <c r="H897" s="18">
        <f t="shared" ref="H897:H928" si="92">IF(OR(H771="C",H759="C"),"C",H771-H759)</f>
        <v>662543</v>
      </c>
      <c r="I897" s="19">
        <f t="shared" si="89"/>
        <v>-1.9600739630991848E-2</v>
      </c>
      <c r="J897" s="20">
        <f t="shared" si="89"/>
        <v>-5.4704000196568181E-3</v>
      </c>
      <c r="K897" s="30">
        <f t="shared" ref="K897:K928" si="93">K771-K759</f>
        <v>1.6048639880835935E-2</v>
      </c>
    </row>
    <row r="898" spans="1:11">
      <c r="A898" s="1" t="str">
        <f t="shared" si="90"/>
        <v>YE Sep-05</v>
      </c>
      <c r="B898">
        <f t="shared" si="87"/>
        <v>148</v>
      </c>
      <c r="C898" s="18">
        <f t="shared" si="87"/>
        <v>5705.583333333343</v>
      </c>
      <c r="D898" s="18">
        <f t="shared" si="87"/>
        <v>1959459</v>
      </c>
      <c r="E898" s="40">
        <f t="shared" si="91"/>
        <v>-0.34043674867736229</v>
      </c>
      <c r="F898" s="18">
        <f t="shared" si="88"/>
        <v>869620</v>
      </c>
      <c r="G898" s="18">
        <f t="shared" si="88"/>
        <v>616004</v>
      </c>
      <c r="H898" s="18">
        <f t="shared" si="92"/>
        <v>586360</v>
      </c>
      <c r="I898" s="19">
        <f t="shared" si="89"/>
        <v>-1.7094645847062662E-2</v>
      </c>
      <c r="J898" s="20">
        <f t="shared" si="89"/>
        <v>-8.9577528888999947E-3</v>
      </c>
      <c r="K898" s="30">
        <f t="shared" si="93"/>
        <v>-0.15720537819287728</v>
      </c>
    </row>
    <row r="899" spans="1:11">
      <c r="A899" s="1" t="str">
        <f t="shared" si="90"/>
        <v>YE Oct-05</v>
      </c>
      <c r="B899">
        <f t="shared" si="87"/>
        <v>132</v>
      </c>
      <c r="C899" s="18">
        <f t="shared" si="87"/>
        <v>5517.1666666666715</v>
      </c>
      <c r="D899" s="18">
        <f t="shared" si="87"/>
        <v>1889368</v>
      </c>
      <c r="E899" s="40">
        <f t="shared" si="91"/>
        <v>-0.34299948919130685</v>
      </c>
      <c r="F899" s="18">
        <f t="shared" si="88"/>
        <v>855171</v>
      </c>
      <c r="G899" s="18">
        <f t="shared" si="88"/>
        <v>600512</v>
      </c>
      <c r="H899" s="18">
        <f t="shared" si="92"/>
        <v>555981</v>
      </c>
      <c r="I899" s="19">
        <f t="shared" si="89"/>
        <v>-1.6102216240791334E-2</v>
      </c>
      <c r="J899" s="20">
        <f t="shared" si="89"/>
        <v>-6.7187741814818125E-3</v>
      </c>
      <c r="K899" s="30">
        <f t="shared" si="93"/>
        <v>2.279625071338387E-2</v>
      </c>
    </row>
    <row r="900" spans="1:11">
      <c r="A900" s="1" t="str">
        <f t="shared" si="90"/>
        <v>YE Nov-05</v>
      </c>
      <c r="B900">
        <f t="shared" si="87"/>
        <v>109</v>
      </c>
      <c r="C900" s="18">
        <f t="shared" si="87"/>
        <v>5507.416666666657</v>
      </c>
      <c r="D900" s="18">
        <f t="shared" si="87"/>
        <v>1885858</v>
      </c>
      <c r="E900" s="40">
        <f t="shared" si="91"/>
        <v>-0.59021796926428038</v>
      </c>
      <c r="F900" s="18">
        <f t="shared" si="88"/>
        <v>685806</v>
      </c>
      <c r="G900" s="18">
        <f t="shared" si="88"/>
        <v>452078</v>
      </c>
      <c r="H900" s="18">
        <f t="shared" si="92"/>
        <v>438247</v>
      </c>
      <c r="I900" s="19">
        <f t="shared" si="89"/>
        <v>-9.5147276236036138E-3</v>
      </c>
      <c r="J900" s="20">
        <f t="shared" si="89"/>
        <v>-4.5730621532509286E-3</v>
      </c>
      <c r="K900" s="30">
        <f t="shared" si="93"/>
        <v>0.33431042575421799</v>
      </c>
    </row>
    <row r="901" spans="1:11">
      <c r="A901" s="1" t="str">
        <f t="shared" si="90"/>
        <v>YE Dec-05</v>
      </c>
      <c r="B901">
        <f t="shared" si="87"/>
        <v>111</v>
      </c>
      <c r="C901" s="18">
        <f t="shared" si="87"/>
        <v>5445.1666666666715</v>
      </c>
      <c r="D901" s="18">
        <f t="shared" si="87"/>
        <v>1862701</v>
      </c>
      <c r="E901" s="40">
        <f t="shared" si="91"/>
        <v>-0.66400127224045491</v>
      </c>
      <c r="F901" s="18">
        <f t="shared" si="88"/>
        <v>541410</v>
      </c>
      <c r="G901" s="18">
        <f t="shared" si="88"/>
        <v>346540</v>
      </c>
      <c r="H901" s="18">
        <f t="shared" si="92"/>
        <v>391442</v>
      </c>
      <c r="I901" s="19">
        <f t="shared" si="89"/>
        <v>-6.3201314611054382E-3</v>
      </c>
      <c r="J901" s="20">
        <f t="shared" si="89"/>
        <v>-8.0824678180433374E-3</v>
      </c>
      <c r="K901" s="30">
        <f t="shared" si="93"/>
        <v>0.29218813142520617</v>
      </c>
    </row>
    <row r="902" spans="1:11">
      <c r="A902" s="1" t="str">
        <f t="shared" si="90"/>
        <v>YE Jan-06</v>
      </c>
      <c r="B902">
        <f t="shared" si="87"/>
        <v>114</v>
      </c>
      <c r="C902" s="18">
        <f t="shared" si="87"/>
        <v>5473.7500000000146</v>
      </c>
      <c r="D902" s="18">
        <f t="shared" si="87"/>
        <v>1873334</v>
      </c>
      <c r="E902" s="40">
        <f t="shared" si="91"/>
        <v>-0.89059375688171372</v>
      </c>
      <c r="F902" s="18">
        <f t="shared" si="88"/>
        <v>280074</v>
      </c>
      <c r="G902" s="18">
        <f t="shared" si="88"/>
        <v>227821</v>
      </c>
      <c r="H902" s="18">
        <f t="shared" si="92"/>
        <v>287449</v>
      </c>
      <c r="I902" s="19">
        <f t="shared" si="89"/>
        <v>-8.685226959174619E-3</v>
      </c>
      <c r="J902" s="20">
        <f t="shared" si="89"/>
        <v>-1.2547959634807704E-2</v>
      </c>
      <c r="K902" s="30">
        <f t="shared" si="93"/>
        <v>0.25733873470547053</v>
      </c>
    </row>
    <row r="903" spans="1:11">
      <c r="A903" s="1" t="str">
        <f t="shared" si="90"/>
        <v>YE Feb-06</v>
      </c>
      <c r="B903">
        <f t="shared" si="87"/>
        <v>103</v>
      </c>
      <c r="C903" s="18">
        <f t="shared" si="87"/>
        <v>5421.083333333343</v>
      </c>
      <c r="D903" s="18">
        <f t="shared" si="87"/>
        <v>1981105</v>
      </c>
      <c r="E903" s="40">
        <f t="shared" si="91"/>
        <v>-1.0125701732756269</v>
      </c>
      <c r="F903" s="18">
        <f t="shared" si="88"/>
        <v>313407</v>
      </c>
      <c r="G903" s="18">
        <f t="shared" si="88"/>
        <v>186630</v>
      </c>
      <c r="H903" s="18">
        <f t="shared" si="92"/>
        <v>270205</v>
      </c>
      <c r="I903" s="19">
        <f t="shared" si="89"/>
        <v>-2.0301295595408497E-3</v>
      </c>
      <c r="J903" s="20">
        <f t="shared" si="89"/>
        <v>-8.926775035949186E-3</v>
      </c>
      <c r="K903" s="30">
        <f t="shared" si="93"/>
        <v>0.3822216780033898</v>
      </c>
    </row>
    <row r="904" spans="1:11">
      <c r="A904" s="1" t="str">
        <f t="shared" si="90"/>
        <v>YE Mar-06</v>
      </c>
      <c r="B904">
        <f t="shared" si="87"/>
        <v>90</v>
      </c>
      <c r="C904" s="18">
        <f t="shared" si="87"/>
        <v>5322.2499999999854</v>
      </c>
      <c r="D904" s="18">
        <f t="shared" si="87"/>
        <v>1944339</v>
      </c>
      <c r="E904" s="40">
        <f t="shared" si="91"/>
        <v>-1.3160751448468915</v>
      </c>
      <c r="F904" s="18">
        <f t="shared" si="88"/>
        <v>-241023</v>
      </c>
      <c r="G904" s="18">
        <f t="shared" si="88"/>
        <v>-50729</v>
      </c>
      <c r="H904" s="18">
        <f t="shared" si="92"/>
        <v>111019</v>
      </c>
      <c r="I904" s="19">
        <f t="shared" si="89"/>
        <v>-8.8035877504262228E-3</v>
      </c>
      <c r="J904" s="20">
        <f t="shared" si="89"/>
        <v>-2.4463478374222358E-2</v>
      </c>
      <c r="K904" s="30">
        <f t="shared" si="93"/>
        <v>0.5172773282529306</v>
      </c>
    </row>
    <row r="905" spans="1:11">
      <c r="A905" s="1" t="str">
        <f t="shared" si="90"/>
        <v>YE Apr-06</v>
      </c>
      <c r="B905">
        <f t="shared" ref="B905:D924" si="94">B779-B767</f>
        <v>89</v>
      </c>
      <c r="C905" s="18">
        <f t="shared" si="94"/>
        <v>5263.333333333343</v>
      </c>
      <c r="D905" s="18">
        <f t="shared" si="94"/>
        <v>1923129</v>
      </c>
      <c r="E905" s="40">
        <f t="shared" si="91"/>
        <v>-1.2336591530483361</v>
      </c>
      <c r="F905" s="18">
        <f t="shared" ref="F905:G924" si="95">IF(OR(F767="C",F779="C"),"C",F779-F767)</f>
        <v>-95530</v>
      </c>
      <c r="G905" s="18">
        <f t="shared" si="95"/>
        <v>-21037</v>
      </c>
      <c r="H905" s="18">
        <f t="shared" si="92"/>
        <v>138693</v>
      </c>
      <c r="I905" s="19">
        <f t="shared" ref="I905:J924" si="96">IF(OR(I779="-",I767="-"),"-",IF(OR(I779="C",I767="C"),"C",I779-I767))</f>
        <v>-3.3823526888638877E-3</v>
      </c>
      <c r="J905" s="20">
        <f t="shared" si="96"/>
        <v>-1.8960048450194389E-2</v>
      </c>
      <c r="K905" s="30">
        <f t="shared" si="93"/>
        <v>0.50608650535948385</v>
      </c>
    </row>
    <row r="906" spans="1:11">
      <c r="A906" s="1" t="str">
        <f t="shared" si="90"/>
        <v>YE May-06</v>
      </c>
      <c r="B906">
        <f t="shared" si="94"/>
        <v>76</v>
      </c>
      <c r="C906" s="18">
        <f t="shared" si="94"/>
        <v>5016.25</v>
      </c>
      <c r="D906" s="18">
        <f t="shared" si="94"/>
        <v>1831214</v>
      </c>
      <c r="E906" s="40">
        <f t="shared" si="91"/>
        <v>-1.1151902427267117</v>
      </c>
      <c r="F906" s="18">
        <f t="shared" si="95"/>
        <v>-66989</v>
      </c>
      <c r="G906" s="18">
        <f t="shared" si="95"/>
        <v>-38265</v>
      </c>
      <c r="H906" s="18">
        <f t="shared" si="92"/>
        <v>157563</v>
      </c>
      <c r="I906" s="19">
        <f t="shared" si="96"/>
        <v>2.453765829841803E-4</v>
      </c>
      <c r="J906" s="20">
        <f t="shared" si="96"/>
        <v>-1.9168411264495422E-2</v>
      </c>
      <c r="K906" s="30">
        <f t="shared" si="93"/>
        <v>0.59187989637202065</v>
      </c>
    </row>
    <row r="907" spans="1:11">
      <c r="A907" s="1" t="str">
        <f t="shared" si="90"/>
        <v>YE Jun-06</v>
      </c>
      <c r="B907">
        <f t="shared" si="94"/>
        <v>66</v>
      </c>
      <c r="C907" s="18">
        <f t="shared" si="94"/>
        <v>4611.6666666666715</v>
      </c>
      <c r="D907" s="18">
        <f t="shared" si="94"/>
        <v>1685564</v>
      </c>
      <c r="E907" s="40">
        <f t="shared" si="91"/>
        <v>-1.2814872028621522</v>
      </c>
      <c r="F907" s="18">
        <f t="shared" si="95"/>
        <v>-307204</v>
      </c>
      <c r="G907" s="18">
        <f t="shared" si="95"/>
        <v>-175013</v>
      </c>
      <c r="H907" s="18">
        <f t="shared" si="92"/>
        <v>21143</v>
      </c>
      <c r="I907" s="19">
        <f t="shared" si="96"/>
        <v>1.079496325721907E-3</v>
      </c>
      <c r="J907" s="20">
        <f t="shared" si="96"/>
        <v>-1.9306854608953872E-2</v>
      </c>
      <c r="K907" s="30">
        <f t="shared" si="93"/>
        <v>0.59097453151435531</v>
      </c>
    </row>
    <row r="908" spans="1:11">
      <c r="A908" s="1" t="str">
        <f t="shared" si="90"/>
        <v>YE Jul-06</v>
      </c>
      <c r="B908">
        <f t="shared" si="94"/>
        <v>53</v>
      </c>
      <c r="C908" s="18">
        <f t="shared" si="94"/>
        <v>4141.25</v>
      </c>
      <c r="D908" s="18">
        <f t="shared" si="94"/>
        <v>1510569</v>
      </c>
      <c r="E908" s="40">
        <f t="shared" si="91"/>
        <v>-1.2643889668528985</v>
      </c>
      <c r="F908" s="18">
        <f t="shared" si="95"/>
        <v>-448699</v>
      </c>
      <c r="G908" s="18">
        <f t="shared" si="95"/>
        <v>-227542</v>
      </c>
      <c r="H908" s="18">
        <f t="shared" si="92"/>
        <v>-39064</v>
      </c>
      <c r="I908" s="19">
        <f t="shared" si="96"/>
        <v>-1.5383789407799053E-3</v>
      </c>
      <c r="J908" s="20">
        <f t="shared" si="96"/>
        <v>-2.1367418995931198E-2</v>
      </c>
      <c r="K908" s="30">
        <f t="shared" si="93"/>
        <v>0.61407184222800026</v>
      </c>
    </row>
    <row r="909" spans="1:11">
      <c r="A909" s="1" t="str">
        <f t="shared" si="90"/>
        <v>YE Aug-06</v>
      </c>
      <c r="B909">
        <f t="shared" si="94"/>
        <v>64</v>
      </c>
      <c r="C909" s="18">
        <f t="shared" si="94"/>
        <v>3760.416666666657</v>
      </c>
      <c r="D909" s="18">
        <f t="shared" si="94"/>
        <v>1368899</v>
      </c>
      <c r="E909" s="40">
        <f t="shared" si="91"/>
        <v>-1.0675064656771411</v>
      </c>
      <c r="F909" s="18">
        <f t="shared" si="95"/>
        <v>-394023</v>
      </c>
      <c r="G909" s="18">
        <f t="shared" si="95"/>
        <v>-223440</v>
      </c>
      <c r="H909" s="18">
        <f t="shared" si="92"/>
        <v>500</v>
      </c>
      <c r="I909" s="19">
        <f t="shared" si="96"/>
        <v>1.2854267672137709E-3</v>
      </c>
      <c r="J909" s="20">
        <f t="shared" si="96"/>
        <v>-2.2124193501560363E-2</v>
      </c>
      <c r="K909" s="30">
        <f t="shared" si="93"/>
        <v>0.33884428978863923</v>
      </c>
    </row>
    <row r="910" spans="1:11">
      <c r="A910" s="1" t="str">
        <f t="shared" si="90"/>
        <v>YE Sep-06</v>
      </c>
      <c r="B910">
        <f t="shared" si="94"/>
        <v>53</v>
      </c>
      <c r="C910" s="18">
        <f t="shared" si="94"/>
        <v>3580.8333333333285</v>
      </c>
      <c r="D910" s="18">
        <f t="shared" si="94"/>
        <v>1304249</v>
      </c>
      <c r="E910" s="40">
        <f t="shared" si="91"/>
        <v>-0.93098211483989957</v>
      </c>
      <c r="F910" s="18">
        <f t="shared" si="95"/>
        <v>-272189</v>
      </c>
      <c r="G910" s="18">
        <f t="shared" si="95"/>
        <v>-145359</v>
      </c>
      <c r="H910" s="18">
        <f t="shared" si="92"/>
        <v>41033</v>
      </c>
      <c r="I910" s="19">
        <f t="shared" si="96"/>
        <v>-1.1124459582267932E-4</v>
      </c>
      <c r="J910" s="20">
        <f t="shared" si="96"/>
        <v>-1.9222188378006599E-2</v>
      </c>
      <c r="K910" s="30">
        <f t="shared" si="93"/>
        <v>0.43433803147862449</v>
      </c>
    </row>
    <row r="911" spans="1:11">
      <c r="A911" s="1" t="str">
        <f t="shared" si="90"/>
        <v>YE Oct-06</v>
      </c>
      <c r="B911">
        <f t="shared" si="94"/>
        <v>53</v>
      </c>
      <c r="C911" s="18">
        <f t="shared" si="94"/>
        <v>3146.0833333333285</v>
      </c>
      <c r="D911" s="18">
        <f t="shared" si="94"/>
        <v>1142522</v>
      </c>
      <c r="E911" s="40">
        <f t="shared" si="91"/>
        <v>-0.70509761215912192</v>
      </c>
      <c r="F911" s="18">
        <f t="shared" si="95"/>
        <v>-211466</v>
      </c>
      <c r="G911" s="18">
        <f t="shared" si="95"/>
        <v>-142689</v>
      </c>
      <c r="H911" s="18">
        <f t="shared" si="92"/>
        <v>88280</v>
      </c>
      <c r="I911" s="19">
        <f t="shared" si="96"/>
        <v>3.2246667572302101E-3</v>
      </c>
      <c r="J911" s="20">
        <f t="shared" si="96"/>
        <v>-2.0365822668834577E-2</v>
      </c>
      <c r="K911" s="30">
        <f t="shared" si="93"/>
        <v>0.29951679344084425</v>
      </c>
    </row>
    <row r="912" spans="1:11">
      <c r="A912" s="1" t="str">
        <f t="shared" si="90"/>
        <v>YE Nov-06</v>
      </c>
      <c r="B912">
        <f t="shared" si="94"/>
        <v>41</v>
      </c>
      <c r="C912" s="18">
        <f t="shared" si="94"/>
        <v>2691.4166666666715</v>
      </c>
      <c r="D912" s="18">
        <f t="shared" si="94"/>
        <v>978842</v>
      </c>
      <c r="E912" s="40">
        <f t="shared" si="91"/>
        <v>-0.39365036321256497</v>
      </c>
      <c r="F912" s="18">
        <f t="shared" si="95"/>
        <v>-60430</v>
      </c>
      <c r="G912" s="18">
        <f t="shared" si="95"/>
        <v>-56599</v>
      </c>
      <c r="H912" s="18">
        <f t="shared" si="92"/>
        <v>176307</v>
      </c>
      <c r="I912" s="19">
        <f t="shared" si="96"/>
        <v>2.684996962977193E-3</v>
      </c>
      <c r="J912" s="20">
        <f t="shared" si="96"/>
        <v>-2.0427114957179304E-2</v>
      </c>
      <c r="K912" s="30">
        <f t="shared" si="93"/>
        <v>0.31302218422670336</v>
      </c>
    </row>
    <row r="913" spans="1:11">
      <c r="A913" s="1" t="str">
        <f t="shared" si="90"/>
        <v>YE Dec-06</v>
      </c>
      <c r="B913">
        <f t="shared" si="94"/>
        <v>39</v>
      </c>
      <c r="C913" s="18">
        <f t="shared" si="94"/>
        <v>2261.7499999999854</v>
      </c>
      <c r="D913" s="18">
        <f t="shared" si="94"/>
        <v>819006</v>
      </c>
      <c r="E913" s="40">
        <f t="shared" si="91"/>
        <v>-8.222389151746512E-2</v>
      </c>
      <c r="F913" s="18">
        <f t="shared" si="95"/>
        <v>180611</v>
      </c>
      <c r="G913" s="18">
        <f t="shared" si="95"/>
        <v>53378</v>
      </c>
      <c r="H913" s="18">
        <f t="shared" si="92"/>
        <v>266099</v>
      </c>
      <c r="I913" s="19">
        <f t="shared" si="96"/>
        <v>4.8500315064123889E-3</v>
      </c>
      <c r="J913" s="20">
        <f t="shared" si="96"/>
        <v>-1.5650784341452395E-2</v>
      </c>
      <c r="K913" s="30">
        <f t="shared" si="93"/>
        <v>0.20571798808506259</v>
      </c>
    </row>
    <row r="914" spans="1:11">
      <c r="A914" s="1" t="str">
        <f t="shared" si="90"/>
        <v>YE Jan-07</v>
      </c>
      <c r="B914">
        <f t="shared" si="94"/>
        <v>37</v>
      </c>
      <c r="C914" s="18">
        <f t="shared" si="94"/>
        <v>1810.5833333333139</v>
      </c>
      <c r="D914" s="18">
        <f t="shared" si="94"/>
        <v>651172</v>
      </c>
      <c r="E914" s="40">
        <f t="shared" si="91"/>
        <v>0.26872356930243768</v>
      </c>
      <c r="F914" s="18">
        <f t="shared" si="95"/>
        <v>359342</v>
      </c>
      <c r="G914" s="18">
        <f t="shared" si="95"/>
        <v>84608</v>
      </c>
      <c r="H914" s="18">
        <f t="shared" si="92"/>
        <v>372789</v>
      </c>
      <c r="I914" s="19">
        <f t="shared" si="96"/>
        <v>1.2050132552238191E-2</v>
      </c>
      <c r="J914" s="20">
        <f t="shared" si="96"/>
        <v>-1.5896173220636411E-2</v>
      </c>
      <c r="K914" s="30">
        <f t="shared" si="93"/>
        <v>9.0144589576325984E-2</v>
      </c>
    </row>
    <row r="915" spans="1:11">
      <c r="A915" s="1" t="str">
        <f t="shared" si="90"/>
        <v>YE Feb-07</v>
      </c>
      <c r="B915">
        <f t="shared" si="94"/>
        <v>40</v>
      </c>
      <c r="C915" s="18">
        <f t="shared" si="94"/>
        <v>1345.416666666657</v>
      </c>
      <c r="D915" s="18">
        <f t="shared" si="94"/>
        <v>494876</v>
      </c>
      <c r="E915" s="40">
        <f t="shared" si="91"/>
        <v>0.53306995517024802</v>
      </c>
      <c r="F915" s="18">
        <f t="shared" si="95"/>
        <v>479627</v>
      </c>
      <c r="G915" s="18">
        <f t="shared" si="95"/>
        <v>133754</v>
      </c>
      <c r="H915" s="18">
        <f t="shared" si="92"/>
        <v>442641</v>
      </c>
      <c r="I915" s="19">
        <f t="shared" si="96"/>
        <v>1.3704582476408378E-2</v>
      </c>
      <c r="J915" s="20">
        <f t="shared" si="96"/>
        <v>-1.5900305851031415E-2</v>
      </c>
      <c r="K915" s="30">
        <f t="shared" si="93"/>
        <v>-9.2714352274406053E-2</v>
      </c>
    </row>
    <row r="916" spans="1:11">
      <c r="A916" s="1" t="str">
        <f t="shared" si="90"/>
        <v>YE Mar-07</v>
      </c>
      <c r="B916">
        <f t="shared" si="94"/>
        <v>43</v>
      </c>
      <c r="C916" s="18">
        <f t="shared" si="94"/>
        <v>995.83333333334303</v>
      </c>
      <c r="D916" s="18">
        <f t="shared" si="94"/>
        <v>364831</v>
      </c>
      <c r="E916" s="40">
        <f t="shared" si="91"/>
        <v>0.95492520490930843</v>
      </c>
      <c r="F916" s="18">
        <f t="shared" si="95"/>
        <v>934911</v>
      </c>
      <c r="G916" s="18">
        <f t="shared" si="95"/>
        <v>286981</v>
      </c>
      <c r="H916" s="18">
        <f t="shared" si="92"/>
        <v>598441</v>
      </c>
      <c r="I916" s="19">
        <f t="shared" si="96"/>
        <v>2.3790973604135957E-2</v>
      </c>
      <c r="J916" s="20">
        <f t="shared" si="96"/>
        <v>-5.5015572866301543E-3</v>
      </c>
      <c r="K916" s="30">
        <f t="shared" si="93"/>
        <v>-0.24032616388276296</v>
      </c>
    </row>
    <row r="917" spans="1:11">
      <c r="A917" s="1" t="str">
        <f t="shared" si="90"/>
        <v>YE Apr-07</v>
      </c>
      <c r="B917">
        <f t="shared" si="94"/>
        <v>46</v>
      </c>
      <c r="C917" s="18">
        <f t="shared" si="94"/>
        <v>637.66666666665697</v>
      </c>
      <c r="D917" s="18">
        <f t="shared" si="94"/>
        <v>235891</v>
      </c>
      <c r="E917" s="40">
        <f t="shared" si="91"/>
        <v>1.0538544430349504</v>
      </c>
      <c r="F917" s="18">
        <f t="shared" si="95"/>
        <v>904396</v>
      </c>
      <c r="G917" s="18">
        <f t="shared" si="95"/>
        <v>273135</v>
      </c>
      <c r="H917" s="18">
        <f t="shared" si="92"/>
        <v>598789</v>
      </c>
      <c r="I917" s="19">
        <f t="shared" si="96"/>
        <v>2.3442020686178067E-2</v>
      </c>
      <c r="J917" s="20">
        <f t="shared" si="96"/>
        <v>-7.2412083553334838E-3</v>
      </c>
      <c r="K917" s="30">
        <f t="shared" si="93"/>
        <v>-0.39314750650621733</v>
      </c>
    </row>
    <row r="918" spans="1:11">
      <c r="A918" s="1" t="str">
        <f t="shared" si="90"/>
        <v>YE May-07</v>
      </c>
      <c r="B918">
        <f t="shared" si="94"/>
        <v>50</v>
      </c>
      <c r="C918" s="18">
        <f t="shared" si="94"/>
        <v>394.33333333334303</v>
      </c>
      <c r="D918" s="18">
        <f t="shared" si="94"/>
        <v>145371</v>
      </c>
      <c r="E918" s="40">
        <f t="shared" si="91"/>
        <v>1.1943502475355317</v>
      </c>
      <c r="F918" s="18">
        <f t="shared" si="95"/>
        <v>980281</v>
      </c>
      <c r="G918" s="18">
        <f t="shared" si="95"/>
        <v>314562</v>
      </c>
      <c r="H918" s="18">
        <f t="shared" si="92"/>
        <v>633525</v>
      </c>
      <c r="I918" s="19">
        <f t="shared" si="96"/>
        <v>2.329516042900126E-2</v>
      </c>
      <c r="J918" s="20">
        <f t="shared" si="96"/>
        <v>-6.3187933594806012E-3</v>
      </c>
      <c r="K918" s="30">
        <f t="shared" si="93"/>
        <v>-0.53199443909932143</v>
      </c>
    </row>
    <row r="919" spans="1:11">
      <c r="A919" s="1" t="str">
        <f t="shared" si="90"/>
        <v>YE Jun-07</v>
      </c>
      <c r="B919">
        <f t="shared" si="94"/>
        <v>44</v>
      </c>
      <c r="C919" s="18">
        <f t="shared" si="94"/>
        <v>363.75</v>
      </c>
      <c r="D919" s="18">
        <f t="shared" si="94"/>
        <v>134361</v>
      </c>
      <c r="E919" s="40">
        <f t="shared" si="91"/>
        <v>1.4403090932916314</v>
      </c>
      <c r="F919" s="18">
        <f t="shared" si="95"/>
        <v>1210223</v>
      </c>
      <c r="G919" s="18">
        <f t="shared" si="95"/>
        <v>452262</v>
      </c>
      <c r="H919" s="18">
        <f t="shared" si="92"/>
        <v>749118</v>
      </c>
      <c r="I919" s="19">
        <f t="shared" si="96"/>
        <v>2.1666272614172088E-2</v>
      </c>
      <c r="J919" s="20">
        <f t="shared" si="96"/>
        <v>-4.6627461680257554E-3</v>
      </c>
      <c r="K919" s="30">
        <f t="shared" si="93"/>
        <v>-0.47534544387537636</v>
      </c>
    </row>
    <row r="920" spans="1:11">
      <c r="A920" s="1" t="str">
        <f t="shared" si="90"/>
        <v>YE Jul-07</v>
      </c>
      <c r="B920">
        <f t="shared" si="94"/>
        <v>57</v>
      </c>
      <c r="C920" s="18">
        <f t="shared" si="94"/>
        <v>444.66666666665697</v>
      </c>
      <c r="D920" s="18">
        <f t="shared" si="94"/>
        <v>164462</v>
      </c>
      <c r="E920" s="40">
        <f t="shared" si="91"/>
        <v>1.6010430460310445</v>
      </c>
      <c r="F920" s="18">
        <f t="shared" si="95"/>
        <v>1423690</v>
      </c>
      <c r="G920" s="18">
        <f t="shared" si="95"/>
        <v>526062</v>
      </c>
      <c r="H920" s="18">
        <f t="shared" si="92"/>
        <v>839060</v>
      </c>
      <c r="I920" s="19">
        <f t="shared" si="96"/>
        <v>2.6103615085398602E-2</v>
      </c>
      <c r="J920" s="20">
        <f t="shared" si="96"/>
        <v>-1.4604997853924218E-3</v>
      </c>
      <c r="K920" s="30">
        <f t="shared" si="93"/>
        <v>-0.63046747762530231</v>
      </c>
    </row>
    <row r="921" spans="1:11">
      <c r="A921" s="1" t="str">
        <f t="shared" si="90"/>
        <v>YE Aug-07</v>
      </c>
      <c r="B921">
        <f t="shared" si="94"/>
        <v>62</v>
      </c>
      <c r="C921" s="18">
        <f t="shared" si="94"/>
        <v>555</v>
      </c>
      <c r="D921" s="18">
        <f t="shared" si="94"/>
        <v>205506</v>
      </c>
      <c r="E921" s="40">
        <f t="shared" si="91"/>
        <v>1.5763542207172421</v>
      </c>
      <c r="F921" s="18">
        <f t="shared" si="95"/>
        <v>1492442</v>
      </c>
      <c r="G921" s="18">
        <f t="shared" si="95"/>
        <v>566398</v>
      </c>
      <c r="H921" s="18">
        <f t="shared" si="92"/>
        <v>843510</v>
      </c>
      <c r="I921" s="19">
        <f t="shared" si="96"/>
        <v>2.5597540483078829E-2</v>
      </c>
      <c r="J921" s="20">
        <f t="shared" si="96"/>
        <v>1.8759444143130466E-3</v>
      </c>
      <c r="K921" s="30">
        <f t="shared" si="93"/>
        <v>-0.65424501089383824</v>
      </c>
    </row>
    <row r="922" spans="1:11">
      <c r="A922" s="1" t="str">
        <f t="shared" si="90"/>
        <v>YE Sep-07</v>
      </c>
      <c r="B922">
        <f t="shared" si="94"/>
        <v>57</v>
      </c>
      <c r="C922" s="18">
        <f t="shared" si="94"/>
        <v>682.66666666665697</v>
      </c>
      <c r="D922" s="18">
        <f t="shared" si="94"/>
        <v>251466</v>
      </c>
      <c r="E922" s="40">
        <f t="shared" si="91"/>
        <v>1.5415248798449355</v>
      </c>
      <c r="F922" s="18">
        <f t="shared" si="95"/>
        <v>1518609</v>
      </c>
      <c r="G922" s="18">
        <f t="shared" si="95"/>
        <v>567509</v>
      </c>
      <c r="H922" s="18">
        <f t="shared" si="92"/>
        <v>844723</v>
      </c>
      <c r="I922" s="19">
        <f t="shared" si="96"/>
        <v>2.6953836562340516E-2</v>
      </c>
      <c r="J922" s="20">
        <f t="shared" si="96"/>
        <v>3.1652650960678486E-3</v>
      </c>
      <c r="K922" s="30">
        <f t="shared" si="93"/>
        <v>-0.53468673276830003</v>
      </c>
    </row>
    <row r="923" spans="1:11">
      <c r="A923" s="1" t="str">
        <f t="shared" si="90"/>
        <v>YE Oct-07</v>
      </c>
      <c r="B923">
        <f t="shared" si="94"/>
        <v>59</v>
      </c>
      <c r="C923" s="18">
        <f t="shared" si="94"/>
        <v>827.08333333334303</v>
      </c>
      <c r="D923" s="18">
        <f t="shared" si="94"/>
        <v>305189</v>
      </c>
      <c r="E923" s="40">
        <f t="shared" si="91"/>
        <v>1.3154258023778169</v>
      </c>
      <c r="F923" s="18">
        <f t="shared" si="95"/>
        <v>1378803</v>
      </c>
      <c r="G923" s="18">
        <f t="shared" si="95"/>
        <v>491796</v>
      </c>
      <c r="H923" s="18">
        <f t="shared" si="92"/>
        <v>755569</v>
      </c>
      <c r="I923" s="19">
        <f t="shared" si="96"/>
        <v>2.701026949351526E-2</v>
      </c>
      <c r="J923" s="20">
        <f t="shared" si="96"/>
        <v>3.9514323602471979E-3</v>
      </c>
      <c r="K923" s="30">
        <f t="shared" si="93"/>
        <v>-0.49888736799375977</v>
      </c>
    </row>
    <row r="924" spans="1:11">
      <c r="A924" s="1" t="str">
        <f t="shared" si="90"/>
        <v>YE Nov-07</v>
      </c>
      <c r="B924">
        <f t="shared" si="94"/>
        <v>77</v>
      </c>
      <c r="C924" s="18">
        <f t="shared" si="94"/>
        <v>1099.833333333343</v>
      </c>
      <c r="D924" s="18">
        <f t="shared" si="94"/>
        <v>403379</v>
      </c>
      <c r="E924" s="40">
        <f t="shared" si="91"/>
        <v>1.1234682444073201</v>
      </c>
      <c r="F924" s="18">
        <f t="shared" si="95"/>
        <v>1315963</v>
      </c>
      <c r="G924" s="18">
        <f t="shared" si="95"/>
        <v>435480</v>
      </c>
      <c r="H924" s="18">
        <f t="shared" si="92"/>
        <v>699821</v>
      </c>
      <c r="I924" s="19">
        <f t="shared" si="96"/>
        <v>2.9434195048506417E-2</v>
      </c>
      <c r="J924" s="20">
        <f t="shared" si="96"/>
        <v>5.760503830054331E-3</v>
      </c>
      <c r="K924" s="30">
        <f t="shared" si="93"/>
        <v>-0.63676303857562999</v>
      </c>
    </row>
    <row r="925" spans="1:11">
      <c r="A925" s="1" t="str">
        <f t="shared" si="90"/>
        <v>YE Dec-07</v>
      </c>
      <c r="B925">
        <f t="shared" ref="B925:D944" si="97">B799-B787</f>
        <v>69</v>
      </c>
      <c r="C925" s="18">
        <f t="shared" si="97"/>
        <v>1368.583333333343</v>
      </c>
      <c r="D925" s="18">
        <f t="shared" si="97"/>
        <v>503354</v>
      </c>
      <c r="E925" s="40">
        <f t="shared" si="91"/>
        <v>0.96923136475182048</v>
      </c>
      <c r="F925" s="18">
        <f t="shared" ref="F925:G944" si="98">IF(OR(F787="C",F799="C"),"C",F799-F787)</f>
        <v>1204418</v>
      </c>
      <c r="G925" s="18">
        <f t="shared" si="98"/>
        <v>378614</v>
      </c>
      <c r="H925" s="18">
        <f t="shared" si="92"/>
        <v>663068</v>
      </c>
      <c r="I925" s="19">
        <f t="shared" ref="I925:J944" si="99">IF(OR(I799="-",I787="-"),"-",IF(OR(I799="C",I787="C"),"C",I799-I787))</f>
        <v>2.9061255562145671E-2</v>
      </c>
      <c r="J925" s="20">
        <f t="shared" si="99"/>
        <v>3.1393940855666269E-3</v>
      </c>
      <c r="K925" s="30">
        <f t="shared" si="93"/>
        <v>-0.44532944662818608</v>
      </c>
    </row>
    <row r="926" spans="1:11">
      <c r="A926" s="1" t="str">
        <f t="shared" si="90"/>
        <v>YE Jan-08</v>
      </c>
      <c r="B926">
        <f t="shared" si="97"/>
        <v>62</v>
      </c>
      <c r="C926" s="18">
        <f t="shared" si="97"/>
        <v>1660.333333333343</v>
      </c>
      <c r="D926" s="18">
        <f t="shared" si="97"/>
        <v>611885</v>
      </c>
      <c r="E926" s="40">
        <f t="shared" si="91"/>
        <v>0.75935258760828361</v>
      </c>
      <c r="F926" s="18">
        <f t="shared" si="98"/>
        <v>1205364</v>
      </c>
      <c r="G926" s="18">
        <f t="shared" si="98"/>
        <v>457681</v>
      </c>
      <c r="H926" s="18">
        <f t="shared" si="92"/>
        <v>602594</v>
      </c>
      <c r="I926" s="19">
        <f t="shared" si="99"/>
        <v>2.0294984468763655E-2</v>
      </c>
      <c r="J926" s="20">
        <f t="shared" si="99"/>
        <v>8.8600239985967555E-3</v>
      </c>
      <c r="K926" s="30">
        <f t="shared" si="93"/>
        <v>-0.27049255471995082</v>
      </c>
    </row>
    <row r="927" spans="1:11">
      <c r="A927" s="1" t="str">
        <f t="shared" si="90"/>
        <v>YE Feb-08</v>
      </c>
      <c r="B927">
        <f t="shared" si="97"/>
        <v>64</v>
      </c>
      <c r="C927" s="18">
        <f t="shared" si="97"/>
        <v>1937.833333333343</v>
      </c>
      <c r="D927" s="18">
        <f t="shared" si="97"/>
        <v>843946</v>
      </c>
      <c r="E927" s="40">
        <f t="shared" si="91"/>
        <v>0.53415556736971581</v>
      </c>
      <c r="F927" s="18">
        <f t="shared" si="98"/>
        <v>1127758</v>
      </c>
      <c r="G927" s="18">
        <f t="shared" si="98"/>
        <v>461944</v>
      </c>
      <c r="H927" s="18">
        <f t="shared" si="92"/>
        <v>581942</v>
      </c>
      <c r="I927" s="19">
        <f t="shared" si="99"/>
        <v>1.5166962243437165E-2</v>
      </c>
      <c r="J927" s="20">
        <f t="shared" si="99"/>
        <v>6.5648866651291105E-3</v>
      </c>
      <c r="K927" s="30">
        <f t="shared" si="93"/>
        <v>-0.20871403996808624</v>
      </c>
    </row>
    <row r="928" spans="1:11">
      <c r="A928" s="1" t="str">
        <f t="shared" si="90"/>
        <v>YE Mar-08</v>
      </c>
      <c r="B928">
        <f t="shared" si="97"/>
        <v>68</v>
      </c>
      <c r="C928" s="18">
        <f t="shared" si="97"/>
        <v>2141.75</v>
      </c>
      <c r="D928" s="18">
        <f t="shared" si="97"/>
        <v>919803</v>
      </c>
      <c r="E928" s="40">
        <f t="shared" si="91"/>
        <v>0.36872206071152647</v>
      </c>
      <c r="F928" s="18">
        <f t="shared" si="98"/>
        <v>1126775</v>
      </c>
      <c r="G928" s="18">
        <f t="shared" si="98"/>
        <v>475063</v>
      </c>
      <c r="H928" s="18">
        <f t="shared" si="92"/>
        <v>531439</v>
      </c>
      <c r="I928" s="19">
        <f t="shared" si="99"/>
        <v>1.3476836425132532E-2</v>
      </c>
      <c r="J928" s="20">
        <f t="shared" si="99"/>
        <v>1.1052904885308745E-2</v>
      </c>
      <c r="K928" s="30">
        <f t="shared" si="93"/>
        <v>-0.19596804746230845</v>
      </c>
    </row>
    <row r="929" spans="1:11">
      <c r="A929" s="1" t="str">
        <f t="shared" ref="A929:A960" si="100">A803</f>
        <v>YE Apr-08</v>
      </c>
      <c r="B929">
        <f t="shared" si="97"/>
        <v>73</v>
      </c>
      <c r="C929" s="18">
        <f t="shared" si="97"/>
        <v>2371.333333333343</v>
      </c>
      <c r="D929" s="18">
        <f t="shared" si="97"/>
        <v>1002453</v>
      </c>
      <c r="E929" s="40">
        <f t="shared" ref="E929:E960" si="101">IF(OR(E791="-",E803="-"),"-",IF(OR(E791="C",E803="C"),"C",E803-E791))</f>
        <v>0.27811202061234752</v>
      </c>
      <c r="F929" s="18">
        <f t="shared" si="98"/>
        <v>961430</v>
      </c>
      <c r="G929" s="18">
        <f t="shared" si="98"/>
        <v>422590</v>
      </c>
      <c r="H929" s="18">
        <f t="shared" ref="H929:H960" si="102">IF(OR(H803="C",H791="C"),"C",H803-H791)</f>
        <v>518940</v>
      </c>
      <c r="I929" s="19">
        <f t="shared" si="99"/>
        <v>9.6122110444532005E-3</v>
      </c>
      <c r="J929" s="20">
        <f t="shared" si="99"/>
        <v>3.4551116850052299E-3</v>
      </c>
      <c r="K929" s="30">
        <f t="shared" ref="K929:K960" si="103">K803-K791</f>
        <v>-0.19052555994336018</v>
      </c>
    </row>
    <row r="930" spans="1:11">
      <c r="A930" s="1" t="str">
        <f t="shared" si="100"/>
        <v>YE May-08</v>
      </c>
      <c r="B930">
        <f t="shared" si="97"/>
        <v>39</v>
      </c>
      <c r="C930" s="18">
        <f t="shared" si="97"/>
        <v>2646.0833333333139</v>
      </c>
      <c r="D930" s="18">
        <f t="shared" si="97"/>
        <v>1104660</v>
      </c>
      <c r="E930" s="40">
        <f t="shared" si="101"/>
        <v>0.13083434510590308</v>
      </c>
      <c r="F930" s="18">
        <f t="shared" si="98"/>
        <v>948653</v>
      </c>
      <c r="G930" s="18">
        <f t="shared" si="98"/>
        <v>427214</v>
      </c>
      <c r="H930" s="18">
        <f t="shared" si="102"/>
        <v>486474</v>
      </c>
      <c r="I930" s="19">
        <f t="shared" si="99"/>
        <v>8.3232003388551412E-3</v>
      </c>
      <c r="J930" s="20">
        <f t="shared" si="99"/>
        <v>5.7393896299815506E-3</v>
      </c>
      <c r="K930" s="30">
        <f t="shared" si="103"/>
        <v>0.31684790721774192</v>
      </c>
    </row>
    <row r="931" spans="1:11">
      <c r="A931" s="1" t="str">
        <f t="shared" si="100"/>
        <v>YE Jun-08</v>
      </c>
      <c r="B931">
        <f t="shared" si="97"/>
        <v>58</v>
      </c>
      <c r="C931" s="18">
        <f t="shared" si="97"/>
        <v>2837.583333333343</v>
      </c>
      <c r="D931" s="18">
        <f t="shared" si="97"/>
        <v>1173600</v>
      </c>
      <c r="E931" s="40">
        <f t="shared" si="101"/>
        <v>-7.4756604116700487E-2</v>
      </c>
      <c r="F931" s="18">
        <f t="shared" si="98"/>
        <v>748050</v>
      </c>
      <c r="G931" s="18">
        <f t="shared" si="98"/>
        <v>299863</v>
      </c>
      <c r="H931" s="18">
        <f t="shared" si="102"/>
        <v>411631</v>
      </c>
      <c r="I931" s="19">
        <f t="shared" si="99"/>
        <v>1.0610672379533614E-2</v>
      </c>
      <c r="J931" s="20">
        <f t="shared" si="99"/>
        <v>1.9678673215741682E-3</v>
      </c>
      <c r="K931" s="30">
        <f t="shared" si="103"/>
        <v>0.12418541819309326</v>
      </c>
    </row>
    <row r="932" spans="1:11">
      <c r="A932" s="1" t="str">
        <f t="shared" si="100"/>
        <v>YE Jul-08</v>
      </c>
      <c r="B932">
        <f t="shared" si="97"/>
        <v>54</v>
      </c>
      <c r="C932" s="18">
        <f t="shared" si="97"/>
        <v>2897.333333333343</v>
      </c>
      <c r="D932" s="18">
        <f t="shared" si="97"/>
        <v>1195827</v>
      </c>
      <c r="E932" s="40">
        <f t="shared" si="101"/>
        <v>-0.19748242065919186</v>
      </c>
      <c r="F932" s="18">
        <f t="shared" si="98"/>
        <v>573986</v>
      </c>
      <c r="G932" s="18">
        <f t="shared" si="98"/>
        <v>237309</v>
      </c>
      <c r="H932" s="18">
        <f t="shared" si="102"/>
        <v>359856</v>
      </c>
      <c r="I932" s="19">
        <f t="shared" si="99"/>
        <v>7.3172708383153484E-3</v>
      </c>
      <c r="J932" s="20">
        <f t="shared" si="99"/>
        <v>-2.5137163530011275E-3</v>
      </c>
      <c r="K932" s="30">
        <f t="shared" si="103"/>
        <v>0.19325258590035332</v>
      </c>
    </row>
    <row r="933" spans="1:11">
      <c r="A933" s="1" t="str">
        <f t="shared" si="100"/>
        <v>YE Aug-08</v>
      </c>
      <c r="B933">
        <f t="shared" si="97"/>
        <v>43</v>
      </c>
      <c r="C933" s="18">
        <f t="shared" si="97"/>
        <v>2891.25</v>
      </c>
      <c r="D933" s="18">
        <f t="shared" si="97"/>
        <v>1193564</v>
      </c>
      <c r="E933" s="40">
        <f t="shared" si="101"/>
        <v>-0.3357586828243484</v>
      </c>
      <c r="F933" s="18">
        <f t="shared" si="98"/>
        <v>361733</v>
      </c>
      <c r="G933" s="18">
        <f t="shared" si="98"/>
        <v>144302</v>
      </c>
      <c r="H933" s="18">
        <f t="shared" si="102"/>
        <v>290440</v>
      </c>
      <c r="I933" s="19">
        <f t="shared" si="99"/>
        <v>5.1835458540017143E-3</v>
      </c>
      <c r="J933" s="20">
        <f t="shared" si="99"/>
        <v>-7.4076423213060849E-3</v>
      </c>
      <c r="K933" s="30">
        <f t="shared" si="103"/>
        <v>0.33744349708236854</v>
      </c>
    </row>
    <row r="934" spans="1:11">
      <c r="A934" s="1" t="str">
        <f t="shared" si="100"/>
        <v>YE Sep-08</v>
      </c>
      <c r="B934">
        <f t="shared" si="97"/>
        <v>44</v>
      </c>
      <c r="C934" s="18">
        <f t="shared" si="97"/>
        <v>2939.083333333343</v>
      </c>
      <c r="D934" s="18">
        <f t="shared" si="97"/>
        <v>1210784</v>
      </c>
      <c r="E934" s="40">
        <f t="shared" si="101"/>
        <v>-0.47554095258033868</v>
      </c>
      <c r="F934" s="18">
        <f t="shared" si="98"/>
        <v>151068</v>
      </c>
      <c r="G934" s="18">
        <f t="shared" si="98"/>
        <v>9044</v>
      </c>
      <c r="H934" s="18">
        <f t="shared" si="102"/>
        <v>227194</v>
      </c>
      <c r="I934" s="19">
        <f t="shared" si="99"/>
        <v>7.7935139238980433E-3</v>
      </c>
      <c r="J934" s="20">
        <f t="shared" si="99"/>
        <v>-1.27706698058907E-2</v>
      </c>
      <c r="K934" s="30">
        <f t="shared" si="103"/>
        <v>0.34042062179621979</v>
      </c>
    </row>
    <row r="935" spans="1:11">
      <c r="A935" s="1" t="str">
        <f t="shared" si="100"/>
        <v>YE Oct-08</v>
      </c>
      <c r="B935">
        <f t="shared" si="97"/>
        <v>47</v>
      </c>
      <c r="C935" s="18">
        <f t="shared" si="97"/>
        <v>2965.25</v>
      </c>
      <c r="D935" s="18">
        <f t="shared" si="97"/>
        <v>1220518</v>
      </c>
      <c r="E935" s="40">
        <f t="shared" si="101"/>
        <v>-0.31766669120957403</v>
      </c>
      <c r="F935" s="18">
        <f t="shared" si="98"/>
        <v>285071</v>
      </c>
      <c r="G935" s="18">
        <f t="shared" si="98"/>
        <v>70586</v>
      </c>
      <c r="H935" s="18">
        <f t="shared" si="102"/>
        <v>308389</v>
      </c>
      <c r="I935" s="19">
        <f t="shared" si="99"/>
        <v>8.8123629567957718E-3</v>
      </c>
      <c r="J935" s="20">
        <f t="shared" si="99"/>
        <v>-1.3076273545942207E-2</v>
      </c>
      <c r="K935" s="30">
        <f t="shared" si="103"/>
        <v>0.31296037603469529</v>
      </c>
    </row>
    <row r="936" spans="1:11">
      <c r="A936" s="1" t="str">
        <f t="shared" si="100"/>
        <v>YE Nov-08</v>
      </c>
      <c r="B936">
        <f t="shared" si="97"/>
        <v>59</v>
      </c>
      <c r="C936" s="18">
        <f t="shared" si="97"/>
        <v>3003.416666666657</v>
      </c>
      <c r="D936" s="18">
        <f t="shared" si="97"/>
        <v>1234258</v>
      </c>
      <c r="E936" s="40">
        <f t="shared" si="101"/>
        <v>-0.47358467729934262</v>
      </c>
      <c r="F936" s="18">
        <f t="shared" si="98"/>
        <v>116937</v>
      </c>
      <c r="G936" s="18">
        <f t="shared" si="98"/>
        <v>2129</v>
      </c>
      <c r="H936" s="18">
        <f t="shared" si="102"/>
        <v>234626</v>
      </c>
      <c r="I936" s="19">
        <f t="shared" si="99"/>
        <v>6.5847223314006165E-3</v>
      </c>
      <c r="J936" s="20">
        <f t="shared" si="99"/>
        <v>-1.5258813093951717E-2</v>
      </c>
      <c r="K936" s="30">
        <f t="shared" si="103"/>
        <v>0.17787328950014114</v>
      </c>
    </row>
    <row r="937" spans="1:11">
      <c r="A937" s="1" t="str">
        <f t="shared" si="100"/>
        <v>YE Dec-08</v>
      </c>
      <c r="B937">
        <f t="shared" si="97"/>
        <v>50</v>
      </c>
      <c r="C937" s="18">
        <f t="shared" si="97"/>
        <v>3059.666666666657</v>
      </c>
      <c r="D937" s="18">
        <f t="shared" si="97"/>
        <v>1255183</v>
      </c>
      <c r="E937" s="40">
        <f t="shared" si="101"/>
        <v>-0.60715898710336802</v>
      </c>
      <c r="F937" s="18">
        <f t="shared" si="98"/>
        <v>7863</v>
      </c>
      <c r="G937" s="18">
        <f t="shared" si="98"/>
        <v>-56186</v>
      </c>
      <c r="H937" s="18">
        <f t="shared" si="102"/>
        <v>174692</v>
      </c>
      <c r="I937" s="19">
        <f t="shared" si="99"/>
        <v>6.6916710375888311E-3</v>
      </c>
      <c r="J937" s="20">
        <f t="shared" si="99"/>
        <v>-1.5550740637093385E-2</v>
      </c>
      <c r="K937" s="30">
        <f t="shared" si="103"/>
        <v>0.30568091853398016</v>
      </c>
    </row>
    <row r="938" spans="1:11">
      <c r="A938" s="1" t="str">
        <f t="shared" si="100"/>
        <v>YE Jan-09</v>
      </c>
      <c r="B938">
        <f t="shared" si="97"/>
        <v>62</v>
      </c>
      <c r="C938" s="18">
        <f t="shared" si="97"/>
        <v>3091.916666666657</v>
      </c>
      <c r="D938" s="18">
        <f t="shared" si="97"/>
        <v>1267180</v>
      </c>
      <c r="E938" s="40">
        <f t="shared" si="101"/>
        <v>-0.79427152849903138</v>
      </c>
      <c r="F938" s="18">
        <f t="shared" si="98"/>
        <v>-239692</v>
      </c>
      <c r="G938" s="18">
        <f t="shared" si="98"/>
        <v>-299903</v>
      </c>
      <c r="H938" s="18">
        <f t="shared" si="102"/>
        <v>84217</v>
      </c>
      <c r="I938" s="19">
        <f t="shared" si="99"/>
        <v>1.9304114746466983E-2</v>
      </c>
      <c r="J938" s="20">
        <f t="shared" si="99"/>
        <v>-2.0422475616870495E-2</v>
      </c>
      <c r="K938" s="30">
        <f t="shared" si="103"/>
        <v>0.1660761014536476</v>
      </c>
    </row>
    <row r="939" spans="1:11">
      <c r="A939" s="1" t="str">
        <f t="shared" si="100"/>
        <v>YE Feb-09</v>
      </c>
      <c r="B939">
        <f t="shared" si="97"/>
        <v>51</v>
      </c>
      <c r="C939" s="18">
        <f t="shared" si="97"/>
        <v>3196.25</v>
      </c>
      <c r="D939" s="18">
        <f t="shared" si="97"/>
        <v>1024594</v>
      </c>
      <c r="E939" s="40">
        <f t="shared" si="101"/>
        <v>-1.000746554650263</v>
      </c>
      <c r="F939" s="18">
        <f t="shared" si="98"/>
        <v>-620338</v>
      </c>
      <c r="G939" s="18">
        <f t="shared" si="98"/>
        <v>-560635</v>
      </c>
      <c r="H939" s="18">
        <f t="shared" si="102"/>
        <v>-112478</v>
      </c>
      <c r="I939" s="19">
        <f t="shared" si="99"/>
        <v>2.6151395560358059E-2</v>
      </c>
      <c r="J939" s="20">
        <f t="shared" si="99"/>
        <v>-2.2676854383520739E-2</v>
      </c>
      <c r="K939" s="30">
        <f t="shared" si="103"/>
        <v>0.33194150851459625</v>
      </c>
    </row>
    <row r="940" spans="1:11">
      <c r="A940" s="1" t="str">
        <f t="shared" si="100"/>
        <v>YE Mar-09</v>
      </c>
      <c r="B940">
        <f t="shared" si="97"/>
        <v>46</v>
      </c>
      <c r="C940" s="18">
        <f t="shared" si="97"/>
        <v>3317.5</v>
      </c>
      <c r="D940" s="18">
        <f t="shared" si="97"/>
        <v>1069699</v>
      </c>
      <c r="E940" s="40">
        <f t="shared" si="101"/>
        <v>-1.4055293435728728</v>
      </c>
      <c r="F940" s="18">
        <f t="shared" si="98"/>
        <v>-1223923</v>
      </c>
      <c r="G940" s="18">
        <f t="shared" si="98"/>
        <v>-847186</v>
      </c>
      <c r="H940" s="18">
        <f t="shared" si="102"/>
        <v>-300191</v>
      </c>
      <c r="I940" s="19">
        <f t="shared" si="99"/>
        <v>2.286752606008946E-2</v>
      </c>
      <c r="J940" s="20">
        <f t="shared" si="99"/>
        <v>-3.766241437295359E-2</v>
      </c>
      <c r="K940" s="30">
        <f t="shared" si="103"/>
        <v>0.42891824176398785</v>
      </c>
    </row>
    <row r="941" spans="1:11">
      <c r="A941" s="1" t="str">
        <f t="shared" si="100"/>
        <v>YE Apr-09</v>
      </c>
      <c r="B941">
        <f t="shared" si="97"/>
        <v>39</v>
      </c>
      <c r="C941" s="18">
        <f t="shared" si="97"/>
        <v>3317</v>
      </c>
      <c r="D941" s="18">
        <f t="shared" si="97"/>
        <v>1069519</v>
      </c>
      <c r="E941" s="40">
        <f t="shared" si="101"/>
        <v>-1.4211794392038044</v>
      </c>
      <c r="F941" s="18">
        <f t="shared" si="98"/>
        <v>-1010451</v>
      </c>
      <c r="G941" s="18">
        <f t="shared" si="98"/>
        <v>-807406</v>
      </c>
      <c r="H941" s="18">
        <f t="shared" si="102"/>
        <v>-309730</v>
      </c>
      <c r="I941" s="19">
        <f t="shared" si="99"/>
        <v>3.1103419630674534E-2</v>
      </c>
      <c r="J941" s="20">
        <f t="shared" si="99"/>
        <v>-2.5429866557445502E-2</v>
      </c>
      <c r="K941" s="30">
        <f t="shared" si="103"/>
        <v>0.51414410258929877</v>
      </c>
    </row>
    <row r="942" spans="1:11">
      <c r="A942" s="1" t="str">
        <f t="shared" si="100"/>
        <v>YE May-09</v>
      </c>
      <c r="B942">
        <f t="shared" si="97"/>
        <v>37</v>
      </c>
      <c r="C942" s="18">
        <f t="shared" si="97"/>
        <v>3298.4166666666861</v>
      </c>
      <c r="D942" s="18">
        <f t="shared" si="97"/>
        <v>1062606</v>
      </c>
      <c r="E942" s="40">
        <f t="shared" si="101"/>
        <v>-1.4895836297737759</v>
      </c>
      <c r="F942" s="18">
        <f t="shared" si="98"/>
        <v>-1114661</v>
      </c>
      <c r="G942" s="18">
        <f t="shared" si="98"/>
        <v>-871956</v>
      </c>
      <c r="H942" s="18">
        <f t="shared" si="102"/>
        <v>-348534</v>
      </c>
      <c r="I942" s="19">
        <f t="shared" si="99"/>
        <v>3.2200497665529459E-2</v>
      </c>
      <c r="J942" s="20">
        <f t="shared" si="99"/>
        <v>-2.7391544854280969E-2</v>
      </c>
      <c r="K942" s="30">
        <f t="shared" si="103"/>
        <v>0.53367403554612025</v>
      </c>
    </row>
    <row r="943" spans="1:11">
      <c r="A943" s="1" t="str">
        <f t="shared" si="100"/>
        <v>YE Jun-09</v>
      </c>
      <c r="B943">
        <f t="shared" si="97"/>
        <v>23</v>
      </c>
      <c r="C943" s="18">
        <f t="shared" si="97"/>
        <v>3255</v>
      </c>
      <c r="D943" s="18">
        <f t="shared" si="97"/>
        <v>1046976</v>
      </c>
      <c r="E943" s="40">
        <f t="shared" si="101"/>
        <v>-1.5575477338301766</v>
      </c>
      <c r="F943" s="18">
        <f t="shared" si="98"/>
        <v>-1103005</v>
      </c>
      <c r="G943" s="18">
        <f t="shared" si="98"/>
        <v>-849336</v>
      </c>
      <c r="H943" s="18">
        <f t="shared" si="102"/>
        <v>-391592</v>
      </c>
      <c r="I943" s="19">
        <f t="shared" si="99"/>
        <v>3.0482123975309916E-2</v>
      </c>
      <c r="J943" s="20">
        <f t="shared" si="99"/>
        <v>-2.291406742937574E-2</v>
      </c>
      <c r="K943" s="30">
        <f t="shared" si="103"/>
        <v>0.70352803326516522</v>
      </c>
    </row>
    <row r="944" spans="1:11">
      <c r="A944" s="1" t="str">
        <f t="shared" si="100"/>
        <v>YE Jul-09</v>
      </c>
      <c r="B944">
        <f t="shared" si="97"/>
        <v>32</v>
      </c>
      <c r="C944" s="18">
        <f t="shared" si="97"/>
        <v>3343.416666666657</v>
      </c>
      <c r="D944" s="18">
        <f t="shared" si="97"/>
        <v>1079867</v>
      </c>
      <c r="E944" s="40">
        <f t="shared" si="101"/>
        <v>-1.5970372371014179</v>
      </c>
      <c r="F944" s="18">
        <f t="shared" si="98"/>
        <v>-984956</v>
      </c>
      <c r="G944" s="18">
        <f t="shared" si="98"/>
        <v>-776520</v>
      </c>
      <c r="H944" s="18">
        <f t="shared" si="102"/>
        <v>-401371</v>
      </c>
      <c r="I944" s="19">
        <f t="shared" si="99"/>
        <v>2.9254609104672369E-2</v>
      </c>
      <c r="J944" s="20">
        <f t="shared" si="99"/>
        <v>-1.5728710332937323E-2</v>
      </c>
      <c r="K944" s="30">
        <f t="shared" si="103"/>
        <v>0.61225086084356661</v>
      </c>
    </row>
    <row r="945" spans="1:11">
      <c r="A945" s="1" t="str">
        <f t="shared" si="100"/>
        <v>YE Aug-09</v>
      </c>
      <c r="B945">
        <f t="shared" ref="B945:D964" si="104">B819-B807</f>
        <v>20</v>
      </c>
      <c r="C945" s="18">
        <f t="shared" si="104"/>
        <v>3345.75</v>
      </c>
      <c r="D945" s="18">
        <f t="shared" si="104"/>
        <v>1080735</v>
      </c>
      <c r="E945" s="40">
        <f t="shared" si="101"/>
        <v>-1.6324929030584414</v>
      </c>
      <c r="F945" s="18">
        <f t="shared" ref="F945:G964" si="105">IF(OR(F807="C",F819="C"),"C",F819-F807)</f>
        <v>-904993</v>
      </c>
      <c r="G945" s="18">
        <f t="shared" si="105"/>
        <v>-760626</v>
      </c>
      <c r="H945" s="18">
        <f t="shared" si="102"/>
        <v>-421284</v>
      </c>
      <c r="I945" s="19">
        <f t="shared" ref="I945:J964" si="106">IF(OR(I819="-",I807="-"),"-",IF(OR(I819="C",I807="C"),"C",I819-I807))</f>
        <v>3.2261862770768701E-2</v>
      </c>
      <c r="J945" s="20">
        <f t="shared" si="106"/>
        <v>-9.6676653812430846E-3</v>
      </c>
      <c r="K945" s="30">
        <f t="shared" si="103"/>
        <v>0.76997222451130654</v>
      </c>
    </row>
    <row r="946" spans="1:11">
      <c r="A946" s="1" t="str">
        <f t="shared" si="100"/>
        <v>YE Sep-09</v>
      </c>
      <c r="B946">
        <f t="shared" si="104"/>
        <v>17</v>
      </c>
      <c r="C946" s="18">
        <f t="shared" si="104"/>
        <v>3345.333333333343</v>
      </c>
      <c r="D946" s="18">
        <f t="shared" si="104"/>
        <v>1080585</v>
      </c>
      <c r="E946" s="40">
        <f t="shared" si="101"/>
        <v>-1.5657084763944553</v>
      </c>
      <c r="F946" s="18">
        <f t="shared" si="105"/>
        <v>-721225</v>
      </c>
      <c r="G946" s="18">
        <f t="shared" si="105"/>
        <v>-609527</v>
      </c>
      <c r="H946" s="18">
        <f t="shared" si="102"/>
        <v>-389900</v>
      </c>
      <c r="I946" s="19">
        <f t="shared" si="106"/>
        <v>2.6137733409681063E-2</v>
      </c>
      <c r="J946" s="20">
        <f t="shared" si="106"/>
        <v>-2.7674079148476416E-3</v>
      </c>
      <c r="K946" s="30">
        <f t="shared" si="103"/>
        <v>0.80381784825608804</v>
      </c>
    </row>
    <row r="947" spans="1:11">
      <c r="A947" s="1" t="str">
        <f t="shared" si="100"/>
        <v>YE Oct-09</v>
      </c>
      <c r="B947">
        <f t="shared" si="104"/>
        <v>32</v>
      </c>
      <c r="C947" s="18">
        <f t="shared" si="104"/>
        <v>3403.5833333333139</v>
      </c>
      <c r="D947" s="18">
        <f t="shared" si="104"/>
        <v>1102254</v>
      </c>
      <c r="E947" s="40">
        <f t="shared" si="101"/>
        <v>-1.7201318259213139</v>
      </c>
      <c r="F947" s="18">
        <f t="shared" si="105"/>
        <v>-812433</v>
      </c>
      <c r="G947" s="18">
        <f t="shared" si="105"/>
        <v>-616999</v>
      </c>
      <c r="H947" s="18">
        <f t="shared" si="102"/>
        <v>-461705</v>
      </c>
      <c r="I947" s="19">
        <f t="shared" si="106"/>
        <v>2.1581622739092809E-2</v>
      </c>
      <c r="J947" s="20">
        <f t="shared" si="106"/>
        <v>-1.0391629433421645E-3</v>
      </c>
      <c r="K947" s="30">
        <f t="shared" si="103"/>
        <v>0.62286264142480974</v>
      </c>
    </row>
    <row r="948" spans="1:11">
      <c r="A948" s="1" t="str">
        <f t="shared" si="100"/>
        <v>YE Nov-09</v>
      </c>
      <c r="B948">
        <f t="shared" si="104"/>
        <v>0</v>
      </c>
      <c r="C948" s="18">
        <f t="shared" si="104"/>
        <v>3293.083333333343</v>
      </c>
      <c r="D948" s="18">
        <f t="shared" si="104"/>
        <v>1062474</v>
      </c>
      <c r="E948" s="40">
        <f t="shared" si="101"/>
        <v>-1.5646874194497187</v>
      </c>
      <c r="F948" s="18">
        <f t="shared" si="105"/>
        <v>-686788</v>
      </c>
      <c r="G948" s="18">
        <f t="shared" si="105"/>
        <v>-520832</v>
      </c>
      <c r="H948" s="18">
        <f t="shared" si="102"/>
        <v>-400381</v>
      </c>
      <c r="I948" s="19">
        <f t="shared" si="106"/>
        <v>1.8182560343635634E-2</v>
      </c>
      <c r="J948" s="20">
        <f t="shared" si="106"/>
        <v>2.9979639573740613E-5</v>
      </c>
      <c r="K948" s="30">
        <f t="shared" si="103"/>
        <v>0.98447932237169766</v>
      </c>
    </row>
    <row r="949" spans="1:11">
      <c r="A949" s="1" t="str">
        <f t="shared" si="100"/>
        <v>YE Dec-09</v>
      </c>
      <c r="B949">
        <f t="shared" si="104"/>
        <v>-4</v>
      </c>
      <c r="C949" s="18">
        <f t="shared" si="104"/>
        <v>3162.833333333343</v>
      </c>
      <c r="D949" s="18">
        <f t="shared" si="104"/>
        <v>1014021</v>
      </c>
      <c r="E949" s="40">
        <f t="shared" si="101"/>
        <v>-1.3018356273044134</v>
      </c>
      <c r="F949" s="18">
        <f t="shared" si="105"/>
        <v>-466731</v>
      </c>
      <c r="G949" s="18">
        <f t="shared" si="105"/>
        <v>-384910</v>
      </c>
      <c r="H949" s="18">
        <f t="shared" si="102"/>
        <v>-286371</v>
      </c>
      <c r="I949" s="19">
        <f t="shared" si="106"/>
        <v>1.5876287431010994E-2</v>
      </c>
      <c r="J949" s="20">
        <f t="shared" si="106"/>
        <v>1.3109072411776612E-3</v>
      </c>
      <c r="K949" s="30">
        <f t="shared" si="103"/>
        <v>0.99368518375948156</v>
      </c>
    </row>
    <row r="950" spans="1:11">
      <c r="A950" s="1" t="str">
        <f t="shared" si="100"/>
        <v>YE Jan-10</v>
      </c>
      <c r="B950">
        <f t="shared" si="104"/>
        <v>4</v>
      </c>
      <c r="C950" s="18">
        <f t="shared" si="104"/>
        <v>3114.25</v>
      </c>
      <c r="D950" s="18">
        <f t="shared" si="104"/>
        <v>995948</v>
      </c>
      <c r="E950" s="40">
        <f t="shared" si="101"/>
        <v>-0.98502477679001288</v>
      </c>
      <c r="F950" s="18">
        <f t="shared" si="105"/>
        <v>-131309</v>
      </c>
      <c r="G950" s="18">
        <f t="shared" si="105"/>
        <v>-154813</v>
      </c>
      <c r="H950" s="18">
        <f t="shared" si="102"/>
        <v>-133412</v>
      </c>
      <c r="I950" s="19">
        <f t="shared" si="106"/>
        <v>9.7834779990157994E-3</v>
      </c>
      <c r="J950" s="20">
        <f t="shared" si="106"/>
        <v>5.1810351234948815E-3</v>
      </c>
      <c r="K950" s="30">
        <f t="shared" si="103"/>
        <v>0.87799564154227028</v>
      </c>
    </row>
    <row r="951" spans="1:11">
      <c r="A951" s="1" t="str">
        <f t="shared" si="100"/>
        <v>YE Feb-10</v>
      </c>
      <c r="B951">
        <f t="shared" si="104"/>
        <v>-7</v>
      </c>
      <c r="C951" s="18">
        <f t="shared" si="104"/>
        <v>2964.5</v>
      </c>
      <c r="D951" s="18">
        <f t="shared" si="104"/>
        <v>1084453</v>
      </c>
      <c r="E951" s="40">
        <f t="shared" si="101"/>
        <v>-0.73382112549793277</v>
      </c>
      <c r="F951" s="18">
        <f t="shared" si="105"/>
        <v>180746</v>
      </c>
      <c r="G951" s="18">
        <f t="shared" si="105"/>
        <v>80580</v>
      </c>
      <c r="H951" s="18">
        <f t="shared" si="102"/>
        <v>26115</v>
      </c>
      <c r="I951" s="19">
        <f t="shared" si="106"/>
        <v>1.5743289838268115E-3</v>
      </c>
      <c r="J951" s="20">
        <f t="shared" si="106"/>
        <v>7.2429860717253547E-3</v>
      </c>
      <c r="K951" s="30">
        <f t="shared" si="103"/>
        <v>0.97182979420630744</v>
      </c>
    </row>
    <row r="952" spans="1:11">
      <c r="A952" s="1" t="str">
        <f t="shared" si="100"/>
        <v>YE Mar-10</v>
      </c>
      <c r="B952">
        <f t="shared" si="104"/>
        <v>-10</v>
      </c>
      <c r="C952" s="18">
        <f t="shared" si="104"/>
        <v>2770.416666666657</v>
      </c>
      <c r="D952" s="18">
        <f t="shared" si="104"/>
        <v>1012254</v>
      </c>
      <c r="E952" s="40">
        <f t="shared" si="101"/>
        <v>-0.39328827267971178</v>
      </c>
      <c r="F952" s="18">
        <f t="shared" si="105"/>
        <v>627442</v>
      </c>
      <c r="G952" s="18">
        <f t="shared" si="105"/>
        <v>332997</v>
      </c>
      <c r="H952" s="18">
        <f t="shared" si="102"/>
        <v>171003</v>
      </c>
      <c r="I952" s="19">
        <f t="shared" si="106"/>
        <v>-5.9615492797693292E-4</v>
      </c>
      <c r="J952" s="20">
        <f t="shared" si="106"/>
        <v>1.7895165035077376E-2</v>
      </c>
      <c r="K952" s="30">
        <f t="shared" si="103"/>
        <v>0.95159070674397839</v>
      </c>
    </row>
    <row r="953" spans="1:11">
      <c r="A953" s="1" t="str">
        <f t="shared" si="100"/>
        <v>YE Apr-10</v>
      </c>
      <c r="B953">
        <f t="shared" si="104"/>
        <v>-22</v>
      </c>
      <c r="C953" s="18">
        <f t="shared" si="104"/>
        <v>2691.666666666657</v>
      </c>
      <c r="D953" s="18">
        <f t="shared" si="104"/>
        <v>983904</v>
      </c>
      <c r="E953" s="40">
        <f t="shared" si="101"/>
        <v>-0.39424904562211083</v>
      </c>
      <c r="F953" s="18">
        <f t="shared" si="105"/>
        <v>532155</v>
      </c>
      <c r="G953" s="18">
        <f t="shared" si="105"/>
        <v>328941</v>
      </c>
      <c r="H953" s="18">
        <f t="shared" si="102"/>
        <v>159412</v>
      </c>
      <c r="I953" s="19">
        <f t="shared" si="106"/>
        <v>-5.89790315788008E-3</v>
      </c>
      <c r="J953" s="20">
        <f t="shared" si="106"/>
        <v>1.3835263285425725E-2</v>
      </c>
      <c r="K953" s="30">
        <f t="shared" si="103"/>
        <v>1.0837219879696249</v>
      </c>
    </row>
    <row r="954" spans="1:11">
      <c r="A954" s="1" t="str">
        <f t="shared" si="100"/>
        <v>YE May-10</v>
      </c>
      <c r="B954">
        <f t="shared" si="104"/>
        <v>-19</v>
      </c>
      <c r="C954" s="18">
        <f t="shared" si="104"/>
        <v>2676.666666666657</v>
      </c>
      <c r="D954" s="18">
        <f t="shared" si="104"/>
        <v>978324</v>
      </c>
      <c r="E954" s="40">
        <f t="shared" si="101"/>
        <v>-0.49177705901759339</v>
      </c>
      <c r="F954" s="18">
        <f t="shared" si="105"/>
        <v>422565</v>
      </c>
      <c r="G954" s="18">
        <f t="shared" si="105"/>
        <v>257996</v>
      </c>
      <c r="H954" s="18">
        <f t="shared" si="102"/>
        <v>105816</v>
      </c>
      <c r="I954" s="19">
        <f t="shared" si="106"/>
        <v>-4.3565918376378132E-3</v>
      </c>
      <c r="J954" s="20">
        <f t="shared" si="106"/>
        <v>1.2907591121823048E-2</v>
      </c>
      <c r="K954" s="30">
        <f t="shared" si="103"/>
        <v>1.0664478244656053</v>
      </c>
    </row>
    <row r="955" spans="1:11">
      <c r="A955" s="1" t="str">
        <f t="shared" si="100"/>
        <v>YE Jun-10</v>
      </c>
      <c r="B955">
        <f t="shared" si="104"/>
        <v>-45</v>
      </c>
      <c r="C955" s="18">
        <f t="shared" si="104"/>
        <v>2548.666666666657</v>
      </c>
      <c r="D955" s="18">
        <f t="shared" si="104"/>
        <v>932244</v>
      </c>
      <c r="E955" s="40">
        <f t="shared" si="101"/>
        <v>-0.19060858465032027</v>
      </c>
      <c r="F955" s="18">
        <f t="shared" si="105"/>
        <v>617523</v>
      </c>
      <c r="G955" s="18">
        <f t="shared" si="105"/>
        <v>341101</v>
      </c>
      <c r="H955" s="18">
        <f t="shared" si="102"/>
        <v>242701</v>
      </c>
      <c r="I955" s="19">
        <f t="shared" si="106"/>
        <v>-2.2512008157602459E-3</v>
      </c>
      <c r="J955" s="20">
        <f t="shared" si="106"/>
        <v>1.0805631577033958E-2</v>
      </c>
      <c r="K955" s="30">
        <f t="shared" si="103"/>
        <v>1.3972095850869692</v>
      </c>
    </row>
    <row r="956" spans="1:11">
      <c r="A956" s="1" t="str">
        <f t="shared" si="100"/>
        <v>YE Jul-10</v>
      </c>
      <c r="B956">
        <f t="shared" si="104"/>
        <v>-47</v>
      </c>
      <c r="C956" s="18">
        <f t="shared" si="104"/>
        <v>2384.4166666666861</v>
      </c>
      <c r="D956" s="18">
        <f t="shared" si="104"/>
        <v>871143</v>
      </c>
      <c r="E956" s="40">
        <f t="shared" si="101"/>
        <v>-0.11096626165259948</v>
      </c>
      <c r="F956" s="18">
        <f t="shared" si="105"/>
        <v>550835</v>
      </c>
      <c r="G956" s="18">
        <f t="shared" si="105"/>
        <v>307564</v>
      </c>
      <c r="H956" s="18">
        <f t="shared" si="102"/>
        <v>260745</v>
      </c>
      <c r="I956" s="19">
        <f t="shared" si="106"/>
        <v>-2.3748083171224454E-3</v>
      </c>
      <c r="J956" s="20">
        <f t="shared" si="106"/>
        <v>5.5729529565702318E-3</v>
      </c>
      <c r="K956" s="30">
        <f t="shared" si="103"/>
        <v>1.3755366931080175</v>
      </c>
    </row>
    <row r="957" spans="1:11">
      <c r="A957" s="1" t="str">
        <f t="shared" si="100"/>
        <v>YE Aug-10</v>
      </c>
      <c r="B957">
        <f t="shared" si="104"/>
        <v>-41</v>
      </c>
      <c r="C957" s="18">
        <f t="shared" si="104"/>
        <v>2326.583333333343</v>
      </c>
      <c r="D957" s="18">
        <f t="shared" si="104"/>
        <v>849629</v>
      </c>
      <c r="E957" s="40">
        <f t="shared" si="101"/>
        <v>-2.9477166308922165E-3</v>
      </c>
      <c r="F957" s="18">
        <f t="shared" si="105"/>
        <v>552380</v>
      </c>
      <c r="G957" s="18">
        <f t="shared" si="105"/>
        <v>306893</v>
      </c>
      <c r="H957" s="18">
        <f t="shared" si="102"/>
        <v>307777</v>
      </c>
      <c r="I957" s="19">
        <f t="shared" si="106"/>
        <v>-2.2463705574733428E-3</v>
      </c>
      <c r="J957" s="20">
        <f t="shared" si="106"/>
        <v>1.3405623419542323E-3</v>
      </c>
      <c r="K957" s="30">
        <f t="shared" si="103"/>
        <v>1.2753840457911565</v>
      </c>
    </row>
    <row r="958" spans="1:11">
      <c r="A958" s="1" t="str">
        <f t="shared" si="100"/>
        <v>YE Sep-10</v>
      </c>
      <c r="B958">
        <f t="shared" si="104"/>
        <v>-44</v>
      </c>
      <c r="C958" s="18">
        <f t="shared" si="104"/>
        <v>2108.25</v>
      </c>
      <c r="D958" s="18">
        <f t="shared" si="104"/>
        <v>771029</v>
      </c>
      <c r="E958" s="40">
        <f t="shared" si="101"/>
        <v>4.1704585854688503E-2</v>
      </c>
      <c r="F958" s="18">
        <f t="shared" si="105"/>
        <v>460802</v>
      </c>
      <c r="G958" s="18">
        <f t="shared" si="105"/>
        <v>229859</v>
      </c>
      <c r="H958" s="18">
        <f t="shared" si="102"/>
        <v>301962</v>
      </c>
      <c r="I958" s="19">
        <f t="shared" si="106"/>
        <v>1.1500696873962823E-3</v>
      </c>
      <c r="J958" s="20">
        <f t="shared" si="106"/>
        <v>-3.0265657557870806E-3</v>
      </c>
      <c r="K958" s="30">
        <f t="shared" si="103"/>
        <v>1.2344752213567176</v>
      </c>
    </row>
    <row r="959" spans="1:11">
      <c r="A959" s="1" t="str">
        <f t="shared" si="100"/>
        <v>YE Oct-10</v>
      </c>
      <c r="B959">
        <f t="shared" si="104"/>
        <v>-45</v>
      </c>
      <c r="C959" s="18">
        <f t="shared" si="104"/>
        <v>1870.583333333343</v>
      </c>
      <c r="D959" s="18">
        <f t="shared" si="104"/>
        <v>682617</v>
      </c>
      <c r="E959" s="40">
        <f t="shared" si="101"/>
        <v>0.13814773861267327</v>
      </c>
      <c r="F959" s="18">
        <f t="shared" si="105"/>
        <v>406814</v>
      </c>
      <c r="G959" s="18">
        <f t="shared" si="105"/>
        <v>163163</v>
      </c>
      <c r="H959" s="18">
        <f t="shared" si="102"/>
        <v>319188</v>
      </c>
      <c r="I959" s="19">
        <f t="shared" si="106"/>
        <v>5.5876887961654464E-3</v>
      </c>
      <c r="J959" s="20">
        <f t="shared" si="106"/>
        <v>-7.4778878511416735E-3</v>
      </c>
      <c r="K959" s="30">
        <f t="shared" si="103"/>
        <v>1.1421636947872145</v>
      </c>
    </row>
    <row r="960" spans="1:11">
      <c r="A960" s="1" t="str">
        <f t="shared" si="100"/>
        <v>YE Nov-10</v>
      </c>
      <c r="B960">
        <f t="shared" si="104"/>
        <v>-35</v>
      </c>
      <c r="C960" s="18">
        <f t="shared" si="104"/>
        <v>1721.916666666657</v>
      </c>
      <c r="D960" s="18">
        <f t="shared" si="104"/>
        <v>629097</v>
      </c>
      <c r="E960" s="40">
        <f t="shared" si="101"/>
        <v>0.2638307020337507</v>
      </c>
      <c r="F960" s="18">
        <f t="shared" si="105"/>
        <v>446917</v>
      </c>
      <c r="G960" s="18">
        <f t="shared" si="105"/>
        <v>161498</v>
      </c>
      <c r="H960" s="18">
        <f t="shared" si="102"/>
        <v>364791</v>
      </c>
      <c r="I960" s="19">
        <f t="shared" si="106"/>
        <v>8.1777825081792432E-3</v>
      </c>
      <c r="J960" s="20">
        <f t="shared" si="106"/>
        <v>-9.472575204805489E-3</v>
      </c>
      <c r="K960" s="30">
        <f t="shared" si="103"/>
        <v>0.96414772616085287</v>
      </c>
    </row>
    <row r="961" spans="1:11">
      <c r="A961" s="1" t="str">
        <f t="shared" ref="A961:A988" si="107">A835</f>
        <v>YE Dec-10</v>
      </c>
      <c r="B961">
        <f t="shared" si="104"/>
        <v>-31</v>
      </c>
      <c r="C961" s="18">
        <f t="shared" si="104"/>
        <v>1557</v>
      </c>
      <c r="D961" s="18">
        <f t="shared" si="104"/>
        <v>567748</v>
      </c>
      <c r="E961" s="40">
        <f t="shared" ref="E961:E988" si="108">IF(OR(E823="-",E835="-"),"-",IF(OR(E823="C",E835="C"),"C",E835-E823))</f>
        <v>9.1407012948259592E-2</v>
      </c>
      <c r="F961" s="18">
        <f t="shared" si="105"/>
        <v>232922</v>
      </c>
      <c r="G961" s="18">
        <f t="shared" si="105"/>
        <v>47898</v>
      </c>
      <c r="H961" s="18">
        <f t="shared" ref="H961:H988" si="109">IF(OR(H835="C",H823="C"),"C",H835-H823)</f>
        <v>253761</v>
      </c>
      <c r="I961" s="19">
        <f t="shared" si="106"/>
        <v>8.4253872019826037E-3</v>
      </c>
      <c r="J961" s="20">
        <f t="shared" si="106"/>
        <v>-1.0720224386203903E-2</v>
      </c>
      <c r="K961" s="30">
        <f t="shared" ref="K961:K988" si="110">K835-K823</f>
        <v>0.86192202905347415</v>
      </c>
    </row>
    <row r="962" spans="1:11">
      <c r="A962" s="1" t="str">
        <f t="shared" si="107"/>
        <v>YE Jan-11</v>
      </c>
      <c r="B962">
        <f t="shared" si="104"/>
        <v>-36</v>
      </c>
      <c r="C962" s="18">
        <f t="shared" si="104"/>
        <v>1228.4166666666861</v>
      </c>
      <c r="D962" s="18">
        <f t="shared" si="104"/>
        <v>445515</v>
      </c>
      <c r="E962" s="40">
        <f t="shared" si="108"/>
        <v>-8.6588675004421134E-2</v>
      </c>
      <c r="F962" s="18">
        <f t="shared" si="105"/>
        <v>-58765</v>
      </c>
      <c r="G962" s="18">
        <f t="shared" si="105"/>
        <v>-62052</v>
      </c>
      <c r="H962" s="18">
        <f t="shared" si="109"/>
        <v>117566</v>
      </c>
      <c r="I962" s="19">
        <f t="shared" si="106"/>
        <v>3.6054399473359755E-3</v>
      </c>
      <c r="J962" s="20">
        <f t="shared" si="106"/>
        <v>-1.3817612107563937E-2</v>
      </c>
      <c r="K962" s="30">
        <f t="shared" si="110"/>
        <v>0.82361200647527966</v>
      </c>
    </row>
    <row r="963" spans="1:11">
      <c r="A963" s="1" t="str">
        <f t="shared" si="107"/>
        <v>YE Feb-11</v>
      </c>
      <c r="B963">
        <f t="shared" si="104"/>
        <v>-34</v>
      </c>
      <c r="C963" s="18">
        <f t="shared" si="104"/>
        <v>951.75</v>
      </c>
      <c r="D963" s="18">
        <f t="shared" si="104"/>
        <v>352555</v>
      </c>
      <c r="E963" s="40">
        <f t="shared" si="108"/>
        <v>-0.18973561661258032</v>
      </c>
      <c r="F963" s="18">
        <f t="shared" si="105"/>
        <v>-158702</v>
      </c>
      <c r="G963" s="18">
        <f t="shared" si="105"/>
        <v>-168597</v>
      </c>
      <c r="H963" s="18">
        <f t="shared" si="109"/>
        <v>30370</v>
      </c>
      <c r="I963" s="19">
        <f t="shared" si="106"/>
        <v>9.857400958832585E-3</v>
      </c>
      <c r="J963" s="20">
        <f t="shared" si="106"/>
        <v>-1.1199650092087676E-2</v>
      </c>
      <c r="K963" s="30">
        <f t="shared" si="110"/>
        <v>0.71979787038551279</v>
      </c>
    </row>
    <row r="964" spans="1:11">
      <c r="A964" s="1" t="str">
        <f t="shared" si="107"/>
        <v>YE Mar-11</v>
      </c>
      <c r="B964">
        <f t="shared" si="104"/>
        <v>-86</v>
      </c>
      <c r="C964" s="18">
        <f t="shared" si="104"/>
        <v>415.91666666668607</v>
      </c>
      <c r="D964" s="18">
        <f t="shared" si="104"/>
        <v>153225</v>
      </c>
      <c r="E964" s="40">
        <f t="shared" si="108"/>
        <v>-0.31554351080462339</v>
      </c>
      <c r="F964" s="18">
        <f t="shared" si="105"/>
        <v>-410468</v>
      </c>
      <c r="G964" s="18">
        <f t="shared" si="105"/>
        <v>-355003</v>
      </c>
      <c r="H964" s="18">
        <f t="shared" si="109"/>
        <v>-107138</v>
      </c>
      <c r="I964" s="19">
        <f t="shared" si="106"/>
        <v>1.6266435580555072E-2</v>
      </c>
      <c r="J964" s="20">
        <f t="shared" si="106"/>
        <v>-1.2101063710440174E-2</v>
      </c>
      <c r="K964" s="30">
        <f t="shared" si="110"/>
        <v>1.241663085307593</v>
      </c>
    </row>
    <row r="965" spans="1:11">
      <c r="A965" s="1" t="str">
        <f t="shared" si="107"/>
        <v>YE Apr-11</v>
      </c>
      <c r="B965">
        <f t="shared" ref="B965:D984" si="111">B839-B827</f>
        <v>-81</v>
      </c>
      <c r="C965" s="18">
        <f t="shared" si="111"/>
        <v>-145.75</v>
      </c>
      <c r="D965" s="18">
        <f t="shared" si="111"/>
        <v>-48975</v>
      </c>
      <c r="E965" s="40">
        <f t="shared" si="108"/>
        <v>-0.24371691119950611</v>
      </c>
      <c r="F965" s="18">
        <f t="shared" ref="F965:G984" si="112">IF(OR(F827="C",F839="C"),"C",F839-F827)</f>
        <v>-537870</v>
      </c>
      <c r="G965" s="18">
        <f t="shared" si="112"/>
        <v>-437656</v>
      </c>
      <c r="H965" s="18">
        <f t="shared" si="109"/>
        <v>-143507</v>
      </c>
      <c r="I965" s="19">
        <f t="shared" ref="I965:J984" si="113">IF(OR(I839="-",I827="-"),"-",IF(OR(I839="C",I827="C"),"C",I839-I827))</f>
        <v>1.8239838148865095E-2</v>
      </c>
      <c r="J965" s="20">
        <f t="shared" si="113"/>
        <v>-1.5592166893378501E-2</v>
      </c>
      <c r="K965" s="30">
        <f t="shared" si="110"/>
        <v>1.0168859571864317</v>
      </c>
    </row>
    <row r="966" spans="1:11">
      <c r="A966" s="1" t="str">
        <f t="shared" si="107"/>
        <v>YE May-11</v>
      </c>
      <c r="B966">
        <f t="shared" si="111"/>
        <v>-73</v>
      </c>
      <c r="C966" s="18">
        <f t="shared" si="111"/>
        <v>-814.91666666665697</v>
      </c>
      <c r="D966" s="18">
        <f t="shared" si="111"/>
        <v>-297905</v>
      </c>
      <c r="E966" s="40">
        <f t="shared" si="108"/>
        <v>7.8209878877181893E-2</v>
      </c>
      <c r="F966" s="18">
        <f t="shared" si="112"/>
        <v>-398760</v>
      </c>
      <c r="G966" s="18">
        <f t="shared" si="112"/>
        <v>-375828</v>
      </c>
      <c r="H966" s="18">
        <f t="shared" si="109"/>
        <v>-67968</v>
      </c>
      <c r="I966" s="19">
        <f t="shared" si="113"/>
        <v>1.9586335607899574E-2</v>
      </c>
      <c r="J966" s="20">
        <f t="shared" si="113"/>
        <v>-1.5083751572431581E-2</v>
      </c>
      <c r="K966" s="30">
        <f t="shared" si="110"/>
        <v>0.73733256082518039</v>
      </c>
    </row>
    <row r="967" spans="1:11">
      <c r="A967" s="1" t="str">
        <f t="shared" si="107"/>
        <v>YE Jun-11</v>
      </c>
      <c r="B967">
        <f t="shared" si="111"/>
        <v>-71</v>
      </c>
      <c r="C967" s="18">
        <f t="shared" si="111"/>
        <v>-1279.5</v>
      </c>
      <c r="D967" s="18">
        <f t="shared" si="111"/>
        <v>-465155</v>
      </c>
      <c r="E967" s="40">
        <f t="shared" si="108"/>
        <v>4.5413225457409112E-2</v>
      </c>
      <c r="F967" s="18">
        <f t="shared" si="112"/>
        <v>-506155</v>
      </c>
      <c r="G967" s="18">
        <f t="shared" si="112"/>
        <v>-444250</v>
      </c>
      <c r="H967" s="18">
        <f t="shared" si="109"/>
        <v>-146130</v>
      </c>
      <c r="I967" s="19">
        <f t="shared" si="113"/>
        <v>2.1123366577604719E-2</v>
      </c>
      <c r="J967" s="20">
        <f t="shared" si="113"/>
        <v>-1.365885870951522E-2</v>
      </c>
      <c r="K967" s="30">
        <f t="shared" si="110"/>
        <v>0.59420560020529933</v>
      </c>
    </row>
    <row r="968" spans="1:11">
      <c r="A968" s="1" t="str">
        <f t="shared" si="107"/>
        <v>YE Jul-11</v>
      </c>
      <c r="B968">
        <f t="shared" si="111"/>
        <v>-62</v>
      </c>
      <c r="C968" s="18">
        <f t="shared" si="111"/>
        <v>-1721.1666666666861</v>
      </c>
      <c r="D968" s="18">
        <f t="shared" si="111"/>
        <v>-629455</v>
      </c>
      <c r="E968" s="40">
        <f t="shared" si="108"/>
        <v>0.17106854544472583</v>
      </c>
      <c r="F968" s="18">
        <f t="shared" si="112"/>
        <v>-466914</v>
      </c>
      <c r="G968" s="18">
        <f t="shared" si="112"/>
        <v>-461329</v>
      </c>
      <c r="H968" s="18">
        <f t="shared" si="109"/>
        <v>-141719</v>
      </c>
      <c r="I968" s="19">
        <f t="shared" si="113"/>
        <v>2.5512170438319215E-2</v>
      </c>
      <c r="J968" s="20">
        <f t="shared" si="113"/>
        <v>-1.1961003005310555E-2</v>
      </c>
      <c r="K968" s="30">
        <f t="shared" si="110"/>
        <v>0.32719059766053249</v>
      </c>
    </row>
    <row r="969" spans="1:11">
      <c r="A969" s="1" t="str">
        <f t="shared" si="107"/>
        <v>YE Aug-11</v>
      </c>
      <c r="B969">
        <f t="shared" si="111"/>
        <v>-56</v>
      </c>
      <c r="C969" s="18">
        <f t="shared" si="111"/>
        <v>-2128.333333333343</v>
      </c>
      <c r="D969" s="18">
        <f t="shared" si="111"/>
        <v>-780921</v>
      </c>
      <c r="E969" s="40">
        <f t="shared" si="108"/>
        <v>0.44733749384131727</v>
      </c>
      <c r="F969" s="18">
        <f t="shared" si="112"/>
        <v>-295836</v>
      </c>
      <c r="G969" s="18">
        <f t="shared" si="112"/>
        <v>-369886</v>
      </c>
      <c r="H969" s="18">
        <f t="shared" si="109"/>
        <v>-55876</v>
      </c>
      <c r="I969" s="19">
        <f t="shared" si="113"/>
        <v>2.5183574488675253E-2</v>
      </c>
      <c r="J969" s="20">
        <f t="shared" si="113"/>
        <v>-1.0634293478433587E-2</v>
      </c>
      <c r="K969" s="30">
        <f t="shared" si="110"/>
        <v>0.11166969825705308</v>
      </c>
    </row>
    <row r="970" spans="1:11">
      <c r="A970" s="1" t="str">
        <f t="shared" si="107"/>
        <v>YE Sep-11</v>
      </c>
      <c r="B970">
        <f t="shared" si="111"/>
        <v>-37</v>
      </c>
      <c r="C970" s="18">
        <f t="shared" si="111"/>
        <v>-2194.6666666666861</v>
      </c>
      <c r="D970" s="18">
        <f t="shared" si="111"/>
        <v>-804801</v>
      </c>
      <c r="E970" s="40">
        <f t="shared" si="108"/>
        <v>0.49266725371898445</v>
      </c>
      <c r="F970" s="18">
        <f t="shared" si="112"/>
        <v>-263435</v>
      </c>
      <c r="G970" s="18">
        <f t="shared" si="112"/>
        <v>-352043</v>
      </c>
      <c r="H970" s="18">
        <f t="shared" si="109"/>
        <v>-41483</v>
      </c>
      <c r="I970" s="19">
        <f t="shared" si="113"/>
        <v>2.5092956841208602E-2</v>
      </c>
      <c r="J970" s="20">
        <f t="shared" si="113"/>
        <v>-1.0217446825327992E-2</v>
      </c>
      <c r="K970" s="30">
        <f t="shared" si="110"/>
        <v>-0.17776974145723301</v>
      </c>
    </row>
    <row r="971" spans="1:11">
      <c r="A971" s="1" t="str">
        <f t="shared" si="107"/>
        <v>YE Oct-11</v>
      </c>
      <c r="B971">
        <f t="shared" si="111"/>
        <v>-63</v>
      </c>
      <c r="C971" s="18">
        <f t="shared" si="111"/>
        <v>-2549.666666666657</v>
      </c>
      <c r="D971" s="18">
        <f t="shared" si="111"/>
        <v>-936861</v>
      </c>
      <c r="E971" s="40">
        <f t="shared" si="108"/>
        <v>0.54708715879547043</v>
      </c>
      <c r="F971" s="18">
        <f t="shared" si="112"/>
        <v>-257584</v>
      </c>
      <c r="G971" s="18">
        <f t="shared" si="112"/>
        <v>-358505</v>
      </c>
      <c r="H971" s="18">
        <f t="shared" si="109"/>
        <v>-62418</v>
      </c>
      <c r="I971" s="19">
        <f t="shared" si="113"/>
        <v>2.6354074000977779E-2</v>
      </c>
      <c r="J971" s="20">
        <f t="shared" si="113"/>
        <v>-8.0189498267642101E-3</v>
      </c>
      <c r="K971" s="30">
        <f t="shared" si="110"/>
        <v>5.2345524813091515E-2</v>
      </c>
    </row>
    <row r="972" spans="1:11">
      <c r="A972" s="1" t="str">
        <f t="shared" si="107"/>
        <v>YE Nov-11</v>
      </c>
      <c r="B972">
        <f t="shared" si="111"/>
        <v>-68</v>
      </c>
      <c r="C972" s="18">
        <f t="shared" si="111"/>
        <v>-2928.5</v>
      </c>
      <c r="D972" s="18">
        <f t="shared" si="111"/>
        <v>-1073241</v>
      </c>
      <c r="E972" s="40">
        <f t="shared" si="108"/>
        <v>0.46849929080386943</v>
      </c>
      <c r="F972" s="18">
        <f t="shared" si="112"/>
        <v>-350136</v>
      </c>
      <c r="G972" s="18">
        <f t="shared" si="112"/>
        <v>-419917</v>
      </c>
      <c r="H972" s="18">
        <f t="shared" si="109"/>
        <v>-153621</v>
      </c>
      <c r="I972" s="19">
        <f t="shared" si="113"/>
        <v>2.8005309424577574E-2</v>
      </c>
      <c r="J972" s="20">
        <f t="shared" si="113"/>
        <v>-4.6787120210596278E-3</v>
      </c>
      <c r="K972" s="30">
        <f t="shared" si="110"/>
        <v>-2.4922141604406534E-3</v>
      </c>
    </row>
    <row r="973" spans="1:11">
      <c r="A973" s="1" t="str">
        <f t="shared" si="107"/>
        <v>YE Dec-11</v>
      </c>
      <c r="B973">
        <f t="shared" si="111"/>
        <v>-70</v>
      </c>
      <c r="C973" s="18">
        <f t="shared" si="111"/>
        <v>-3260.166666666657</v>
      </c>
      <c r="D973" s="18">
        <f t="shared" si="111"/>
        <v>-1196621</v>
      </c>
      <c r="E973" s="40">
        <f t="shared" si="108"/>
        <v>0.57533269262071229</v>
      </c>
      <c r="F973" s="18">
        <f t="shared" si="112"/>
        <v>-230573</v>
      </c>
      <c r="G973" s="18">
        <f t="shared" si="112"/>
        <v>-373160</v>
      </c>
      <c r="H973" s="18">
        <f t="shared" si="109"/>
        <v>-144336</v>
      </c>
      <c r="I973" s="19">
        <f t="shared" si="113"/>
        <v>2.9804763663652478E-2</v>
      </c>
      <c r="J973" s="20">
        <f t="shared" si="113"/>
        <v>8.3327884160522281E-4</v>
      </c>
      <c r="K973" s="30">
        <f t="shared" si="110"/>
        <v>-8.0025432286824127E-2</v>
      </c>
    </row>
    <row r="974" spans="1:11">
      <c r="A974" s="1" t="str">
        <f t="shared" si="107"/>
        <v>YE Jan-12</v>
      </c>
      <c r="B974">
        <f t="shared" si="111"/>
        <v>-70</v>
      </c>
      <c r="C974" s="18">
        <f t="shared" si="111"/>
        <v>-3445.5</v>
      </c>
      <c r="D974" s="18">
        <f t="shared" si="111"/>
        <v>-1265565</v>
      </c>
      <c r="E974" s="40">
        <f t="shared" si="108"/>
        <v>0.51977372061739402</v>
      </c>
      <c r="F974" s="18">
        <f t="shared" si="112"/>
        <v>-309750</v>
      </c>
      <c r="G974" s="18">
        <f t="shared" si="112"/>
        <v>-400389</v>
      </c>
      <c r="H974" s="18">
        <f t="shared" si="109"/>
        <v>-197462</v>
      </c>
      <c r="I974" s="19">
        <f t="shared" si="113"/>
        <v>2.8177120402040901E-2</v>
      </c>
      <c r="J974" s="20">
        <f t="shared" si="113"/>
        <v>1.4284174583121256E-3</v>
      </c>
      <c r="K974" s="30">
        <f t="shared" si="110"/>
        <v>-0.13926127453119364</v>
      </c>
    </row>
    <row r="975" spans="1:11">
      <c r="A975" s="1" t="str">
        <f t="shared" si="107"/>
        <v>YE Feb-12</v>
      </c>
      <c r="B975">
        <f t="shared" si="111"/>
        <v>-68</v>
      </c>
      <c r="C975" s="18">
        <f t="shared" si="111"/>
        <v>-3624.25</v>
      </c>
      <c r="D975" s="18">
        <f t="shared" si="111"/>
        <v>-1184424</v>
      </c>
      <c r="E975" s="40">
        <f t="shared" si="108"/>
        <v>0.49020413510451277</v>
      </c>
      <c r="F975" s="18">
        <f t="shared" si="112"/>
        <v>-325727</v>
      </c>
      <c r="G975" s="18">
        <f t="shared" si="112"/>
        <v>-382657</v>
      </c>
      <c r="H975" s="18">
        <f t="shared" si="109"/>
        <v>-181893</v>
      </c>
      <c r="I975" s="19">
        <f t="shared" si="113"/>
        <v>2.5247286598541807E-2</v>
      </c>
      <c r="J975" s="20">
        <f t="shared" si="113"/>
        <v>-8.3805608272613519E-4</v>
      </c>
      <c r="K975" s="30">
        <f t="shared" si="110"/>
        <v>-0.21862035612924302</v>
      </c>
    </row>
    <row r="976" spans="1:11">
      <c r="A976" s="1" t="str">
        <f t="shared" si="107"/>
        <v>YE Mar-12</v>
      </c>
      <c r="B976">
        <f t="shared" si="111"/>
        <v>-25</v>
      </c>
      <c r="C976" s="18">
        <f t="shared" si="111"/>
        <v>-3214.083333333343</v>
      </c>
      <c r="D976" s="18">
        <f t="shared" si="111"/>
        <v>-1031842</v>
      </c>
      <c r="E976" s="40">
        <f t="shared" si="108"/>
        <v>0.56669947620795824</v>
      </c>
      <c r="F976" s="18">
        <f t="shared" si="112"/>
        <v>-172555</v>
      </c>
      <c r="G976" s="18">
        <f t="shared" si="112"/>
        <v>-250225</v>
      </c>
      <c r="H976" s="18">
        <f t="shared" si="109"/>
        <v>-86531</v>
      </c>
      <c r="I976" s="19">
        <f t="shared" si="113"/>
        <v>1.9061870988048568E-2</v>
      </c>
      <c r="J976" s="20">
        <f t="shared" si="113"/>
        <v>-1.3418466112369298E-3</v>
      </c>
      <c r="K976" s="30">
        <f t="shared" si="110"/>
        <v>-0.65789003402973378</v>
      </c>
    </row>
    <row r="977" spans="1:11">
      <c r="A977" s="1" t="str">
        <f t="shared" si="107"/>
        <v>YE Apr-12</v>
      </c>
      <c r="B977">
        <f t="shared" si="111"/>
        <v>-20</v>
      </c>
      <c r="C977" s="18">
        <f t="shared" si="111"/>
        <v>-2767.583333333343</v>
      </c>
      <c r="D977" s="18">
        <f t="shared" si="111"/>
        <v>-871102</v>
      </c>
      <c r="E977" s="40">
        <f t="shared" si="108"/>
        <v>0.41478729706537365</v>
      </c>
      <c r="F977" s="18">
        <f t="shared" si="112"/>
        <v>-123444</v>
      </c>
      <c r="G977" s="18">
        <f t="shared" si="112"/>
        <v>-175568</v>
      </c>
      <c r="H977" s="18">
        <f t="shared" si="109"/>
        <v>-105474</v>
      </c>
      <c r="I977" s="19">
        <f t="shared" si="113"/>
        <v>1.3263783845457011E-2</v>
      </c>
      <c r="J977" s="20">
        <f t="shared" si="113"/>
        <v>3.0218746603896118E-3</v>
      </c>
      <c r="K977" s="30">
        <f t="shared" si="110"/>
        <v>-0.58832036672144028</v>
      </c>
    </row>
    <row r="978" spans="1:11">
      <c r="A978" s="1" t="str">
        <f t="shared" si="107"/>
        <v>YE May-12</v>
      </c>
      <c r="B978">
        <f t="shared" si="111"/>
        <v>-27</v>
      </c>
      <c r="C978" s="18">
        <f t="shared" si="111"/>
        <v>-2301.083333333343</v>
      </c>
      <c r="D978" s="18">
        <f t="shared" si="111"/>
        <v>-697564</v>
      </c>
      <c r="E978" s="40">
        <f t="shared" si="108"/>
        <v>0.22496355903339804</v>
      </c>
      <c r="F978" s="18">
        <f t="shared" si="112"/>
        <v>-145981</v>
      </c>
      <c r="G978" s="18">
        <f t="shared" si="112"/>
        <v>-147033</v>
      </c>
      <c r="H978" s="18">
        <f t="shared" si="109"/>
        <v>-139769</v>
      </c>
      <c r="I978" s="19">
        <f t="shared" si="113"/>
        <v>8.5242334998707481E-3</v>
      </c>
      <c r="J978" s="20">
        <f t="shared" si="113"/>
        <v>4.9515645265461039E-3</v>
      </c>
      <c r="K978" s="30">
        <f t="shared" si="110"/>
        <v>-0.35067752547033137</v>
      </c>
    </row>
    <row r="979" spans="1:11">
      <c r="A979" s="1" t="str">
        <f t="shared" si="107"/>
        <v>YE Jun-12</v>
      </c>
      <c r="B979">
        <f t="shared" si="111"/>
        <v>-22</v>
      </c>
      <c r="C979" s="18">
        <f t="shared" si="111"/>
        <v>-1856.5</v>
      </c>
      <c r="D979" s="18">
        <f t="shared" si="111"/>
        <v>-537514</v>
      </c>
      <c r="E979" s="40">
        <f t="shared" si="108"/>
        <v>0.1476876679045418</v>
      </c>
      <c r="F979" s="18">
        <f t="shared" si="112"/>
        <v>-79237</v>
      </c>
      <c r="G979" s="18">
        <f t="shared" si="112"/>
        <v>-87748</v>
      </c>
      <c r="H979" s="18">
        <f t="shared" si="109"/>
        <v>-121090</v>
      </c>
      <c r="I979" s="19">
        <f t="shared" si="113"/>
        <v>5.5793541058262175E-3</v>
      </c>
      <c r="J979" s="20">
        <f t="shared" si="113"/>
        <v>6.8347355171027857E-3</v>
      </c>
      <c r="K979" s="30">
        <f t="shared" si="110"/>
        <v>-0.27968967748574869</v>
      </c>
    </row>
    <row r="980" spans="1:11">
      <c r="A980" s="1" t="str">
        <f t="shared" si="107"/>
        <v>YE Jul-12</v>
      </c>
      <c r="B980">
        <f t="shared" si="111"/>
        <v>-48</v>
      </c>
      <c r="C980" s="18">
        <f t="shared" si="111"/>
        <v>-1640.25</v>
      </c>
      <c r="D980" s="18">
        <f t="shared" si="111"/>
        <v>-457069</v>
      </c>
      <c r="E980" s="40">
        <f t="shared" si="108"/>
        <v>-0.12726430153854551</v>
      </c>
      <c r="F980" s="18">
        <f t="shared" si="112"/>
        <v>-273583</v>
      </c>
      <c r="G980" s="18">
        <f t="shared" si="112"/>
        <v>-147848</v>
      </c>
      <c r="H980" s="18">
        <f t="shared" si="109"/>
        <v>-231747</v>
      </c>
      <c r="I980" s="19">
        <f t="shared" si="113"/>
        <v>8.5371808859768805E-4</v>
      </c>
      <c r="J980" s="20">
        <f t="shared" si="113"/>
        <v>6.5522656593499651E-3</v>
      </c>
      <c r="K980" s="30">
        <f t="shared" si="110"/>
        <v>0.16276536953980525</v>
      </c>
    </row>
    <row r="981" spans="1:11">
      <c r="A981" s="1" t="str">
        <f t="shared" si="107"/>
        <v>YE Aug-12</v>
      </c>
      <c r="B981">
        <f t="shared" si="111"/>
        <v>-61</v>
      </c>
      <c r="C981" s="18">
        <f t="shared" si="111"/>
        <v>-1482.5</v>
      </c>
      <c r="D981" s="18">
        <f t="shared" si="111"/>
        <v>-398386</v>
      </c>
      <c r="E981" s="40">
        <f t="shared" si="108"/>
        <v>-0.61416191099059603</v>
      </c>
      <c r="F981" s="18">
        <f t="shared" si="112"/>
        <v>-646070</v>
      </c>
      <c r="G981" s="18">
        <f t="shared" si="112"/>
        <v>-307230</v>
      </c>
      <c r="H981" s="18">
        <f t="shared" si="109"/>
        <v>-457922</v>
      </c>
      <c r="I981" s="19">
        <f t="shared" si="113"/>
        <v>-2.9813025262788173E-3</v>
      </c>
      <c r="J981" s="20">
        <f t="shared" si="113"/>
        <v>7.2941272876263508E-3</v>
      </c>
      <c r="K981" s="30">
        <f t="shared" si="110"/>
        <v>0.39675185734088103</v>
      </c>
    </row>
    <row r="982" spans="1:11">
      <c r="A982" s="1" t="str">
        <f t="shared" si="107"/>
        <v>YE Sep-12</v>
      </c>
      <c r="B982">
        <f t="shared" si="111"/>
        <v>-39</v>
      </c>
      <c r="C982" s="18">
        <f t="shared" si="111"/>
        <v>-1676.666666666657</v>
      </c>
      <c r="D982" s="18">
        <f t="shared" si="111"/>
        <v>-468286</v>
      </c>
      <c r="E982" s="40">
        <f t="shared" si="108"/>
        <v>-0.72677764054560612</v>
      </c>
      <c r="F982" s="18">
        <f t="shared" si="112"/>
        <v>-729880</v>
      </c>
      <c r="G982" s="18">
        <f t="shared" si="112"/>
        <v>-368214</v>
      </c>
      <c r="H982" s="18">
        <f t="shared" si="109"/>
        <v>-540331</v>
      </c>
      <c r="I982" s="19">
        <f t="shared" si="113"/>
        <v>-8.0962459432409872E-4</v>
      </c>
      <c r="J982" s="20">
        <f t="shared" si="113"/>
        <v>1.0373019196482591E-2</v>
      </c>
      <c r="K982" s="30">
        <f t="shared" si="110"/>
        <v>9.8920288006993928E-3</v>
      </c>
    </row>
    <row r="983" spans="1:11">
      <c r="A983" s="1" t="str">
        <f t="shared" si="107"/>
        <v>YE Oct-12</v>
      </c>
      <c r="B983">
        <f t="shared" si="111"/>
        <v>-28</v>
      </c>
      <c r="C983" s="18">
        <f t="shared" si="111"/>
        <v>-1398.75</v>
      </c>
      <c r="D983" s="18">
        <f t="shared" si="111"/>
        <v>-364901</v>
      </c>
      <c r="E983" s="40">
        <f t="shared" si="108"/>
        <v>-0.73778322699403986</v>
      </c>
      <c r="F983" s="18">
        <f t="shared" si="112"/>
        <v>-611198</v>
      </c>
      <c r="G983" s="18">
        <f t="shared" si="112"/>
        <v>-263009</v>
      </c>
      <c r="H983" s="18">
        <f t="shared" si="109"/>
        <v>-507862</v>
      </c>
      <c r="I983" s="19">
        <f t="shared" si="113"/>
        <v>-6.073363226690498E-3</v>
      </c>
      <c r="J983" s="20">
        <f t="shared" si="113"/>
        <v>1.3809830305384185E-2</v>
      </c>
      <c r="K983" s="30">
        <f t="shared" si="110"/>
        <v>-5.9011315167445844E-2</v>
      </c>
    </row>
    <row r="984" spans="1:11">
      <c r="A984" s="1" t="str">
        <f t="shared" si="107"/>
        <v>YE Nov-12</v>
      </c>
      <c r="B984">
        <f t="shared" si="111"/>
        <v>-29</v>
      </c>
      <c r="C984" s="18">
        <f t="shared" si="111"/>
        <v>-1106.5</v>
      </c>
      <c r="D984" s="18">
        <f t="shared" si="111"/>
        <v>-259691</v>
      </c>
      <c r="E984" s="40">
        <f t="shared" si="108"/>
        <v>-0.821033147594882</v>
      </c>
      <c r="F984" s="18">
        <f t="shared" si="112"/>
        <v>-604126</v>
      </c>
      <c r="G984" s="18">
        <f t="shared" si="112"/>
        <v>-248621</v>
      </c>
      <c r="H984" s="18">
        <f t="shared" si="109"/>
        <v>-510998</v>
      </c>
      <c r="I984" s="19">
        <f t="shared" si="113"/>
        <v>-7.3491986455616054E-3</v>
      </c>
      <c r="J984" s="20">
        <f t="shared" si="113"/>
        <v>1.4555637143962796E-2</v>
      </c>
      <c r="K984" s="30">
        <f t="shared" si="110"/>
        <v>4.3230956787404295E-2</v>
      </c>
    </row>
    <row r="985" spans="1:11">
      <c r="A985" s="1" t="str">
        <f t="shared" si="107"/>
        <v>YE Dec-12</v>
      </c>
      <c r="B985">
        <f t="shared" ref="B985:D988" si="114">B859-B847</f>
        <v>-33</v>
      </c>
      <c r="C985" s="18">
        <f t="shared" si="114"/>
        <v>-826</v>
      </c>
      <c r="D985" s="18">
        <f t="shared" si="114"/>
        <v>-155345</v>
      </c>
      <c r="E985" s="40">
        <f t="shared" si="108"/>
        <v>-0.81672916811268692</v>
      </c>
      <c r="F985" s="18">
        <f t="shared" ref="F985:G988" si="115">IF(OR(F847="C",F859="C"),"C",F859-F847)</f>
        <v>-577999</v>
      </c>
      <c r="G985" s="18">
        <f t="shared" si="115"/>
        <v>-213574</v>
      </c>
      <c r="H985" s="18">
        <f t="shared" si="109"/>
        <v>-470225</v>
      </c>
      <c r="I985" s="19">
        <f t="shared" ref="I985:J988" si="116">IF(OR(I859="-",I847="-"),"-",IF(OR(I859="C",I847="C"),"C",I859-I847))</f>
        <v>-9.9243622133315945E-3</v>
      </c>
      <c r="J985" s="20">
        <f t="shared" si="116"/>
        <v>1.2274230749240944E-2</v>
      </c>
      <c r="K985" s="30">
        <f t="shared" si="110"/>
        <v>0.18226436197196705</v>
      </c>
    </row>
    <row r="986" spans="1:11">
      <c r="A986" s="1" t="str">
        <f t="shared" si="107"/>
        <v>YE Jan-13</v>
      </c>
      <c r="B986">
        <f t="shared" si="114"/>
        <v>-25</v>
      </c>
      <c r="C986" s="18">
        <f t="shared" si="114"/>
        <v>-619.91666666668607</v>
      </c>
      <c r="D986" s="18">
        <f t="shared" si="114"/>
        <v>-78682</v>
      </c>
      <c r="E986" s="40">
        <f t="shared" si="108"/>
        <v>-0.70456287684542218</v>
      </c>
      <c r="F986" s="18">
        <f t="shared" si="115"/>
        <v>-403103</v>
      </c>
      <c r="G986" s="18">
        <f t="shared" si="115"/>
        <v>-207687</v>
      </c>
      <c r="H986" s="18">
        <f t="shared" si="109"/>
        <v>-384932</v>
      </c>
      <c r="I986" s="19">
        <f t="shared" si="116"/>
        <v>1.221841399818846E-4</v>
      </c>
      <c r="J986" s="20">
        <f t="shared" si="116"/>
        <v>1.3851374412998885E-2</v>
      </c>
      <c r="K986" s="30">
        <f t="shared" si="110"/>
        <v>0.13790524009993987</v>
      </c>
    </row>
    <row r="987" spans="1:11">
      <c r="A987" s="1" t="str">
        <f t="shared" si="107"/>
        <v>YE Feb-13</v>
      </c>
      <c r="B987">
        <f t="shared" si="114"/>
        <v>-20</v>
      </c>
      <c r="C987" s="18">
        <f t="shared" si="114"/>
        <v>-422.41666666668607</v>
      </c>
      <c r="D987" s="18">
        <f t="shared" si="114"/>
        <v>-294724</v>
      </c>
      <c r="E987" s="40">
        <f t="shared" si="108"/>
        <v>-0.51813309203194535</v>
      </c>
      <c r="F987" s="18">
        <f t="shared" si="115"/>
        <v>-287813</v>
      </c>
      <c r="G987" s="18">
        <f t="shared" si="115"/>
        <v>-150236</v>
      </c>
      <c r="H987" s="18">
        <f t="shared" si="109"/>
        <v>-369368</v>
      </c>
      <c r="I987" s="19">
        <f t="shared" si="116"/>
        <v>3.2681685940549876E-4</v>
      </c>
      <c r="J987" s="20">
        <f t="shared" si="116"/>
        <v>1.8694925859791489E-2</v>
      </c>
      <c r="K987" s="30">
        <f t="shared" si="110"/>
        <v>0.13349239338595709</v>
      </c>
    </row>
    <row r="988" spans="1:11">
      <c r="A988" s="1" t="str">
        <f t="shared" si="107"/>
        <v>YE Mar-13</v>
      </c>
      <c r="B988">
        <f t="shared" si="114"/>
        <v>-11</v>
      </c>
      <c r="C988" s="18">
        <f t="shared" si="114"/>
        <v>-499.91666666665697</v>
      </c>
      <c r="D988" s="18">
        <f t="shared" si="114"/>
        <v>-323554</v>
      </c>
      <c r="E988" s="40">
        <f t="shared" si="108"/>
        <v>-0.18870016759954211</v>
      </c>
      <c r="F988" s="18">
        <f t="shared" si="115"/>
        <v>64097</v>
      </c>
      <c r="G988" s="18">
        <f t="shared" si="115"/>
        <v>-21264</v>
      </c>
      <c r="H988" s="18">
        <f t="shared" si="109"/>
        <v>-213963</v>
      </c>
      <c r="I988" s="19">
        <f t="shared" si="116"/>
        <v>6.4897752987846946E-3</v>
      </c>
      <c r="J988" s="20">
        <f t="shared" si="116"/>
        <v>2.3278974141182074E-2</v>
      </c>
      <c r="K988" s="30">
        <f t="shared" si="110"/>
        <v>-9.0313351527342434E-3</v>
      </c>
    </row>
    <row r="990" spans="1:11">
      <c r="A990" s="13" t="s">
        <v>54</v>
      </c>
      <c r="H990" s="2"/>
    </row>
    <row r="991" spans="1:11">
      <c r="A991" s="2" t="str">
        <f t="shared" ref="A991:A1022" si="117">TEXT(A739,"mmm-yy")</f>
        <v>YE Dec-02</v>
      </c>
      <c r="B991" s="24">
        <f t="shared" ref="B991:D1010" si="118">IF(B727=0,"-",B739/B727-1)</f>
        <v>1.6966406515099841E-3</v>
      </c>
      <c r="C991" s="24">
        <f t="shared" si="118"/>
        <v>1.2410833259772103E-2</v>
      </c>
      <c r="D991" s="24">
        <f t="shared" si="118"/>
        <v>1.238447375557894E-2</v>
      </c>
      <c r="E991" s="24">
        <f t="shared" ref="E991:E1022" si="119">IF(OR(E727="-",E739="-"),"-",IF(OR(E727="C",E739="C"),"C",E739/E727-1))</f>
        <v>5.6108274637616917E-2</v>
      </c>
      <c r="F991" s="24">
        <f t="shared" ref="F991:H1010" si="120">IF(OR(F727="C",F739="C"),"C",F739/F727-1)</f>
        <v>6.5200386374874464E-2</v>
      </c>
      <c r="G991" s="24">
        <f t="shared" si="120"/>
        <v>5.2778749501627198E-2</v>
      </c>
      <c r="H991" s="24">
        <f t="shared" si="120"/>
        <v>6.9187619847915993E-2</v>
      </c>
      <c r="I991" s="24">
        <f t="shared" ref="I991:I1022" si="121">IF(OR(I739="-",I727="-"),"-",IF(OR(I739="C",I727="C"),"C",I739/I727-1))</f>
        <v>1.1798905400709936E-2</v>
      </c>
      <c r="J991" s="24">
        <f t="shared" ref="J991:J1022" si="122">IF(OR(J739="C",J727="C"),"C",J739/J727-1)</f>
        <v>-3.7292177715345654E-3</v>
      </c>
      <c r="K991" s="28">
        <f t="shared" ref="K991:K1022" si="123">K739/K727-1</f>
        <v>1.0696045263058229E-2</v>
      </c>
    </row>
    <row r="992" spans="1:11">
      <c r="A992" s="2" t="str">
        <f t="shared" si="117"/>
        <v>YE Jan-03</v>
      </c>
      <c r="B992" s="24">
        <f t="shared" si="118"/>
        <v>4.7425474254743083E-3</v>
      </c>
      <c r="C992" s="24">
        <f t="shared" si="118"/>
        <v>1.1603479574811892E-2</v>
      </c>
      <c r="D992" s="24">
        <f t="shared" si="118"/>
        <v>1.1561597203054497E-2</v>
      </c>
      <c r="E992" s="35">
        <f t="shared" si="119"/>
        <v>5.6537472957318924E-2</v>
      </c>
      <c r="F992" s="35">
        <f t="shared" si="120"/>
        <v>6.2865368292579271E-2</v>
      </c>
      <c r="G992" s="35">
        <f t="shared" si="120"/>
        <v>5.3265400550767561E-2</v>
      </c>
      <c r="H992" s="35">
        <f t="shared" si="120"/>
        <v>6.8752733649584785E-2</v>
      </c>
      <c r="I992" s="35">
        <f t="shared" si="121"/>
        <v>9.1144812473584746E-3</v>
      </c>
      <c r="J992" s="35">
        <f t="shared" si="122"/>
        <v>-5.508631858092361E-3</v>
      </c>
      <c r="K992" s="28">
        <f t="shared" si="123"/>
        <v>6.8285474392597578E-3</v>
      </c>
    </row>
    <row r="993" spans="1:11">
      <c r="A993" s="2" t="str">
        <f t="shared" si="117"/>
        <v>YE Feb-03</v>
      </c>
      <c r="B993" s="24">
        <f t="shared" si="118"/>
        <v>4.0595399188092518E-3</v>
      </c>
      <c r="C993" s="24">
        <f t="shared" si="118"/>
        <v>1.0169564892589689E-2</v>
      </c>
      <c r="D993" s="24">
        <f t="shared" si="118"/>
        <v>1.024135267113091E-2</v>
      </c>
      <c r="E993" s="35">
        <f t="shared" si="119"/>
        <v>5.6653102561329494E-2</v>
      </c>
      <c r="F993" s="35">
        <f t="shared" si="120"/>
        <v>6.2440570651901561E-2</v>
      </c>
      <c r="G993" s="35">
        <f t="shared" si="120"/>
        <v>5.3354912166785562E-2</v>
      </c>
      <c r="H993" s="35">
        <f t="shared" si="120"/>
        <v>6.7474659635704759E-2</v>
      </c>
      <c r="I993" s="35">
        <f t="shared" si="121"/>
        <v>8.6254484411398824E-3</v>
      </c>
      <c r="J993" s="35">
        <f t="shared" si="122"/>
        <v>-4.7158861696269261E-3</v>
      </c>
      <c r="K993" s="28">
        <f t="shared" si="123"/>
        <v>6.085321368765495E-3</v>
      </c>
    </row>
    <row r="994" spans="1:11">
      <c r="A994" s="2" t="str">
        <f t="shared" si="117"/>
        <v>YE Mar-03</v>
      </c>
      <c r="B994" s="24">
        <f t="shared" si="118"/>
        <v>6.1037639877925542E-3</v>
      </c>
      <c r="C994" s="24">
        <f t="shared" si="118"/>
        <v>8.8526102760804193E-3</v>
      </c>
      <c r="D994" s="24">
        <f t="shared" si="118"/>
        <v>8.8987159789302162E-3</v>
      </c>
      <c r="E994" s="35">
        <f t="shared" si="119"/>
        <v>4.251885870029648E-2</v>
      </c>
      <c r="F994" s="35">
        <f t="shared" si="120"/>
        <v>3.8666014428638817E-2</v>
      </c>
      <c r="G994" s="35">
        <f t="shared" si="120"/>
        <v>3.7255982330781645E-2</v>
      </c>
      <c r="H994" s="35">
        <f t="shared" si="120"/>
        <v>5.1795937926548685E-2</v>
      </c>
      <c r="I994" s="35">
        <f t="shared" si="121"/>
        <v>1.3593868069949888E-3</v>
      </c>
      <c r="J994" s="35">
        <f t="shared" si="122"/>
        <v>-1.2483337332328426E-2</v>
      </c>
      <c r="K994" s="28">
        <f t="shared" si="123"/>
        <v>2.7321697688442725E-3</v>
      </c>
    </row>
    <row r="995" spans="1:11">
      <c r="A995" s="2" t="str">
        <f t="shared" si="117"/>
        <v>YE Apr-03</v>
      </c>
      <c r="B995" s="24">
        <f t="shared" si="118"/>
        <v>-3.7491479209270651E-3</v>
      </c>
      <c r="C995" s="24">
        <f t="shared" si="118"/>
        <v>9.2360140408607183E-3</v>
      </c>
      <c r="D995" s="24">
        <f t="shared" si="118"/>
        <v>9.2769654269633239E-3</v>
      </c>
      <c r="E995" s="35">
        <f t="shared" si="119"/>
        <v>4.515080785277914E-2</v>
      </c>
      <c r="F995" s="35">
        <f t="shared" si="120"/>
        <v>4.7905483093134693E-2</v>
      </c>
      <c r="G995" s="35">
        <f t="shared" si="120"/>
        <v>4.3251195601848647E-2</v>
      </c>
      <c r="H995" s="35">
        <f t="shared" si="120"/>
        <v>5.4846635763192264E-2</v>
      </c>
      <c r="I995" s="35">
        <f t="shared" si="121"/>
        <v>4.4613296499513844E-3</v>
      </c>
      <c r="J995" s="35">
        <f t="shared" si="122"/>
        <v>-6.5802481941231727E-3</v>
      </c>
      <c r="K995" s="28">
        <f t="shared" si="123"/>
        <v>1.3034028462499236E-2</v>
      </c>
    </row>
    <row r="996" spans="1:11">
      <c r="A996" s="2" t="str">
        <f t="shared" si="117"/>
        <v>YE May-03</v>
      </c>
      <c r="B996" s="24">
        <f t="shared" si="118"/>
        <v>-1.480206540447504E-2</v>
      </c>
      <c r="C996" s="24">
        <f t="shared" si="118"/>
        <v>7.247642758656303E-3</v>
      </c>
      <c r="D996" s="24">
        <f t="shared" si="118"/>
        <v>7.2500279392113676E-3</v>
      </c>
      <c r="E996" s="35">
        <f t="shared" si="119"/>
        <v>4.3612311772019741E-2</v>
      </c>
      <c r="F996" s="35">
        <f t="shared" si="120"/>
        <v>4.3240783674930672E-2</v>
      </c>
      <c r="G996" s="35">
        <f t="shared" si="120"/>
        <v>3.6244210723534565E-2</v>
      </c>
      <c r="H996" s="35">
        <f t="shared" si="120"/>
        <v>5.1178530190071791E-2</v>
      </c>
      <c r="I996" s="35">
        <f t="shared" si="121"/>
        <v>6.7518572156954892E-3</v>
      </c>
      <c r="J996" s="35">
        <f t="shared" si="122"/>
        <v>-7.5512829525787861E-3</v>
      </c>
      <c r="K996" s="28">
        <f t="shared" si="123"/>
        <v>2.2380993086616563E-2</v>
      </c>
    </row>
    <row r="997" spans="1:11">
      <c r="A997" s="2" t="str">
        <f t="shared" si="117"/>
        <v>YE Jun-03</v>
      </c>
      <c r="B997" s="24">
        <f t="shared" si="118"/>
        <v>-1.2865090403337942E-2</v>
      </c>
      <c r="C997" s="24">
        <f t="shared" si="118"/>
        <v>5.549612521104752E-3</v>
      </c>
      <c r="D997" s="24">
        <f t="shared" si="118"/>
        <v>5.574923818677302E-3</v>
      </c>
      <c r="E997" s="35">
        <f t="shared" si="119"/>
        <v>4.0345350372581912E-2</v>
      </c>
      <c r="F997" s="35">
        <f t="shared" si="120"/>
        <v>3.697034842879332E-2</v>
      </c>
      <c r="G997" s="35">
        <f t="shared" si="120"/>
        <v>3.1013939036985905E-2</v>
      </c>
      <c r="H997" s="35">
        <f t="shared" si="120"/>
        <v>4.6145196446023995E-2</v>
      </c>
      <c r="I997" s="35">
        <f t="shared" si="121"/>
        <v>5.7772345904179012E-3</v>
      </c>
      <c r="J997" s="35">
        <f t="shared" si="122"/>
        <v>-8.7701478230741703E-3</v>
      </c>
      <c r="K997" s="28">
        <f t="shared" si="123"/>
        <v>1.8654697291545341E-2</v>
      </c>
    </row>
    <row r="998" spans="1:11">
      <c r="A998" s="2" t="str">
        <f t="shared" si="117"/>
        <v>YE Jul-03</v>
      </c>
      <c r="B998" s="24">
        <f t="shared" si="118"/>
        <v>-4.5343564701778583E-3</v>
      </c>
      <c r="C998" s="24">
        <f t="shared" si="118"/>
        <v>4.6061255776752574E-3</v>
      </c>
      <c r="D998" s="24">
        <f t="shared" si="118"/>
        <v>4.6131443655557103E-3</v>
      </c>
      <c r="E998" s="35">
        <f t="shared" si="119"/>
        <v>3.8224411175804107E-2</v>
      </c>
      <c r="F998" s="35">
        <f t="shared" si="120"/>
        <v>3.4163182402985992E-2</v>
      </c>
      <c r="G998" s="35">
        <f t="shared" si="120"/>
        <v>3.1661653162974757E-2</v>
      </c>
      <c r="H998" s="35">
        <f t="shared" si="120"/>
        <v>4.3013890268402299E-2</v>
      </c>
      <c r="I998" s="35">
        <f t="shared" si="121"/>
        <v>2.4247574118332338E-3</v>
      </c>
      <c r="J998" s="35">
        <f t="shared" si="122"/>
        <v>-8.4857046948232373E-3</v>
      </c>
      <c r="K998" s="28">
        <f t="shared" si="123"/>
        <v>9.1821170396617635E-3</v>
      </c>
    </row>
    <row r="999" spans="1:11">
      <c r="A999" s="2" t="str">
        <f t="shared" si="117"/>
        <v>YE Aug-03</v>
      </c>
      <c r="B999" s="24">
        <f t="shared" si="118"/>
        <v>1.3976240391335715E-3</v>
      </c>
      <c r="C999" s="24">
        <f t="shared" si="118"/>
        <v>3.824667370468271E-3</v>
      </c>
      <c r="D999" s="24">
        <f t="shared" si="118"/>
        <v>3.8165670338070612E-3</v>
      </c>
      <c r="E999" s="35">
        <f t="shared" si="119"/>
        <v>3.7084359546300627E-2</v>
      </c>
      <c r="F999" s="35">
        <f t="shared" si="120"/>
        <v>3.1630016431288821E-2</v>
      </c>
      <c r="G999" s="35">
        <f t="shared" si="120"/>
        <v>3.3015608226310222E-2</v>
      </c>
      <c r="H999" s="35">
        <f t="shared" si="120"/>
        <v>4.1042461524221974E-2</v>
      </c>
      <c r="I999" s="35">
        <f t="shared" si="121"/>
        <v>-1.3413077053120448E-3</v>
      </c>
      <c r="J999" s="35">
        <f t="shared" si="122"/>
        <v>-9.0413652092078411E-3</v>
      </c>
      <c r="K999" s="28">
        <f t="shared" si="123"/>
        <v>2.4236559714867489E-3</v>
      </c>
    </row>
    <row r="1000" spans="1:11">
      <c r="A1000" s="2" t="str">
        <f t="shared" si="117"/>
        <v>YE Sep-03</v>
      </c>
      <c r="B1000" s="24">
        <f t="shared" si="118"/>
        <v>-6.9084628670124104E-4</v>
      </c>
      <c r="C1000" s="24">
        <f t="shared" si="118"/>
        <v>3.3961246752023388E-3</v>
      </c>
      <c r="D1000" s="24">
        <f t="shared" si="118"/>
        <v>3.3938301555240802E-3</v>
      </c>
      <c r="E1000" s="35">
        <f t="shared" si="119"/>
        <v>3.6824254633227138E-2</v>
      </c>
      <c r="F1000" s="35">
        <f t="shared" si="120"/>
        <v>3.2550695681609509E-2</v>
      </c>
      <c r="G1000" s="35">
        <f t="shared" si="120"/>
        <v>3.449109661748273E-2</v>
      </c>
      <c r="H1000" s="35">
        <f t="shared" si="120"/>
        <v>4.0343060054580215E-2</v>
      </c>
      <c r="I1000" s="35">
        <f t="shared" si="121"/>
        <v>-1.8757057863696414E-3</v>
      </c>
      <c r="J1000" s="35">
        <f t="shared" si="122"/>
        <v>-7.4901872970267735E-3</v>
      </c>
      <c r="K1000" s="28">
        <f t="shared" si="123"/>
        <v>4.0897963825476946E-3</v>
      </c>
    </row>
    <row r="1001" spans="1:11">
      <c r="A1001" s="2" t="str">
        <f t="shared" si="117"/>
        <v>YE Oct-03</v>
      </c>
      <c r="B1001" s="24">
        <f t="shared" si="118"/>
        <v>2.7341079972658111E-3</v>
      </c>
      <c r="C1001" s="24">
        <f t="shared" si="118"/>
        <v>3.0831786317919718E-3</v>
      </c>
      <c r="D1001" s="24">
        <f t="shared" si="118"/>
        <v>3.0748337554187266E-3</v>
      </c>
      <c r="E1001" s="35">
        <f t="shared" si="119"/>
        <v>3.197122580929701E-2</v>
      </c>
      <c r="F1001" s="35">
        <f t="shared" si="120"/>
        <v>2.8515653360220439E-2</v>
      </c>
      <c r="G1001" s="35">
        <f t="shared" si="120"/>
        <v>3.3234692032178437E-2</v>
      </c>
      <c r="H1001" s="35">
        <f t="shared" si="120"/>
        <v>3.5144365769036234E-2</v>
      </c>
      <c r="I1001" s="35">
        <f t="shared" si="121"/>
        <v>-4.5672476043910892E-3</v>
      </c>
      <c r="J1001" s="35">
        <f t="shared" si="122"/>
        <v>-6.4036598449638271E-3</v>
      </c>
      <c r="K1001" s="28">
        <f t="shared" si="123"/>
        <v>3.4811884002139415E-4</v>
      </c>
    </row>
    <row r="1002" spans="1:11">
      <c r="A1002" s="2" t="str">
        <f t="shared" si="117"/>
        <v>YE Nov-03</v>
      </c>
      <c r="B1002" s="24">
        <f t="shared" si="118"/>
        <v>-6.8096697310182641E-4</v>
      </c>
      <c r="C1002" s="24">
        <f t="shared" si="118"/>
        <v>3.417076519664386E-3</v>
      </c>
      <c r="D1002" s="24">
        <f t="shared" si="118"/>
        <v>3.4042143753667542E-3</v>
      </c>
      <c r="E1002" s="35">
        <f t="shared" si="119"/>
        <v>2.3680816287811712E-2</v>
      </c>
      <c r="F1002" s="35">
        <f t="shared" si="120"/>
        <v>2.084656288398401E-2</v>
      </c>
      <c r="G1002" s="35">
        <f t="shared" si="120"/>
        <v>2.8053845514842468E-2</v>
      </c>
      <c r="H1002" s="35">
        <f t="shared" si="120"/>
        <v>2.71656452384057E-2</v>
      </c>
      <c r="I1002" s="35">
        <f t="shared" si="121"/>
        <v>-7.0106081138670007E-3</v>
      </c>
      <c r="J1002" s="35">
        <f t="shared" si="122"/>
        <v>-6.151960381185706E-3</v>
      </c>
      <c r="K1002" s="28">
        <f t="shared" si="123"/>
        <v>4.1008360266623356E-3</v>
      </c>
    </row>
    <row r="1003" spans="1:11">
      <c r="A1003" s="2" t="str">
        <f t="shared" si="117"/>
        <v>YE Dec-03</v>
      </c>
      <c r="B1003" s="24">
        <f t="shared" si="118"/>
        <v>1.6937669376693165E-3</v>
      </c>
      <c r="C1003" s="24">
        <f t="shared" si="118"/>
        <v>3.4177636518517573E-3</v>
      </c>
      <c r="D1003" s="24">
        <f t="shared" si="118"/>
        <v>3.404922774596697E-3</v>
      </c>
      <c r="E1003" s="35">
        <f t="shared" si="119"/>
        <v>2.2169866648625414E-2</v>
      </c>
      <c r="F1003" s="35">
        <f t="shared" si="120"/>
        <v>2.3092148345400298E-2</v>
      </c>
      <c r="G1003" s="35">
        <f t="shared" si="120"/>
        <v>3.2934292572492696E-2</v>
      </c>
      <c r="H1003" s="35">
        <f t="shared" si="120"/>
        <v>2.5650276107083592E-2</v>
      </c>
      <c r="I1003" s="35">
        <f t="shared" si="121"/>
        <v>-9.5283352463600979E-3</v>
      </c>
      <c r="J1003" s="35">
        <f t="shared" si="122"/>
        <v>-2.4941520723740229E-3</v>
      </c>
      <c r="K1003" s="28">
        <f t="shared" si="123"/>
        <v>1.7210816030659437E-3</v>
      </c>
    </row>
    <row r="1004" spans="1:11">
      <c r="A1004" s="2" t="str">
        <f t="shared" si="117"/>
        <v>YE Jan-04</v>
      </c>
      <c r="B1004" s="24">
        <f t="shared" si="118"/>
        <v>-7.0802427511800214E-3</v>
      </c>
      <c r="C1004" s="24">
        <f t="shared" si="118"/>
        <v>4.0060245962856289E-3</v>
      </c>
      <c r="D1004" s="24">
        <f t="shared" si="118"/>
        <v>4.0045565744033507E-3</v>
      </c>
      <c r="E1004" s="35">
        <f t="shared" si="119"/>
        <v>2.4401223271930839E-2</v>
      </c>
      <c r="F1004" s="35">
        <f t="shared" si="120"/>
        <v>2.9031307432721309E-2</v>
      </c>
      <c r="G1004" s="35">
        <f t="shared" si="120"/>
        <v>3.4471914110911772E-2</v>
      </c>
      <c r="H1004" s="35">
        <f t="shared" si="120"/>
        <v>2.8503495925411348E-2</v>
      </c>
      <c r="I1004" s="35">
        <f t="shared" si="121"/>
        <v>-5.2593082557165216E-3</v>
      </c>
      <c r="J1004" s="35">
        <f t="shared" si="122"/>
        <v>5.1318397010891026E-4</v>
      </c>
      <c r="K1004" s="28">
        <f t="shared" si="123"/>
        <v>1.1165320527192879E-2</v>
      </c>
    </row>
    <row r="1005" spans="1:11">
      <c r="A1005" s="2" t="str">
        <f t="shared" si="117"/>
        <v>YE Feb-04</v>
      </c>
      <c r="B1005" s="24">
        <f t="shared" si="118"/>
        <v>-7.0754716981131782E-3</v>
      </c>
      <c r="C1005" s="24">
        <f t="shared" si="118"/>
        <v>4.0259067966292861E-3</v>
      </c>
      <c r="D1005" s="24">
        <f t="shared" si="118"/>
        <v>6.8743050197122013E-3</v>
      </c>
      <c r="E1005" s="35">
        <f t="shared" si="119"/>
        <v>2.0665115275233958E-2</v>
      </c>
      <c r="F1005" s="35">
        <f t="shared" si="120"/>
        <v>2.5743197835717213E-2</v>
      </c>
      <c r="G1005" s="35">
        <f t="shared" si="120"/>
        <v>3.4524724345581514E-2</v>
      </c>
      <c r="H1005" s="35">
        <f t="shared" si="120"/>
        <v>2.768147860061565E-2</v>
      </c>
      <c r="I1005" s="35">
        <f t="shared" si="121"/>
        <v>-8.488464609117341E-3</v>
      </c>
      <c r="J1005" s="35">
        <f t="shared" si="122"/>
        <v>-1.8860715165731623E-3</v>
      </c>
      <c r="K1005" s="28">
        <f t="shared" si="123"/>
        <v>1.1180485704918697E-2</v>
      </c>
    </row>
    <row r="1006" spans="1:11">
      <c r="A1006" s="2" t="str">
        <f t="shared" si="117"/>
        <v>YE Mar-04</v>
      </c>
      <c r="B1006" s="24">
        <f t="shared" si="118"/>
        <v>-5.3926525109537771E-3</v>
      </c>
      <c r="C1006" s="24">
        <f t="shared" si="118"/>
        <v>4.5632671500717148E-3</v>
      </c>
      <c r="D1006" s="24">
        <f t="shared" si="118"/>
        <v>7.4205243486800132E-3</v>
      </c>
      <c r="E1006" s="35">
        <f t="shared" si="119"/>
        <v>2.6595387649078317E-2</v>
      </c>
      <c r="F1006" s="35">
        <f t="shared" si="120"/>
        <v>3.55581762853312E-2</v>
      </c>
      <c r="G1006" s="35">
        <f t="shared" si="120"/>
        <v>4.4840975481625023E-2</v>
      </c>
      <c r="H1006" s="35">
        <f t="shared" si="120"/>
        <v>3.4213263719370834E-2</v>
      </c>
      <c r="I1006" s="35">
        <f t="shared" si="121"/>
        <v>-8.8844134314456369E-3</v>
      </c>
      <c r="J1006" s="35">
        <f t="shared" si="122"/>
        <v>1.3004209220095486E-3</v>
      </c>
      <c r="K1006" s="28">
        <f t="shared" si="123"/>
        <v>1.0009899571082004E-2</v>
      </c>
    </row>
    <row r="1007" spans="1:11">
      <c r="A1007" s="2" t="str">
        <f t="shared" si="117"/>
        <v>YE Apr-04</v>
      </c>
      <c r="B1007" s="24">
        <f t="shared" si="118"/>
        <v>8.8949709202874594E-3</v>
      </c>
      <c r="C1007" s="24">
        <f t="shared" si="118"/>
        <v>8.5961013599440417E-3</v>
      </c>
      <c r="D1007" s="24">
        <f t="shared" si="118"/>
        <v>1.139882224125599E-2</v>
      </c>
      <c r="E1007" s="35">
        <f t="shared" si="119"/>
        <v>1.9668324564395379E-2</v>
      </c>
      <c r="F1007" s="35">
        <f t="shared" si="120"/>
        <v>2.9169330536823024E-2</v>
      </c>
      <c r="G1007" s="35">
        <f t="shared" si="120"/>
        <v>4.3315380043619456E-2</v>
      </c>
      <c r="H1007" s="35">
        <f t="shared" si="120"/>
        <v>3.1291342541144074E-2</v>
      </c>
      <c r="I1007" s="35">
        <f t="shared" si="121"/>
        <v>-1.3558747218127887E-2</v>
      </c>
      <c r="J1007" s="35">
        <f t="shared" si="122"/>
        <v>-2.0576261205609292E-3</v>
      </c>
      <c r="K1007" s="28">
        <f t="shared" si="123"/>
        <v>-2.9623456252403368E-4</v>
      </c>
    </row>
    <row r="1008" spans="1:11">
      <c r="A1008" s="2" t="str">
        <f t="shared" si="117"/>
        <v>YE May-04</v>
      </c>
      <c r="B1008" s="24">
        <f t="shared" si="118"/>
        <v>2.3060796645702375E-2</v>
      </c>
      <c r="C1008" s="24">
        <f t="shared" si="118"/>
        <v>1.198212217618555E-2</v>
      </c>
      <c r="D1008" s="24">
        <f t="shared" si="118"/>
        <v>1.4851334754636403E-2</v>
      </c>
      <c r="E1008" s="35">
        <f t="shared" si="119"/>
        <v>1.8662131226856893E-2</v>
      </c>
      <c r="F1008" s="35">
        <f t="shared" si="120"/>
        <v>3.0141694424835608E-2</v>
      </c>
      <c r="G1008" s="35">
        <f t="shared" si="120"/>
        <v>4.5149683915668426E-2</v>
      </c>
      <c r="H1008" s="35">
        <f t="shared" si="120"/>
        <v>3.379062353957818E-2</v>
      </c>
      <c r="I1008" s="35">
        <f t="shared" si="121"/>
        <v>-1.4359655580246877E-2</v>
      </c>
      <c r="J1008" s="35">
        <f t="shared" si="122"/>
        <v>-3.529659712185329E-3</v>
      </c>
      <c r="K1008" s="28">
        <f t="shared" si="123"/>
        <v>-1.0828950249917146E-2</v>
      </c>
    </row>
    <row r="1009" spans="1:11">
      <c r="A1009" s="2" t="str">
        <f t="shared" si="117"/>
        <v>YE Jun-04</v>
      </c>
      <c r="B1009" s="24">
        <f t="shared" si="118"/>
        <v>2.2543148996125417E-2</v>
      </c>
      <c r="C1009" s="24">
        <f t="shared" si="118"/>
        <v>1.5620301622445876E-2</v>
      </c>
      <c r="D1009" s="24">
        <f t="shared" si="118"/>
        <v>1.844129961911789E-2</v>
      </c>
      <c r="E1009" s="35">
        <f t="shared" si="119"/>
        <v>2.3283278518331452E-2</v>
      </c>
      <c r="F1009" s="35">
        <f t="shared" si="120"/>
        <v>4.0002408240903176E-2</v>
      </c>
      <c r="G1009" s="35">
        <f t="shared" si="120"/>
        <v>5.5823381935061978E-2</v>
      </c>
      <c r="H1009" s="35">
        <f t="shared" si="120"/>
        <v>4.2153952052721433E-2</v>
      </c>
      <c r="I1009" s="35">
        <f t="shared" si="121"/>
        <v>-1.4984488849984379E-2</v>
      </c>
      <c r="J1009" s="35">
        <f t="shared" si="122"/>
        <v>-2.0645162910721826E-3</v>
      </c>
      <c r="K1009" s="28">
        <f t="shared" si="123"/>
        <v>-6.7702251787377099E-3</v>
      </c>
    </row>
    <row r="1010" spans="1:11">
      <c r="A1010" s="2" t="str">
        <f t="shared" si="117"/>
        <v>YE Jul-04</v>
      </c>
      <c r="B1010" s="24">
        <f t="shared" si="118"/>
        <v>1.226348983882275E-2</v>
      </c>
      <c r="C1010" s="24">
        <f t="shared" si="118"/>
        <v>1.8117479559607075E-2</v>
      </c>
      <c r="D1010" s="24">
        <f t="shared" si="118"/>
        <v>2.0986308931143283E-2</v>
      </c>
      <c r="E1010" s="35">
        <f t="shared" si="119"/>
        <v>2.3756687881848704E-2</v>
      </c>
      <c r="F1010" s="35">
        <f t="shared" si="120"/>
        <v>4.2139441719339477E-2</v>
      </c>
      <c r="G1010" s="35">
        <f t="shared" si="120"/>
        <v>5.698851714203701E-2</v>
      </c>
      <c r="H1010" s="35">
        <f t="shared" si="120"/>
        <v>4.5241562004061153E-2</v>
      </c>
      <c r="I1010" s="35">
        <f t="shared" si="121"/>
        <v>-1.4048473736353873E-2</v>
      </c>
      <c r="J1010" s="35">
        <f t="shared" si="122"/>
        <v>-2.9678501099534849E-3</v>
      </c>
      <c r="K1010" s="28">
        <f t="shared" si="123"/>
        <v>5.7830691114983956E-3</v>
      </c>
    </row>
    <row r="1011" spans="1:11">
      <c r="A1011" s="2" t="str">
        <f t="shared" si="117"/>
        <v>YE Aug-04</v>
      </c>
      <c r="B1011" s="24">
        <f t="shared" ref="B1011:D1030" si="124">IF(B747=0,"-",B759/B747-1)</f>
        <v>1.7794836008373949E-2</v>
      </c>
      <c r="C1011" s="24">
        <f t="shared" si="124"/>
        <v>2.084565591124421E-2</v>
      </c>
      <c r="D1011" s="24">
        <f t="shared" si="124"/>
        <v>2.3766623146691757E-2</v>
      </c>
      <c r="E1011" s="35">
        <f t="shared" si="119"/>
        <v>2.5078204734060749E-2</v>
      </c>
      <c r="F1011" s="35">
        <f t="shared" ref="F1011:H1030" si="125">IF(OR(F747="C",F759="C"),"C",F759/F747-1)</f>
        <v>4.4915180442757219E-2</v>
      </c>
      <c r="G1011" s="35">
        <f t="shared" si="125"/>
        <v>5.8388964921306963E-2</v>
      </c>
      <c r="H1011" s="35">
        <f t="shared" si="125"/>
        <v>4.9440852121862555E-2</v>
      </c>
      <c r="I1011" s="35">
        <f t="shared" si="121"/>
        <v>-1.273046575986525E-2</v>
      </c>
      <c r="J1011" s="35">
        <f t="shared" si="122"/>
        <v>-4.31245998281371E-3</v>
      </c>
      <c r="K1011" s="28">
        <f t="shared" si="123"/>
        <v>2.9974802336736328E-3</v>
      </c>
    </row>
    <row r="1012" spans="1:11">
      <c r="A1012" s="2" t="str">
        <f t="shared" si="117"/>
        <v>YE Sep-04</v>
      </c>
      <c r="B1012" s="24">
        <f t="shared" si="124"/>
        <v>2.1776702385067459E-2</v>
      </c>
      <c r="C1012" s="24">
        <f t="shared" si="124"/>
        <v>2.5365384628668108E-2</v>
      </c>
      <c r="D1012" s="24">
        <f t="shared" si="124"/>
        <v>2.8224174402083246E-2</v>
      </c>
      <c r="E1012" s="35">
        <f t="shared" si="119"/>
        <v>2.2389128086818699E-2</v>
      </c>
      <c r="F1012" s="35">
        <f t="shared" si="125"/>
        <v>4.6304590932918499E-2</v>
      </c>
      <c r="G1012" s="35">
        <f t="shared" si="125"/>
        <v>5.9886396209644976E-2</v>
      </c>
      <c r="H1012" s="35">
        <f t="shared" si="125"/>
        <v>5.1245217144735067E-2</v>
      </c>
      <c r="I1012" s="35">
        <f t="shared" si="121"/>
        <v>-1.2814397208321116E-2</v>
      </c>
      <c r="J1012" s="35">
        <f t="shared" si="122"/>
        <v>-4.6997847231454726E-3</v>
      </c>
      <c r="K1012" s="28">
        <f t="shared" si="123"/>
        <v>3.5121981497756583E-3</v>
      </c>
    </row>
    <row r="1013" spans="1:11">
      <c r="A1013" s="2" t="str">
        <f t="shared" si="117"/>
        <v>YE Oct-04</v>
      </c>
      <c r="B1013" s="24">
        <f t="shared" si="124"/>
        <v>2.7607361963190247E-2</v>
      </c>
      <c r="C1013" s="24">
        <f t="shared" si="124"/>
        <v>3.0696275303140563E-2</v>
      </c>
      <c r="D1013" s="24">
        <f t="shared" si="124"/>
        <v>3.3657453328578057E-2</v>
      </c>
      <c r="E1013" s="35">
        <f t="shared" si="119"/>
        <v>1.943260025948379E-2</v>
      </c>
      <c r="F1013" s="35">
        <f t="shared" si="125"/>
        <v>4.7762746373700704E-2</v>
      </c>
      <c r="G1013" s="35">
        <f t="shared" si="125"/>
        <v>6.081498121297968E-2</v>
      </c>
      <c r="H1013" s="35">
        <f t="shared" si="125"/>
        <v>5.3744105424348598E-2</v>
      </c>
      <c r="I1013" s="35">
        <f t="shared" si="121"/>
        <v>-1.2303969184479735E-2</v>
      </c>
      <c r="J1013" s="35">
        <f t="shared" si="122"/>
        <v>-5.6762918244170901E-3</v>
      </c>
      <c r="K1013" s="28">
        <f t="shared" si="123"/>
        <v>3.0059276084293263E-3</v>
      </c>
    </row>
    <row r="1014" spans="1:11">
      <c r="A1014" s="2" t="str">
        <f t="shared" si="117"/>
        <v>YE Nov-04</v>
      </c>
      <c r="B1014" s="24">
        <f t="shared" si="124"/>
        <v>4.2248722316865495E-2</v>
      </c>
      <c r="C1014" s="24">
        <f t="shared" si="124"/>
        <v>3.3752152983261841E-2</v>
      </c>
      <c r="D1014" s="24">
        <f t="shared" si="124"/>
        <v>3.6669858207718509E-2</v>
      </c>
      <c r="E1014" s="35">
        <f t="shared" si="119"/>
        <v>2.1591495065235611E-2</v>
      </c>
      <c r="F1014" s="35">
        <f t="shared" si="125"/>
        <v>5.1803581862417625E-2</v>
      </c>
      <c r="G1014" s="35">
        <f t="shared" si="125"/>
        <v>6.5658200032399749E-2</v>
      </c>
      <c r="H1014" s="35">
        <f t="shared" si="125"/>
        <v>5.905311033548899E-2</v>
      </c>
      <c r="I1014" s="35">
        <f t="shared" si="121"/>
        <v>-1.3000996163273548E-2</v>
      </c>
      <c r="J1014" s="35">
        <f t="shared" si="122"/>
        <v>-6.8452926508802969E-3</v>
      </c>
      <c r="K1014" s="28">
        <f t="shared" si="123"/>
        <v>-8.152151354732462E-3</v>
      </c>
    </row>
    <row r="1015" spans="1:11">
      <c r="A1015" s="2" t="str">
        <f t="shared" si="117"/>
        <v>YE Dec-04</v>
      </c>
      <c r="B1015" s="24">
        <f t="shared" si="124"/>
        <v>4.2610754142712315E-2</v>
      </c>
      <c r="C1015" s="24">
        <f t="shared" si="124"/>
        <v>3.7084596520362334E-2</v>
      </c>
      <c r="D1015" s="24">
        <f t="shared" si="124"/>
        <v>4.0064952505402207E-2</v>
      </c>
      <c r="E1015" s="35">
        <f t="shared" si="119"/>
        <v>1.4391749696575751E-2</v>
      </c>
      <c r="F1015" s="35">
        <f t="shared" si="125"/>
        <v>4.7445691992081152E-2</v>
      </c>
      <c r="G1015" s="35">
        <f t="shared" si="125"/>
        <v>5.9606479157731762E-2</v>
      </c>
      <c r="H1015" s="35">
        <f t="shared" si="125"/>
        <v>5.5033306970041052E-2</v>
      </c>
      <c r="I1015" s="35">
        <f t="shared" si="121"/>
        <v>-1.1476701402691636E-2</v>
      </c>
      <c r="J1015" s="35">
        <f t="shared" si="122"/>
        <v>-7.1918250616666013E-3</v>
      </c>
      <c r="K1015" s="28">
        <f t="shared" si="123"/>
        <v>-5.3003075216635498E-3</v>
      </c>
    </row>
    <row r="1016" spans="1:11">
      <c r="A1016" s="2" t="str">
        <f t="shared" si="117"/>
        <v>YE Jan-05</v>
      </c>
      <c r="B1016" s="24">
        <f t="shared" si="124"/>
        <v>4.6179966044142651E-2</v>
      </c>
      <c r="C1016" s="24">
        <f t="shared" si="124"/>
        <v>3.9058039142757739E-2</v>
      </c>
      <c r="D1016" s="24">
        <f t="shared" si="124"/>
        <v>4.2072693985679921E-2</v>
      </c>
      <c r="E1016" s="35">
        <f t="shared" si="119"/>
        <v>1.2338506620363621E-2</v>
      </c>
      <c r="F1016" s="35">
        <f t="shared" si="125"/>
        <v>4.5979004226625264E-2</v>
      </c>
      <c r="G1016" s="35">
        <f t="shared" si="125"/>
        <v>6.2507476075590374E-2</v>
      </c>
      <c r="H1016" s="35">
        <f t="shared" si="125"/>
        <v>5.4930314819322534E-2</v>
      </c>
      <c r="I1016" s="35">
        <f t="shared" si="121"/>
        <v>-1.5556099341544005E-2</v>
      </c>
      <c r="J1016" s="35">
        <f t="shared" si="122"/>
        <v>-8.4852150582384045E-3</v>
      </c>
      <c r="K1016" s="28">
        <f t="shared" si="123"/>
        <v>-6.8075542760722696E-3</v>
      </c>
    </row>
    <row r="1017" spans="1:11">
      <c r="A1017" s="2" t="str">
        <f t="shared" si="117"/>
        <v>YE Feb-05</v>
      </c>
      <c r="B1017" s="24">
        <f t="shared" si="124"/>
        <v>5.0559891414998281E-2</v>
      </c>
      <c r="C1017" s="24">
        <f t="shared" si="124"/>
        <v>4.2430529550410823E-2</v>
      </c>
      <c r="D1017" s="24">
        <f t="shared" si="124"/>
        <v>3.9384317246815792E-2</v>
      </c>
      <c r="E1017" s="35">
        <f t="shared" si="119"/>
        <v>1.3244517154040958E-2</v>
      </c>
      <c r="F1017" s="35">
        <f t="shared" si="125"/>
        <v>4.4027117309848762E-2</v>
      </c>
      <c r="G1017" s="35">
        <f t="shared" si="125"/>
        <v>6.0388756286600342E-2</v>
      </c>
      <c r="H1017" s="35">
        <f t="shared" si="125"/>
        <v>5.3150460666232302E-2</v>
      </c>
      <c r="I1017" s="35">
        <f t="shared" si="121"/>
        <v>-1.5429849552581532E-2</v>
      </c>
      <c r="J1017" s="35">
        <f t="shared" si="122"/>
        <v>-8.6629059162277589E-3</v>
      </c>
      <c r="K1017" s="28">
        <f t="shared" si="123"/>
        <v>-7.7381231960399477E-3</v>
      </c>
    </row>
    <row r="1018" spans="1:11">
      <c r="A1018" s="2" t="str">
        <f t="shared" si="117"/>
        <v>YE Mar-05</v>
      </c>
      <c r="B1018" s="24">
        <f t="shared" si="124"/>
        <v>5.3202304303625825E-2</v>
      </c>
      <c r="C1018" s="24">
        <f t="shared" si="124"/>
        <v>4.5222530054949139E-2</v>
      </c>
      <c r="D1018" s="24">
        <f t="shared" si="124"/>
        <v>4.2225576468299053E-2</v>
      </c>
      <c r="E1018" s="35">
        <f t="shared" si="119"/>
        <v>1.3255352828732692E-2</v>
      </c>
      <c r="F1018" s="35">
        <f t="shared" si="125"/>
        <v>5.1550324325135843E-2</v>
      </c>
      <c r="G1018" s="35">
        <f t="shared" si="125"/>
        <v>6.4009021188779158E-2</v>
      </c>
      <c r="H1018" s="35">
        <f t="shared" si="125"/>
        <v>5.6040644211515778E-2</v>
      </c>
      <c r="I1018" s="35">
        <f t="shared" si="121"/>
        <v>-1.1709202286390052E-2</v>
      </c>
      <c r="J1018" s="35">
        <f t="shared" si="122"/>
        <v>-4.2520332062906396E-3</v>
      </c>
      <c r="K1018" s="28">
        <f t="shared" si="123"/>
        <v>-7.57667754435154E-3</v>
      </c>
    </row>
    <row r="1019" spans="1:11">
      <c r="A1019" s="2" t="str">
        <f t="shared" si="117"/>
        <v>YE Apr-05</v>
      </c>
      <c r="B1019" s="24">
        <f t="shared" si="124"/>
        <v>5.1203797897592329E-2</v>
      </c>
      <c r="C1019" s="24">
        <f t="shared" si="124"/>
        <v>4.472366868322708E-2</v>
      </c>
      <c r="D1019" s="24">
        <f t="shared" si="124"/>
        <v>4.1746588236905913E-2</v>
      </c>
      <c r="E1019" s="35">
        <f t="shared" si="119"/>
        <v>1.0194105376240881E-2</v>
      </c>
      <c r="F1019" s="35">
        <f t="shared" si="125"/>
        <v>4.621904497743623E-2</v>
      </c>
      <c r="G1019" s="35">
        <f t="shared" si="125"/>
        <v>5.7998892500081167E-2</v>
      </c>
      <c r="H1019" s="35">
        <f t="shared" si="125"/>
        <v>5.2366262732732372E-2</v>
      </c>
      <c r="I1019" s="35">
        <f t="shared" si="121"/>
        <v>-1.1134083037467879E-2</v>
      </c>
      <c r="J1019" s="35">
        <f t="shared" si="122"/>
        <v>-5.8413291769097153E-3</v>
      </c>
      <c r="K1019" s="28">
        <f t="shared" si="123"/>
        <v>-6.1644842106979292E-3</v>
      </c>
    </row>
    <row r="1020" spans="1:11">
      <c r="A1020" s="2" t="str">
        <f t="shared" si="117"/>
        <v>YE May-05</v>
      </c>
      <c r="B1020" s="24">
        <f t="shared" si="124"/>
        <v>5.2254098360655643E-2</v>
      </c>
      <c r="C1020" s="24">
        <f t="shared" si="124"/>
        <v>4.55924768657614E-2</v>
      </c>
      <c r="D1020" s="24">
        <f t="shared" si="124"/>
        <v>4.2638842934090926E-2</v>
      </c>
      <c r="E1020" s="35">
        <f t="shared" si="119"/>
        <v>6.1929226328782949E-3</v>
      </c>
      <c r="F1020" s="35">
        <f t="shared" si="125"/>
        <v>4.3767961740417416E-2</v>
      </c>
      <c r="G1020" s="35">
        <f t="shared" si="125"/>
        <v>5.7015252369894798E-2</v>
      </c>
      <c r="H1020" s="35">
        <f t="shared" si="125"/>
        <v>4.9095824622415574E-2</v>
      </c>
      <c r="I1020" s="35">
        <f t="shared" si="121"/>
        <v>-1.2532733657131367E-2</v>
      </c>
      <c r="J1020" s="35">
        <f t="shared" si="122"/>
        <v>-5.0785283450305307E-3</v>
      </c>
      <c r="K1020" s="28">
        <f t="shared" si="123"/>
        <v>-6.3308106903766648E-3</v>
      </c>
    </row>
    <row r="1021" spans="1:11">
      <c r="A1021" s="2" t="str">
        <f t="shared" si="117"/>
        <v>YE Jun-05</v>
      </c>
      <c r="B1021" s="24">
        <f t="shared" si="124"/>
        <v>5.3393041681019549E-2</v>
      </c>
      <c r="C1021" s="24">
        <f t="shared" si="124"/>
        <v>4.6525414500013573E-2</v>
      </c>
      <c r="D1021" s="24">
        <f t="shared" si="124"/>
        <v>4.3565992186632041E-2</v>
      </c>
      <c r="E1021" s="35">
        <f t="shared" si="119"/>
        <v>2.0272387691353533E-3</v>
      </c>
      <c r="F1021" s="35">
        <f t="shared" si="125"/>
        <v>4.0070912413753046E-2</v>
      </c>
      <c r="G1021" s="35">
        <f t="shared" si="125"/>
        <v>5.2575491017421205E-2</v>
      </c>
      <c r="H1021" s="35">
        <f t="shared" si="125"/>
        <v>4.5681549624143836E-2</v>
      </c>
      <c r="I1021" s="35">
        <f t="shared" si="121"/>
        <v>-1.1879982680939372E-2</v>
      </c>
      <c r="J1021" s="35">
        <f t="shared" si="122"/>
        <v>-5.3655314205434124E-3</v>
      </c>
      <c r="K1021" s="28">
        <f t="shared" si="123"/>
        <v>-6.519529662021184E-3</v>
      </c>
    </row>
    <row r="1022" spans="1:11">
      <c r="A1022" s="2" t="str">
        <f t="shared" si="117"/>
        <v>YE Jul-05</v>
      </c>
      <c r="B1022" s="24">
        <f t="shared" si="124"/>
        <v>5.6420906888196676E-2</v>
      </c>
      <c r="C1022" s="24">
        <f t="shared" si="124"/>
        <v>4.8209087749405244E-2</v>
      </c>
      <c r="D1022" s="24">
        <f t="shared" si="124"/>
        <v>4.5285313985415687E-2</v>
      </c>
      <c r="E1022" s="35">
        <f t="shared" si="119"/>
        <v>-2.7280672508492865E-3</v>
      </c>
      <c r="F1022" s="35">
        <f t="shared" si="125"/>
        <v>3.7954981360289075E-2</v>
      </c>
      <c r="G1022" s="35">
        <f t="shared" si="125"/>
        <v>4.8493265528554375E-2</v>
      </c>
      <c r="H1022" s="35">
        <f t="shared" si="125"/>
        <v>4.2433705352538098E-2</v>
      </c>
      <c r="I1022" s="35">
        <f t="shared" si="121"/>
        <v>-1.0050883982504866E-2</v>
      </c>
      <c r="J1022" s="35">
        <f t="shared" si="122"/>
        <v>-4.2964113393997305E-3</v>
      </c>
      <c r="K1022" s="28">
        <f t="shared" si="123"/>
        <v>-7.7732455740393558E-3</v>
      </c>
    </row>
    <row r="1023" spans="1:11">
      <c r="A1023" s="2" t="str">
        <f t="shared" ref="A1023:A1054" si="126">TEXT(A771,"mmm-yy")</f>
        <v>YE Aug-05</v>
      </c>
      <c r="B1023" s="24">
        <f t="shared" si="124"/>
        <v>4.8680150839903957E-2</v>
      </c>
      <c r="C1023" s="24">
        <f t="shared" si="124"/>
        <v>4.9078907468376398E-2</v>
      </c>
      <c r="D1023" s="24">
        <f t="shared" si="124"/>
        <v>4.6178025251459198E-2</v>
      </c>
      <c r="E1023" s="35">
        <f t="shared" ref="E1023:E1054" si="127">IF(OR(E759="-",E771="-"),"-",IF(OR(E759="C",E771="C"),"C",E771/E759-1))</f>
        <v>-7.2902823687738261E-3</v>
      </c>
      <c r="F1023" s="35">
        <f t="shared" si="125"/>
        <v>3.531452796507617E-2</v>
      </c>
      <c r="G1023" s="35">
        <f t="shared" si="125"/>
        <v>4.6231644396336202E-2</v>
      </c>
      <c r="H1023" s="35">
        <f t="shared" si="125"/>
        <v>3.8551092039369905E-2</v>
      </c>
      <c r="I1023" s="35">
        <f t="shared" ref="I1023:I1054" si="128">IF(OR(I771="-",I759="-"),"-",IF(OR(I771="C",I759="C"),"C",I771/I759-1))</f>
        <v>-1.0434702954869146E-2</v>
      </c>
      <c r="J1023" s="35">
        <f t="shared" ref="J1023:J1054" si="129">IF(OR(J771="C",J759="C"),"C",J771/J759-1)</f>
        <v>-3.116422580557221E-3</v>
      </c>
      <c r="K1023" s="28">
        <f t="shared" ref="K1023:K1054" si="130">K771/K759-1</f>
        <v>3.8024618674503685E-4</v>
      </c>
    </row>
    <row r="1024" spans="1:11">
      <c r="A1024" s="2" t="str">
        <f t="shared" si="126"/>
        <v>YE Sep-05</v>
      </c>
      <c r="B1024" s="24">
        <f t="shared" si="124"/>
        <v>5.0067658998646847E-2</v>
      </c>
      <c r="C1024" s="24">
        <f t="shared" si="124"/>
        <v>4.6123023922104212E-2</v>
      </c>
      <c r="D1024" s="24">
        <f t="shared" si="124"/>
        <v>4.328383035122596E-2</v>
      </c>
      <c r="E1024" s="35">
        <f t="shared" si="127"/>
        <v>-8.9282611841712267E-3</v>
      </c>
      <c r="F1024" s="35">
        <f t="shared" si="125"/>
        <v>2.8693836513631332E-2</v>
      </c>
      <c r="G1024" s="35">
        <f t="shared" si="125"/>
        <v>3.814917978867105E-2</v>
      </c>
      <c r="H1024" s="35">
        <f t="shared" si="125"/>
        <v>3.3969119824627692E-2</v>
      </c>
      <c r="I1024" s="35">
        <f t="shared" si="128"/>
        <v>-9.1078849351541313E-3</v>
      </c>
      <c r="J1024" s="35">
        <f t="shared" si="129"/>
        <v>-5.1019737532308485E-3</v>
      </c>
      <c r="K1024" s="28">
        <f t="shared" si="130"/>
        <v>-3.7565532494394649E-3</v>
      </c>
    </row>
    <row r="1025" spans="1:11">
      <c r="A1025" s="2" t="str">
        <f t="shared" si="126"/>
        <v>YE Oct-05</v>
      </c>
      <c r="B1025" s="24">
        <f t="shared" si="124"/>
        <v>4.3781094527363118E-2</v>
      </c>
      <c r="C1025" s="24">
        <f t="shared" si="124"/>
        <v>4.4357880716254572E-2</v>
      </c>
      <c r="D1025" s="24">
        <f t="shared" si="124"/>
        <v>4.150535217000284E-2</v>
      </c>
      <c r="E1025" s="35">
        <f t="shared" si="127"/>
        <v>-9.0182794388057319E-3</v>
      </c>
      <c r="F1025" s="35">
        <f t="shared" si="125"/>
        <v>2.8159377206200098E-2</v>
      </c>
      <c r="G1025" s="35">
        <f t="shared" si="125"/>
        <v>3.7067582574646263E-2</v>
      </c>
      <c r="H1025" s="35">
        <f t="shared" si="125"/>
        <v>3.2112765867121862E-2</v>
      </c>
      <c r="I1025" s="35">
        <f t="shared" si="128"/>
        <v>-8.5898021673096459E-3</v>
      </c>
      <c r="J1025" s="35">
        <f t="shared" si="129"/>
        <v>-3.8303844227723927E-3</v>
      </c>
      <c r="K1025" s="28">
        <f t="shared" si="130"/>
        <v>5.5259305990063012E-4</v>
      </c>
    </row>
    <row r="1026" spans="1:11">
      <c r="A1026" s="2" t="str">
        <f t="shared" si="126"/>
        <v>YE Nov-05</v>
      </c>
      <c r="B1026" s="24">
        <f t="shared" si="124"/>
        <v>3.5632559660019547E-2</v>
      </c>
      <c r="C1026" s="24">
        <f t="shared" si="124"/>
        <v>4.4116272736011153E-2</v>
      </c>
      <c r="D1026" s="24">
        <f t="shared" si="124"/>
        <v>4.1278026273231294E-2</v>
      </c>
      <c r="E1026" s="35">
        <f t="shared" si="127"/>
        <v>-1.5480145387356314E-2</v>
      </c>
      <c r="F1026" s="35">
        <f t="shared" si="125"/>
        <v>2.2481841842708183E-2</v>
      </c>
      <c r="G1026" s="35">
        <f t="shared" si="125"/>
        <v>2.7711278438466769E-2</v>
      </c>
      <c r="H1026" s="35">
        <f t="shared" si="125"/>
        <v>2.5158891037862396E-2</v>
      </c>
      <c r="I1026" s="35">
        <f t="shared" si="128"/>
        <v>-5.0884297034322623E-3</v>
      </c>
      <c r="J1026" s="35">
        <f t="shared" si="129"/>
        <v>-2.6113505121571068E-3</v>
      </c>
      <c r="K1026" s="28">
        <f t="shared" si="130"/>
        <v>8.1918176450310742E-3</v>
      </c>
    </row>
    <row r="1027" spans="1:11">
      <c r="A1027" s="2" t="str">
        <f t="shared" si="126"/>
        <v>YE Dec-05</v>
      </c>
      <c r="B1027" s="24">
        <f t="shared" si="124"/>
        <v>3.6003892312682417E-2</v>
      </c>
      <c r="C1027" s="24">
        <f t="shared" si="124"/>
        <v>4.3450967874931079E-2</v>
      </c>
      <c r="D1027" s="24">
        <f t="shared" si="124"/>
        <v>4.0612817810063984E-2</v>
      </c>
      <c r="E1027" s="35">
        <f t="shared" si="127"/>
        <v>-1.7460712705985038E-2</v>
      </c>
      <c r="F1027" s="35">
        <f t="shared" si="125"/>
        <v>1.7724362832546969E-2</v>
      </c>
      <c r="G1027" s="35">
        <f t="shared" si="125"/>
        <v>2.1181180569350477E-2</v>
      </c>
      <c r="H1027" s="35">
        <f t="shared" si="125"/>
        <v>2.2442976360116829E-2</v>
      </c>
      <c r="I1027" s="35">
        <f t="shared" si="128"/>
        <v>-3.3851169631584632E-3</v>
      </c>
      <c r="J1027" s="35">
        <f t="shared" si="129"/>
        <v>-4.6150383313972032E-3</v>
      </c>
      <c r="K1027" s="28">
        <f t="shared" si="130"/>
        <v>7.1882698680065804E-3</v>
      </c>
    </row>
    <row r="1028" spans="1:11">
      <c r="A1028" s="2" t="str">
        <f t="shared" si="126"/>
        <v>YE Jan-06</v>
      </c>
      <c r="B1028" s="24">
        <f t="shared" si="124"/>
        <v>3.7000973709834462E-2</v>
      </c>
      <c r="C1028" s="24">
        <f t="shared" si="124"/>
        <v>4.3541176688948413E-2</v>
      </c>
      <c r="D1028" s="24">
        <f t="shared" si="124"/>
        <v>4.0713609049997546E-2</v>
      </c>
      <c r="E1028" s="35">
        <f t="shared" si="127"/>
        <v>-2.3369375767810729E-2</v>
      </c>
      <c r="F1028" s="35">
        <f t="shared" si="125"/>
        <v>9.1147419855723832E-3</v>
      </c>
      <c r="G1028" s="35">
        <f t="shared" si="125"/>
        <v>1.3833933892157368E-2</v>
      </c>
      <c r="H1028" s="35">
        <f t="shared" si="125"/>
        <v>1.6392781653433719E-2</v>
      </c>
      <c r="I1028" s="35">
        <f t="shared" si="128"/>
        <v>-4.6547977423362363E-3</v>
      </c>
      <c r="J1028" s="35">
        <f t="shared" si="129"/>
        <v>-7.160656587920422E-3</v>
      </c>
      <c r="K1028" s="28">
        <f t="shared" si="130"/>
        <v>6.3068436239905878E-3</v>
      </c>
    </row>
    <row r="1029" spans="1:11">
      <c r="A1029" s="2" t="str">
        <f t="shared" si="126"/>
        <v>YE Feb-06</v>
      </c>
      <c r="B1029" s="24">
        <f t="shared" si="124"/>
        <v>3.3268733850129184E-2</v>
      </c>
      <c r="C1029" s="24">
        <f t="shared" si="124"/>
        <v>4.2957903196303659E-2</v>
      </c>
      <c r="D1029" s="24">
        <f t="shared" si="124"/>
        <v>4.3022048141400537E-2</v>
      </c>
      <c r="E1029" s="35">
        <f t="shared" si="127"/>
        <v>-2.6515574850343171E-2</v>
      </c>
      <c r="F1029" s="35">
        <f t="shared" si="125"/>
        <v>1.0185633410211281E-2</v>
      </c>
      <c r="G1029" s="35">
        <f t="shared" si="125"/>
        <v>1.1288732546862246E-2</v>
      </c>
      <c r="H1029" s="35">
        <f t="shared" si="125"/>
        <v>1.5365718953348928E-2</v>
      </c>
      <c r="I1029" s="35">
        <f t="shared" si="128"/>
        <v>-1.0907855503073938E-3</v>
      </c>
      <c r="J1029" s="35">
        <f t="shared" si="129"/>
        <v>-5.1016943416970495E-3</v>
      </c>
      <c r="K1029" s="28">
        <f t="shared" si="130"/>
        <v>9.3772017179607481E-3</v>
      </c>
    </row>
    <row r="1030" spans="1:11">
      <c r="A1030" s="2" t="str">
        <f t="shared" si="126"/>
        <v>YE Mar-06</v>
      </c>
      <c r="B1030" s="24">
        <f t="shared" si="124"/>
        <v>2.8957528957529011E-2</v>
      </c>
      <c r="C1030" s="24">
        <f t="shared" si="124"/>
        <v>4.201726558501262E-2</v>
      </c>
      <c r="D1030" s="24">
        <f t="shared" si="124"/>
        <v>4.2062932699164834E-2</v>
      </c>
      <c r="E1030" s="35">
        <f t="shared" si="127"/>
        <v>-3.4349563628708113E-2</v>
      </c>
      <c r="F1030" s="35">
        <f t="shared" si="125"/>
        <v>-7.7498056141951377E-3</v>
      </c>
      <c r="G1030" s="35">
        <f t="shared" si="125"/>
        <v>-3.0390118445919878E-3</v>
      </c>
      <c r="H1030" s="35">
        <f t="shared" si="125"/>
        <v>6.2685256872967443E-3</v>
      </c>
      <c r="I1030" s="35">
        <f t="shared" si="128"/>
        <v>-4.725153567261664E-3</v>
      </c>
      <c r="J1030" s="35">
        <f t="shared" si="129"/>
        <v>-1.3931004442295669E-2</v>
      </c>
      <c r="K1030" s="28">
        <f t="shared" si="130"/>
        <v>1.2692201825584393E-2</v>
      </c>
    </row>
    <row r="1031" spans="1:11">
      <c r="A1031" s="2" t="str">
        <f t="shared" si="126"/>
        <v>YE Apr-06</v>
      </c>
      <c r="B1031" s="24">
        <f t="shared" ref="B1031:D1050" si="131">IF(B767=0,"-",B779/B767-1)</f>
        <v>2.8709677419354929E-2</v>
      </c>
      <c r="C1031" s="24">
        <f t="shared" si="131"/>
        <v>4.1406157297507518E-2</v>
      </c>
      <c r="D1031" s="24">
        <f t="shared" si="131"/>
        <v>4.1459886865433893E-2</v>
      </c>
      <c r="E1031" s="35">
        <f t="shared" si="127"/>
        <v>-3.2293907368478703E-2</v>
      </c>
      <c r="F1031" s="35">
        <f t="shared" ref="F1031:H1050" si="132">IF(OR(F767="C",F779="C"),"C",F779/F767-1)</f>
        <v>-3.0762190012891821E-3</v>
      </c>
      <c r="G1031" s="35">
        <f t="shared" si="132"/>
        <v>-1.2599420248191606E-3</v>
      </c>
      <c r="H1031" s="35">
        <f t="shared" si="132"/>
        <v>7.8270777510152101E-3</v>
      </c>
      <c r="I1031" s="35">
        <f t="shared" si="128"/>
        <v>-1.8185682670548431E-3</v>
      </c>
      <c r="J1031" s="35">
        <f t="shared" si="129"/>
        <v>-1.0818618583492867E-2</v>
      </c>
      <c r="K1031" s="28">
        <f t="shared" si="130"/>
        <v>1.23421409916189E-2</v>
      </c>
    </row>
    <row r="1032" spans="1:11">
      <c r="A1032" s="2" t="str">
        <f t="shared" si="126"/>
        <v>YE May-06</v>
      </c>
      <c r="B1032" s="24">
        <f t="shared" si="131"/>
        <v>2.4667315806556234E-2</v>
      </c>
      <c r="C1032" s="24">
        <f t="shared" si="131"/>
        <v>3.9310609652405182E-2</v>
      </c>
      <c r="D1032" s="24">
        <f t="shared" si="131"/>
        <v>3.9323565965636575E-2</v>
      </c>
      <c r="E1032" s="35">
        <f t="shared" si="127"/>
        <v>-2.9286366456383051E-2</v>
      </c>
      <c r="F1032" s="35">
        <f t="shared" si="132"/>
        <v>-2.1571557295188004E-3</v>
      </c>
      <c r="G1032" s="35">
        <f t="shared" si="132"/>
        <v>-2.2889456338175407E-3</v>
      </c>
      <c r="H1032" s="35">
        <f t="shared" si="132"/>
        <v>8.8855551460123028E-3</v>
      </c>
      <c r="I1032" s="35">
        <f t="shared" si="128"/>
        <v>1.320922562919602E-4</v>
      </c>
      <c r="J1032" s="35">
        <f t="shared" si="129"/>
        <v>-1.0945454436536939E-2</v>
      </c>
      <c r="K1032" s="28">
        <f t="shared" si="130"/>
        <v>1.4290778694665995E-2</v>
      </c>
    </row>
    <row r="1033" spans="1:11">
      <c r="A1033" s="2" t="str">
        <f t="shared" si="126"/>
        <v>YE Jun-06</v>
      </c>
      <c r="B1033" s="24">
        <f t="shared" si="131"/>
        <v>2.1582733812949728E-2</v>
      </c>
      <c r="C1033" s="24">
        <f t="shared" si="131"/>
        <v>3.5991225269039973E-2</v>
      </c>
      <c r="D1033" s="24">
        <f t="shared" si="131"/>
        <v>3.6048844233030453E-2</v>
      </c>
      <c r="E1033" s="35">
        <f t="shared" si="127"/>
        <v>-3.3648541676873922E-2</v>
      </c>
      <c r="F1033" s="35">
        <f t="shared" si="132"/>
        <v>-9.8553040767641598E-3</v>
      </c>
      <c r="G1033" s="35">
        <f t="shared" si="132"/>
        <v>-1.0430324410247716E-2</v>
      </c>
      <c r="H1033" s="35">
        <f t="shared" si="132"/>
        <v>1.1873115185783156E-3</v>
      </c>
      <c r="I1033" s="35">
        <f t="shared" si="128"/>
        <v>5.8108119889688226E-4</v>
      </c>
      <c r="J1033" s="35">
        <f t="shared" si="129"/>
        <v>-1.1029520119060665E-2</v>
      </c>
      <c r="K1033" s="28">
        <f t="shared" si="130"/>
        <v>1.4104086707018126E-2</v>
      </c>
    </row>
    <row r="1034" spans="1:11">
      <c r="A1034" s="2" t="str">
        <f t="shared" si="126"/>
        <v>YE Jul-06</v>
      </c>
      <c r="B1034" s="24">
        <f t="shared" si="131"/>
        <v>1.7365661861074688E-2</v>
      </c>
      <c r="C1034" s="24">
        <f t="shared" si="131"/>
        <v>3.2183358687563945E-2</v>
      </c>
      <c r="D1034" s="24">
        <f t="shared" si="131"/>
        <v>3.2167124438985617E-2</v>
      </c>
      <c r="E1034" s="35">
        <f t="shared" si="127"/>
        <v>-3.328634644835049E-2</v>
      </c>
      <c r="F1034" s="35">
        <f t="shared" si="132"/>
        <v>-1.4369146929354204E-2</v>
      </c>
      <c r="G1034" s="35">
        <f t="shared" si="132"/>
        <v>-1.3553258644340538E-2</v>
      </c>
      <c r="H1034" s="35">
        <f t="shared" si="132"/>
        <v>-2.1899480576880181E-3</v>
      </c>
      <c r="I1034" s="35">
        <f t="shared" si="128"/>
        <v>-8.2709816030446248E-4</v>
      </c>
      <c r="J1034" s="35">
        <f t="shared" si="129"/>
        <v>-1.2205929222659617E-2</v>
      </c>
      <c r="K1034" s="28">
        <f t="shared" si="130"/>
        <v>1.4564769956342927E-2</v>
      </c>
    </row>
    <row r="1035" spans="1:11">
      <c r="A1035" s="2" t="str">
        <f t="shared" si="126"/>
        <v>YE Aug-06</v>
      </c>
      <c r="B1035" s="24">
        <f t="shared" si="131"/>
        <v>2.0921869892121636E-2</v>
      </c>
      <c r="C1035" s="24">
        <f t="shared" si="131"/>
        <v>2.9115082160987349E-2</v>
      </c>
      <c r="D1035" s="24">
        <f t="shared" si="131"/>
        <v>2.9039825235662731E-2</v>
      </c>
      <c r="E1035" s="35">
        <f t="shared" si="127"/>
        <v>-2.8193089512385527E-2</v>
      </c>
      <c r="F1035" s="35">
        <f t="shared" si="132"/>
        <v>-1.2615635642520551E-2</v>
      </c>
      <c r="G1035" s="35">
        <f t="shared" si="132"/>
        <v>-1.3297968893560608E-2</v>
      </c>
      <c r="H1035" s="35">
        <f t="shared" si="132"/>
        <v>2.8013330984011375E-5</v>
      </c>
      <c r="I1035" s="35">
        <f t="shared" si="128"/>
        <v>6.9152918462633828E-4</v>
      </c>
      <c r="J1035" s="35">
        <f t="shared" si="129"/>
        <v>-1.2643294792702764E-2</v>
      </c>
      <c r="K1035" s="28">
        <f t="shared" si="130"/>
        <v>8.0253078227541241E-3</v>
      </c>
    </row>
    <row r="1036" spans="1:11">
      <c r="A1036" s="2" t="str">
        <f t="shared" si="126"/>
        <v>YE Sep-06</v>
      </c>
      <c r="B1036" s="24">
        <f t="shared" si="131"/>
        <v>1.7074742268041287E-2</v>
      </c>
      <c r="C1036" s="24">
        <f t="shared" si="131"/>
        <v>2.7670631266460965E-2</v>
      </c>
      <c r="D1036" s="24">
        <f t="shared" si="131"/>
        <v>2.7615158581426824E-2</v>
      </c>
      <c r="E1036" s="35">
        <f t="shared" si="127"/>
        <v>-2.4635801607450269E-2</v>
      </c>
      <c r="F1036" s="35">
        <f t="shared" si="132"/>
        <v>-8.7305887705015905E-3</v>
      </c>
      <c r="G1036" s="35">
        <f t="shared" si="132"/>
        <v>-8.6712924615729436E-3</v>
      </c>
      <c r="H1036" s="35">
        <f t="shared" si="132"/>
        <v>2.2990354058063378E-3</v>
      </c>
      <c r="I1036" s="35">
        <f t="shared" si="128"/>
        <v>-5.9814982132255778E-5</v>
      </c>
      <c r="J1036" s="35">
        <f t="shared" si="129"/>
        <v>-1.1004324843874813E-2</v>
      </c>
      <c r="K1036" s="28">
        <f t="shared" si="130"/>
        <v>1.0418004260720704E-2</v>
      </c>
    </row>
    <row r="1037" spans="1:11">
      <c r="A1037" s="2" t="str">
        <f t="shared" si="126"/>
        <v>YE Oct-06</v>
      </c>
      <c r="B1037" s="24">
        <f t="shared" si="131"/>
        <v>1.6841436288528744E-2</v>
      </c>
      <c r="C1037" s="24">
        <f t="shared" si="131"/>
        <v>2.4220079191761501E-2</v>
      </c>
      <c r="D1037" s="24">
        <f t="shared" si="131"/>
        <v>2.4098533409426359E-2</v>
      </c>
      <c r="E1037" s="35">
        <f t="shared" si="127"/>
        <v>-1.8707416487358297E-2</v>
      </c>
      <c r="F1037" s="35">
        <f t="shared" si="132"/>
        <v>-6.7725183448660298E-3</v>
      </c>
      <c r="G1037" s="35">
        <f t="shared" si="132"/>
        <v>-8.4928999656269655E-3</v>
      </c>
      <c r="H1037" s="35">
        <f t="shared" si="132"/>
        <v>4.9402956208430826E-3</v>
      </c>
      <c r="I1037" s="35">
        <f t="shared" si="128"/>
        <v>1.7351178026878689E-3</v>
      </c>
      <c r="J1037" s="35">
        <f t="shared" si="129"/>
        <v>-1.1655233665869735E-2</v>
      </c>
      <c r="K1037" s="28">
        <f t="shared" si="130"/>
        <v>7.2564341301479818E-3</v>
      </c>
    </row>
    <row r="1038" spans="1:11">
      <c r="A1038" s="2" t="str">
        <f t="shared" si="126"/>
        <v>YE Nov-06</v>
      </c>
      <c r="B1038" s="24">
        <f t="shared" si="131"/>
        <v>1.2941919191919116E-2</v>
      </c>
      <c r="C1038" s="24">
        <f t="shared" si="131"/>
        <v>2.0648235818363059E-2</v>
      </c>
      <c r="D1038" s="24">
        <f t="shared" si="131"/>
        <v>2.0575757210764989E-2</v>
      </c>
      <c r="E1038" s="35">
        <f t="shared" si="127"/>
        <v>-1.0486940049342697E-2</v>
      </c>
      <c r="F1038" s="35">
        <f t="shared" si="132"/>
        <v>-1.937437038506129E-3</v>
      </c>
      <c r="G1038" s="35">
        <f t="shared" si="132"/>
        <v>-3.3758319917742696E-3</v>
      </c>
      <c r="H1038" s="35">
        <f t="shared" si="132"/>
        <v>9.873040429083435E-3</v>
      </c>
      <c r="I1038" s="35">
        <f t="shared" si="128"/>
        <v>1.4432671807897979E-3</v>
      </c>
      <c r="J1038" s="35">
        <f t="shared" si="129"/>
        <v>-1.1695012139913419E-2</v>
      </c>
      <c r="K1038" s="28">
        <f t="shared" si="130"/>
        <v>7.6078563641550634E-3</v>
      </c>
    </row>
    <row r="1039" spans="1:11">
      <c r="A1039" s="2" t="str">
        <f t="shared" si="126"/>
        <v>YE Dec-06</v>
      </c>
      <c r="B1039" s="24">
        <f t="shared" si="131"/>
        <v>1.2210394489668097E-2</v>
      </c>
      <c r="C1039" s="24">
        <f t="shared" si="131"/>
        <v>1.7296603515784215E-2</v>
      </c>
      <c r="D1039" s="24">
        <f t="shared" si="131"/>
        <v>1.716002386545834E-2</v>
      </c>
      <c r="E1039" s="35">
        <f t="shared" si="127"/>
        <v>-2.2006002483351272E-3</v>
      </c>
      <c r="F1039" s="35">
        <f t="shared" si="132"/>
        <v>5.8097625795010543E-3</v>
      </c>
      <c r="G1039" s="35">
        <f t="shared" si="132"/>
        <v>3.1948927683664863E-3</v>
      </c>
      <c r="H1039" s="35">
        <f t="shared" si="132"/>
        <v>1.4921661264343244E-2</v>
      </c>
      <c r="I1039" s="35">
        <f t="shared" si="128"/>
        <v>2.60654218834655E-3</v>
      </c>
      <c r="J1039" s="35">
        <f t="shared" si="129"/>
        <v>-8.9779330096187993E-3</v>
      </c>
      <c r="K1039" s="28">
        <f t="shared" si="130"/>
        <v>5.0248535816315165E-3</v>
      </c>
    </row>
    <row r="1040" spans="1:11">
      <c r="A1040" s="2" t="str">
        <f t="shared" si="126"/>
        <v>YE Jan-07</v>
      </c>
      <c r="B1040" s="24">
        <f t="shared" si="131"/>
        <v>1.1580594679186262E-2</v>
      </c>
      <c r="C1040" s="24">
        <f t="shared" si="131"/>
        <v>1.3801431405418452E-2</v>
      </c>
      <c r="D1040" s="24">
        <f t="shared" si="131"/>
        <v>1.359843315590914E-2</v>
      </c>
      <c r="E1040" s="35">
        <f t="shared" si="127"/>
        <v>7.2200945773244207E-3</v>
      </c>
      <c r="F1040" s="35">
        <f t="shared" si="132"/>
        <v>1.1588814608313847E-2</v>
      </c>
      <c r="G1040" s="35">
        <f t="shared" si="132"/>
        <v>5.0675325618074751E-3</v>
      </c>
      <c r="H1040" s="35">
        <f t="shared" si="132"/>
        <v>2.0916709706722658E-2</v>
      </c>
      <c r="I1040" s="35">
        <f t="shared" si="128"/>
        <v>6.4884018588127201E-3</v>
      </c>
      <c r="J1040" s="35">
        <f t="shared" si="129"/>
        <v>-9.1367836472070474E-3</v>
      </c>
      <c r="K1040" s="28">
        <f t="shared" si="130"/>
        <v>2.1954125434133775E-3</v>
      </c>
    </row>
    <row r="1041" spans="1:11">
      <c r="A1041" s="2" t="str">
        <f t="shared" si="126"/>
        <v>YE Feb-07</v>
      </c>
      <c r="B1041" s="24">
        <f t="shared" si="131"/>
        <v>1.2503907471084652E-2</v>
      </c>
      <c r="C1041" s="24">
        <f t="shared" si="131"/>
        <v>1.0222262181238895E-2</v>
      </c>
      <c r="D1041" s="24">
        <f t="shared" si="131"/>
        <v>1.0303540706882997E-2</v>
      </c>
      <c r="E1041" s="35">
        <f t="shared" si="127"/>
        <v>1.4339404450704585E-2</v>
      </c>
      <c r="F1041" s="35">
        <f t="shared" si="132"/>
        <v>1.5430563445740342E-2</v>
      </c>
      <c r="G1041" s="35">
        <f t="shared" si="132"/>
        <v>8.0000985702293193E-3</v>
      </c>
      <c r="H1041" s="35">
        <f t="shared" si="132"/>
        <v>2.4790691795057773E-2</v>
      </c>
      <c r="I1041" s="35">
        <f t="shared" si="128"/>
        <v>7.3714922112118053E-3</v>
      </c>
      <c r="J1041" s="35">
        <f t="shared" si="129"/>
        <v>-9.13369766554184E-3</v>
      </c>
      <c r="K1041" s="28">
        <f t="shared" si="130"/>
        <v>-2.2534681328241213E-3</v>
      </c>
    </row>
    <row r="1042" spans="1:11">
      <c r="A1042" s="2" t="str">
        <f t="shared" si="126"/>
        <v>YE Mar-07</v>
      </c>
      <c r="B1042" s="24">
        <f t="shared" si="131"/>
        <v>1.3445903689806027E-2</v>
      </c>
      <c r="C1042" s="24">
        <f t="shared" si="131"/>
        <v>7.5447396749133144E-3</v>
      </c>
      <c r="D1042" s="24">
        <f t="shared" si="131"/>
        <v>7.5740008140527948E-3</v>
      </c>
      <c r="E1042" s="35">
        <f t="shared" si="127"/>
        <v>2.5810115765714903E-2</v>
      </c>
      <c r="F1042" s="35">
        <f t="shared" si="132"/>
        <v>3.0295728391442678E-2</v>
      </c>
      <c r="G1042" s="35">
        <f t="shared" si="132"/>
        <v>1.7244518463912728E-2</v>
      </c>
      <c r="H1042" s="35">
        <f t="shared" si="132"/>
        <v>3.3579602417588283E-2</v>
      </c>
      <c r="I1042" s="35">
        <f t="shared" si="128"/>
        <v>1.2829963387011478E-2</v>
      </c>
      <c r="J1042" s="35">
        <f t="shared" si="129"/>
        <v>-3.1771854034892133E-3</v>
      </c>
      <c r="K1042" s="28">
        <f t="shared" si="130"/>
        <v>-5.8228702621496709E-3</v>
      </c>
    </row>
    <row r="1043" spans="1:11">
      <c r="A1043" s="2" t="str">
        <f t="shared" si="126"/>
        <v>YE Apr-07</v>
      </c>
      <c r="B1043" s="24">
        <f t="shared" si="131"/>
        <v>1.4424584509250549E-2</v>
      </c>
      <c r="C1043" s="24">
        <f t="shared" si="131"/>
        <v>4.817010872267824E-3</v>
      </c>
      <c r="D1043" s="24">
        <f t="shared" si="131"/>
        <v>4.883020190558085E-3</v>
      </c>
      <c r="E1043" s="35">
        <f t="shared" si="127"/>
        <v>2.8507725307119758E-2</v>
      </c>
      <c r="F1043" s="35">
        <f t="shared" si="132"/>
        <v>2.9212864854758935E-2</v>
      </c>
      <c r="G1043" s="35">
        <f t="shared" si="132"/>
        <v>1.6379160581737606E-2</v>
      </c>
      <c r="H1043" s="35">
        <f t="shared" si="132"/>
        <v>3.3529949295939332E-2</v>
      </c>
      <c r="I1043" s="35">
        <f t="shared" si="128"/>
        <v>1.2626886471851506E-2</v>
      </c>
      <c r="J1043" s="35">
        <f t="shared" si="129"/>
        <v>-4.1770288748006479E-3</v>
      </c>
      <c r="K1043" s="28">
        <f t="shared" si="130"/>
        <v>-9.4709589886668999E-3</v>
      </c>
    </row>
    <row r="1044" spans="1:11">
      <c r="A1044" s="2" t="str">
        <f t="shared" si="126"/>
        <v>YE May-07</v>
      </c>
      <c r="B1044" s="24">
        <f t="shared" si="131"/>
        <v>1.5837820715869588E-2</v>
      </c>
      <c r="C1044" s="24">
        <f t="shared" si="131"/>
        <v>2.973368495992057E-3</v>
      </c>
      <c r="D1044" s="24">
        <f t="shared" si="131"/>
        <v>3.0035910197110383E-3</v>
      </c>
      <c r="E1044" s="35">
        <f t="shared" si="127"/>
        <v>3.2311498976491659E-2</v>
      </c>
      <c r="F1044" s="35">
        <f t="shared" si="132"/>
        <v>3.1634898251475585E-2</v>
      </c>
      <c r="G1044" s="35">
        <f t="shared" si="132"/>
        <v>1.8859719675695885E-2</v>
      </c>
      <c r="H1044" s="35">
        <f t="shared" si="132"/>
        <v>3.5412140524361924E-2</v>
      </c>
      <c r="I1044" s="35">
        <f t="shared" si="128"/>
        <v>1.2538702167798066E-2</v>
      </c>
      <c r="J1044" s="35">
        <f t="shared" si="129"/>
        <v>-3.6480567737725567E-3</v>
      </c>
      <c r="K1044" s="28">
        <f t="shared" si="130"/>
        <v>-1.2663883897147787E-2</v>
      </c>
    </row>
    <row r="1045" spans="1:11">
      <c r="A1045" s="2" t="str">
        <f t="shared" si="126"/>
        <v>YE Jun-07</v>
      </c>
      <c r="B1045" s="24">
        <f t="shared" si="131"/>
        <v>1.4084507042253502E-2</v>
      </c>
      <c r="C1045" s="24">
        <f t="shared" si="131"/>
        <v>2.7402213646867679E-3</v>
      </c>
      <c r="D1045" s="24">
        <f t="shared" si="131"/>
        <v>2.7735697695201456E-3</v>
      </c>
      <c r="E1045" s="35">
        <f t="shared" si="127"/>
        <v>3.9135651615779032E-2</v>
      </c>
      <c r="F1045" s="35">
        <f t="shared" si="132"/>
        <v>3.9211178868071128E-2</v>
      </c>
      <c r="G1045" s="35">
        <f t="shared" si="132"/>
        <v>2.7237749887302876E-2</v>
      </c>
      <c r="H1045" s="35">
        <f t="shared" si="132"/>
        <v>4.2017766845531046E-2</v>
      </c>
      <c r="I1045" s="35">
        <f t="shared" si="128"/>
        <v>1.165594720606955E-2</v>
      </c>
      <c r="J1045" s="35">
        <f t="shared" si="129"/>
        <v>-2.6934166256648018E-3</v>
      </c>
      <c r="K1045" s="28">
        <f t="shared" si="130"/>
        <v>-1.1186726154267301E-2</v>
      </c>
    </row>
    <row r="1046" spans="1:11">
      <c r="A1046" s="2" t="str">
        <f t="shared" si="126"/>
        <v>YE Jul-07</v>
      </c>
      <c r="B1046" s="24">
        <f t="shared" si="131"/>
        <v>1.8357487922705307E-2</v>
      </c>
      <c r="C1046" s="24">
        <f t="shared" si="131"/>
        <v>3.347939787277765E-3</v>
      </c>
      <c r="D1046" s="24">
        <f t="shared" si="131"/>
        <v>3.3930262254877608E-3</v>
      </c>
      <c r="E1046" s="35">
        <f t="shared" si="127"/>
        <v>4.3600411455634536E-2</v>
      </c>
      <c r="F1046" s="35">
        <f t="shared" si="132"/>
        <v>4.6256953740674511E-2</v>
      </c>
      <c r="G1046" s="35">
        <f t="shared" si="132"/>
        <v>3.1764750209948733E-2</v>
      </c>
      <c r="H1046" s="35">
        <f t="shared" si="132"/>
        <v>4.7141375020633314E-2</v>
      </c>
      <c r="I1046" s="35">
        <f t="shared" si="128"/>
        <v>1.404603474559174E-2</v>
      </c>
      <c r="J1046" s="35">
        <f t="shared" si="129"/>
        <v>-8.4460541915021281E-4</v>
      </c>
      <c r="K1046" s="28">
        <f t="shared" si="130"/>
        <v>-1.4738977533365727E-2</v>
      </c>
    </row>
    <row r="1047" spans="1:11">
      <c r="A1047" s="2" t="str">
        <f t="shared" si="126"/>
        <v>YE Aug-07</v>
      </c>
      <c r="B1047" s="24">
        <f t="shared" si="131"/>
        <v>1.9852705731668197E-2</v>
      </c>
      <c r="C1047" s="24">
        <f t="shared" si="131"/>
        <v>4.1755250283854739E-3</v>
      </c>
      <c r="D1047" s="24">
        <f t="shared" si="131"/>
        <v>4.2365751594524159E-3</v>
      </c>
      <c r="E1047" s="35">
        <f t="shared" si="127"/>
        <v>4.283965720322791E-2</v>
      </c>
      <c r="F1047" s="35">
        <f t="shared" si="132"/>
        <v>4.8394809073194045E-2</v>
      </c>
      <c r="G1047" s="35">
        <f t="shared" si="132"/>
        <v>3.4163320792664154E-2</v>
      </c>
      <c r="H1047" s="35">
        <f t="shared" si="132"/>
        <v>4.7257725790226912E-2</v>
      </c>
      <c r="I1047" s="35">
        <f t="shared" si="128"/>
        <v>1.3761354705194684E-2</v>
      </c>
      <c r="J1047" s="35">
        <f t="shared" si="129"/>
        <v>1.0857721599610848E-3</v>
      </c>
      <c r="K1047" s="28">
        <f t="shared" si="130"/>
        <v>-1.5372004815181306E-2</v>
      </c>
    </row>
    <row r="1048" spans="1:11">
      <c r="A1048" s="2" t="str">
        <f t="shared" si="126"/>
        <v>YE Sep-07</v>
      </c>
      <c r="B1048" s="24">
        <f t="shared" si="131"/>
        <v>1.80551156160913E-2</v>
      </c>
      <c r="C1048" s="24">
        <f t="shared" si="131"/>
        <v>5.1332180364438429E-3</v>
      </c>
      <c r="D1048" s="24">
        <f t="shared" si="131"/>
        <v>5.1812649468283567E-3</v>
      </c>
      <c r="E1048" s="35">
        <f t="shared" si="127"/>
        <v>4.1822413191610064E-2</v>
      </c>
      <c r="F1048" s="35">
        <f t="shared" si="132"/>
        <v>4.9139103285602337E-2</v>
      </c>
      <c r="G1048" s="35">
        <f t="shared" si="132"/>
        <v>3.4150493029017071E-2</v>
      </c>
      <c r="H1048" s="35">
        <f t="shared" si="132"/>
        <v>4.7220371141899697E-2</v>
      </c>
      <c r="I1048" s="35">
        <f t="shared" si="128"/>
        <v>1.4493645129621147E-2</v>
      </c>
      <c r="J1048" s="35">
        <f t="shared" si="129"/>
        <v>1.8322143042446282E-3</v>
      </c>
      <c r="K1048" s="28">
        <f t="shared" si="130"/>
        <v>-1.2692728892018335E-2</v>
      </c>
    </row>
    <row r="1049" spans="1:11">
      <c r="A1049" s="2" t="str">
        <f t="shared" si="126"/>
        <v>YE Oct-07</v>
      </c>
      <c r="B1049" s="24">
        <f t="shared" si="131"/>
        <v>1.8437500000000107E-2</v>
      </c>
      <c r="C1049" s="24">
        <f t="shared" si="131"/>
        <v>6.2167201899654412E-3</v>
      </c>
      <c r="D1049" s="24">
        <f t="shared" si="131"/>
        <v>6.2856931129573468E-3</v>
      </c>
      <c r="E1049" s="35">
        <f t="shared" si="127"/>
        <v>3.5565786008147304E-2</v>
      </c>
      <c r="F1049" s="35">
        <f t="shared" si="132"/>
        <v>4.4459352332345548E-2</v>
      </c>
      <c r="G1049" s="35">
        <f t="shared" si="132"/>
        <v>2.9522605146772074E-2</v>
      </c>
      <c r="H1049" s="35">
        <f t="shared" si="132"/>
        <v>4.2075034737273143E-2</v>
      </c>
      <c r="I1049" s="35">
        <f t="shared" si="128"/>
        <v>1.4508420806791378E-2</v>
      </c>
      <c r="J1049" s="35">
        <f t="shared" si="129"/>
        <v>2.2880479001914367E-3</v>
      </c>
      <c r="K1049" s="28">
        <f t="shared" si="130"/>
        <v>-1.1999538322218672E-2</v>
      </c>
    </row>
    <row r="1050" spans="1:11">
      <c r="A1050" s="2" t="str">
        <f t="shared" si="126"/>
        <v>YE Nov-07</v>
      </c>
      <c r="B1050" s="24">
        <f t="shared" si="131"/>
        <v>2.3995014023060035E-2</v>
      </c>
      <c r="C1050" s="24">
        <f t="shared" si="131"/>
        <v>8.2670926117323074E-3</v>
      </c>
      <c r="D1050" s="24">
        <f t="shared" si="131"/>
        <v>8.3082827489999733E-3</v>
      </c>
      <c r="E1050" s="35">
        <f t="shared" si="127"/>
        <v>3.0246658262096382E-2</v>
      </c>
      <c r="F1050" s="35">
        <f t="shared" si="132"/>
        <v>4.2272790452993592E-2</v>
      </c>
      <c r="G1050" s="35">
        <f t="shared" si="132"/>
        <v>2.6062067554784685E-2</v>
      </c>
      <c r="H1050" s="35">
        <f t="shared" si="132"/>
        <v>3.8806238800150217E-2</v>
      </c>
      <c r="I1050" s="35">
        <f t="shared" si="128"/>
        <v>1.579896909827383E-2</v>
      </c>
      <c r="J1050" s="35">
        <f t="shared" si="129"/>
        <v>3.3370531706156115E-3</v>
      </c>
      <c r="K1050" s="28">
        <f t="shared" si="130"/>
        <v>-1.5359373039851132E-2</v>
      </c>
    </row>
    <row r="1051" spans="1:11">
      <c r="A1051" s="2" t="str">
        <f t="shared" si="126"/>
        <v>YE Dec-07</v>
      </c>
      <c r="B1051" s="24">
        <f t="shared" ref="B1051:D1070" si="133">IF(B787=0,"-",B799/B787-1)</f>
        <v>2.1342406433652927E-2</v>
      </c>
      <c r="C1051" s="24">
        <f t="shared" si="133"/>
        <v>1.0288211500019129E-2</v>
      </c>
      <c r="D1051" s="24">
        <f t="shared" si="133"/>
        <v>1.0368478822454952E-2</v>
      </c>
      <c r="E1051" s="35">
        <f t="shared" si="127"/>
        <v>2.5997246470662816E-2</v>
      </c>
      <c r="F1051" s="35">
        <f t="shared" ref="F1051:H1070" si="134">IF(OR(F787="C",F799="C"),"C",F799/F787-1)</f>
        <v>3.8519050974360036E-2</v>
      </c>
      <c r="G1051" s="35">
        <f t="shared" si="134"/>
        <v>2.2589433786290636E-2</v>
      </c>
      <c r="H1051" s="35">
        <f t="shared" si="134"/>
        <v>3.6635277192591298E-2</v>
      </c>
      <c r="I1051" s="35">
        <f t="shared" si="128"/>
        <v>1.5577725196208814E-2</v>
      </c>
      <c r="J1051" s="35">
        <f t="shared" si="129"/>
        <v>1.8172001505394331E-3</v>
      </c>
      <c r="K1051" s="28">
        <f t="shared" si="130"/>
        <v>-1.0823201762700907E-2</v>
      </c>
    </row>
    <row r="1052" spans="1:11">
      <c r="A1052" s="2" t="str">
        <f t="shared" si="126"/>
        <v>YE Jan-08</v>
      </c>
      <c r="B1052" s="24">
        <f t="shared" si="133"/>
        <v>1.9183168316831756E-2</v>
      </c>
      <c r="C1052" s="24">
        <f t="shared" si="133"/>
        <v>1.2483834424405371E-2</v>
      </c>
      <c r="D1052" s="24">
        <f t="shared" si="133"/>
        <v>1.2606572600526E-2</v>
      </c>
      <c r="E1052" s="35">
        <f t="shared" si="127"/>
        <v>2.0256118209069029E-2</v>
      </c>
      <c r="F1052" s="35">
        <f t="shared" si="134"/>
        <v>3.8427774412599147E-2</v>
      </c>
      <c r="G1052" s="35">
        <f t="shared" si="134"/>
        <v>2.7274246333675478E-2</v>
      </c>
      <c r="H1052" s="35">
        <f t="shared" si="134"/>
        <v>3.3118051034402463E-2</v>
      </c>
      <c r="I1052" s="35">
        <f t="shared" si="128"/>
        <v>1.08574006588118E-2</v>
      </c>
      <c r="J1052" s="35">
        <f t="shared" si="129"/>
        <v>5.1395127332063417E-3</v>
      </c>
      <c r="K1052" s="28">
        <f t="shared" si="130"/>
        <v>-6.5732383546818207E-3</v>
      </c>
    </row>
    <row r="1053" spans="1:11">
      <c r="A1053" s="2" t="str">
        <f t="shared" si="126"/>
        <v>YE Feb-08</v>
      </c>
      <c r="B1053" s="24">
        <f t="shared" si="133"/>
        <v>1.9759184933621388E-2</v>
      </c>
      <c r="C1053" s="24">
        <f t="shared" si="133"/>
        <v>1.4574366938862715E-2</v>
      </c>
      <c r="D1053" s="24">
        <f t="shared" si="133"/>
        <v>1.7392134406771564E-2</v>
      </c>
      <c r="E1053" s="35">
        <f t="shared" si="127"/>
        <v>1.4165482475253288E-2</v>
      </c>
      <c r="F1053" s="35">
        <f t="shared" si="134"/>
        <v>3.5730891063329606E-2</v>
      </c>
      <c r="G1053" s="35">
        <f t="shared" si="134"/>
        <v>2.7410522573165563E-2</v>
      </c>
      <c r="H1053" s="35">
        <f t="shared" si="134"/>
        <v>3.1803984857171175E-2</v>
      </c>
      <c r="I1053" s="35">
        <f t="shared" si="128"/>
        <v>8.0983874579418913E-3</v>
      </c>
      <c r="J1053" s="35">
        <f t="shared" si="129"/>
        <v>3.805864547714366E-3</v>
      </c>
      <c r="K1053" s="28">
        <f t="shared" si="130"/>
        <v>-5.0843552785416746E-3</v>
      </c>
    </row>
    <row r="1054" spans="1:11">
      <c r="A1054" s="2" t="str">
        <f t="shared" si="126"/>
        <v>YE Mar-08</v>
      </c>
      <c r="B1054" s="24">
        <f t="shared" si="133"/>
        <v>2.0981178648565191E-2</v>
      </c>
      <c r="C1054" s="24">
        <f t="shared" si="133"/>
        <v>1.6105048454257531E-2</v>
      </c>
      <c r="D1054" s="24">
        <f t="shared" si="133"/>
        <v>1.8951844443405585E-2</v>
      </c>
      <c r="E1054" s="35">
        <f t="shared" si="127"/>
        <v>9.715222264284229E-3</v>
      </c>
      <c r="F1054" s="35">
        <f t="shared" si="134"/>
        <v>3.5439405857822237E-2</v>
      </c>
      <c r="G1054" s="35">
        <f t="shared" si="134"/>
        <v>2.8062333121407157E-2</v>
      </c>
      <c r="H1054" s="35">
        <f t="shared" si="134"/>
        <v>2.8851188088775626E-2</v>
      </c>
      <c r="I1054" s="35">
        <f t="shared" si="128"/>
        <v>7.1757056928802854E-3</v>
      </c>
      <c r="J1054" s="35">
        <f t="shared" si="129"/>
        <v>6.4034700502071384E-3</v>
      </c>
      <c r="K1054" s="28">
        <f t="shared" si="130"/>
        <v>-4.7759256451350707E-3</v>
      </c>
    </row>
    <row r="1055" spans="1:11">
      <c r="A1055" s="2" t="str">
        <f t="shared" ref="A1055:A1086" si="135">TEXT(A803,"mmm-yy")</f>
        <v>YE Apr-08</v>
      </c>
      <c r="B1055" s="24">
        <f t="shared" si="133"/>
        <v>2.256568778979906E-2</v>
      </c>
      <c r="C1055" s="24">
        <f t="shared" si="133"/>
        <v>1.7827462787928017E-2</v>
      </c>
      <c r="D1055" s="24">
        <f t="shared" si="133"/>
        <v>2.0650266489506297E-2</v>
      </c>
      <c r="E1055" s="35">
        <f t="shared" ref="E1055:E1086" si="136">IF(OR(E791="-",E803="-"),"-",IF(OR(E791="C",E803="C"),"C",E803/E791-1))</f>
        <v>7.3146598790798656E-3</v>
      </c>
      <c r="F1055" s="35">
        <f t="shared" si="134"/>
        <v>3.0173659148469145E-2</v>
      </c>
      <c r="G1055" s="35">
        <f t="shared" si="134"/>
        <v>2.4933184446564116E-2</v>
      </c>
      <c r="H1055" s="35">
        <f t="shared" si="134"/>
        <v>2.8115976044369217E-2</v>
      </c>
      <c r="I1055" s="35">
        <f t="shared" ref="I1055:I1086" si="137">IF(OR(I803="-",I791="-"),"-",IF(OR(I803="C",I791="C"),"C",I803/I791-1))</f>
        <v>5.1129915407459592E-3</v>
      </c>
      <c r="J1055" s="35">
        <f t="shared" ref="J1055:J1086" si="138">IF(OR(J803="C",J791="C"),"C",J803/J791-1)</f>
        <v>2.0014114672322059E-3</v>
      </c>
      <c r="K1055" s="28">
        <f t="shared" ref="K1055:K1086" si="139">K803/K791-1</f>
        <v>-4.633663204671401E-3</v>
      </c>
    </row>
    <row r="1056" spans="1:11">
      <c r="A1056" s="2" t="str">
        <f t="shared" si="135"/>
        <v>YE May-08</v>
      </c>
      <c r="B1056" s="24">
        <f t="shared" si="133"/>
        <v>1.2160898035547207E-2</v>
      </c>
      <c r="C1056" s="24">
        <f t="shared" si="133"/>
        <v>1.9892957806480593E-2</v>
      </c>
      <c r="D1056" s="24">
        <f t="shared" si="133"/>
        <v>2.2755645512996692E-2</v>
      </c>
      <c r="E1056" s="35">
        <f t="shared" si="136"/>
        <v>3.4287545900584249E-3</v>
      </c>
      <c r="F1056" s="35">
        <f t="shared" si="134"/>
        <v>2.9675443362828791E-2</v>
      </c>
      <c r="G1056" s="35">
        <f t="shared" si="134"/>
        <v>2.5139698172270908E-2</v>
      </c>
      <c r="H1056" s="35">
        <f t="shared" si="134"/>
        <v>2.6262423627057663E-2</v>
      </c>
      <c r="I1056" s="35">
        <f t="shared" si="137"/>
        <v>4.4245142380543445E-3</v>
      </c>
      <c r="J1056" s="35">
        <f t="shared" si="138"/>
        <v>3.3256793361959858E-3</v>
      </c>
      <c r="K1056" s="28">
        <f t="shared" si="139"/>
        <v>7.6391607163843744E-3</v>
      </c>
    </row>
    <row r="1057" spans="1:11">
      <c r="A1057" s="2" t="str">
        <f t="shared" si="135"/>
        <v>YE Jun-08</v>
      </c>
      <c r="B1057" s="24">
        <f t="shared" si="133"/>
        <v>1.8308080808080884E-2</v>
      </c>
      <c r="C1057" s="24">
        <f t="shared" si="133"/>
        <v>2.1317822177647106E-2</v>
      </c>
      <c r="D1057" s="24">
        <f t="shared" si="133"/>
        <v>2.4159230076462812E-2</v>
      </c>
      <c r="E1057" s="35">
        <f t="shared" si="136"/>
        <v>-1.9547633437108081E-3</v>
      </c>
      <c r="F1057" s="35">
        <f t="shared" si="134"/>
        <v>2.3322296617523497E-2</v>
      </c>
      <c r="G1057" s="35">
        <f t="shared" si="134"/>
        <v>1.7580573549187628E-2</v>
      </c>
      <c r="H1057" s="35">
        <f t="shared" si="134"/>
        <v>2.2157241155386087E-2</v>
      </c>
      <c r="I1057" s="35">
        <f t="shared" si="137"/>
        <v>5.642524255656145E-3</v>
      </c>
      <c r="J1057" s="35">
        <f t="shared" si="138"/>
        <v>1.1398006248239945E-3</v>
      </c>
      <c r="K1057" s="28">
        <f t="shared" si="139"/>
        <v>2.955629466455667E-3</v>
      </c>
    </row>
    <row r="1058" spans="1:11">
      <c r="A1058" s="2" t="str">
        <f t="shared" si="135"/>
        <v>YE Jul-08</v>
      </c>
      <c r="B1058" s="24">
        <f t="shared" si="133"/>
        <v>1.7077798861480087E-2</v>
      </c>
      <c r="C1058" s="24">
        <f t="shared" si="133"/>
        <v>2.1741523007193786E-2</v>
      </c>
      <c r="D1058" s="24">
        <f t="shared" si="133"/>
        <v>2.4587757756714401E-2</v>
      </c>
      <c r="E1058" s="35">
        <f t="shared" si="136"/>
        <v>-5.1532567336627366E-3</v>
      </c>
      <c r="F1058" s="35">
        <f t="shared" si="134"/>
        <v>1.7824794701646107E-2</v>
      </c>
      <c r="G1058" s="35">
        <f t="shared" si="134"/>
        <v>1.3888074441469556E-2</v>
      </c>
      <c r="H1058" s="35">
        <f t="shared" si="134"/>
        <v>1.9307793994826294E-2</v>
      </c>
      <c r="I1058" s="35">
        <f t="shared" si="137"/>
        <v>3.8827957043932049E-3</v>
      </c>
      <c r="J1058" s="35">
        <f t="shared" si="138"/>
        <v>-1.4549082248924705E-3</v>
      </c>
      <c r="K1058" s="28">
        <f t="shared" si="139"/>
        <v>4.5854153447595358E-3</v>
      </c>
    </row>
    <row r="1059" spans="1:11">
      <c r="A1059" s="2" t="str">
        <f t="shared" si="135"/>
        <v>YE Aug-08</v>
      </c>
      <c r="B1059" s="24">
        <f t="shared" si="133"/>
        <v>1.3500784929356469E-2</v>
      </c>
      <c r="C1059" s="24">
        <f t="shared" si="133"/>
        <v>2.1661779056721508E-2</v>
      </c>
      <c r="D1059" s="24">
        <f t="shared" si="133"/>
        <v>2.4501918211542462E-2</v>
      </c>
      <c r="E1059" s="35">
        <f t="shared" si="136"/>
        <v>-8.7498757774921998E-3</v>
      </c>
      <c r="F1059" s="35">
        <f t="shared" si="134"/>
        <v>1.118831246276053E-2</v>
      </c>
      <c r="G1059" s="35">
        <f t="shared" si="134"/>
        <v>8.4163073697836044E-3</v>
      </c>
      <c r="H1059" s="35">
        <f t="shared" si="134"/>
        <v>1.5537653693389109E-2</v>
      </c>
      <c r="I1059" s="35">
        <f t="shared" si="137"/>
        <v>2.7488697601560919E-3</v>
      </c>
      <c r="J1059" s="35">
        <f t="shared" si="138"/>
        <v>-4.2827966199091572E-3</v>
      </c>
      <c r="K1059" s="28">
        <f t="shared" si="139"/>
        <v>8.0522819998938289E-3</v>
      </c>
    </row>
    <row r="1060" spans="1:11">
      <c r="A1060" s="2" t="str">
        <f t="shared" si="135"/>
        <v>YE Sep-08</v>
      </c>
      <c r="B1060" s="24">
        <f t="shared" si="133"/>
        <v>1.3690105787180995E-2</v>
      </c>
      <c r="C1060" s="24">
        <f t="shared" si="133"/>
        <v>2.1987167658309659E-2</v>
      </c>
      <c r="D1060" s="24">
        <f t="shared" si="133"/>
        <v>2.4818687743124679E-2</v>
      </c>
      <c r="E1060" s="35">
        <f t="shared" si="136"/>
        <v>-1.2383767134521606E-2</v>
      </c>
      <c r="F1060" s="35">
        <f t="shared" si="134"/>
        <v>4.659299876873968E-3</v>
      </c>
      <c r="G1060" s="35">
        <f t="shared" si="134"/>
        <v>5.2626081623374787E-4</v>
      </c>
      <c r="H1060" s="35">
        <f t="shared" si="134"/>
        <v>1.2127571759007694E-2</v>
      </c>
      <c r="I1060" s="35">
        <f t="shared" si="137"/>
        <v>4.130865148175511E-3</v>
      </c>
      <c r="J1060" s="35">
        <f t="shared" si="138"/>
        <v>-7.3787851359037315E-3</v>
      </c>
      <c r="K1060" s="28">
        <f t="shared" si="139"/>
        <v>8.1850082424208548E-3</v>
      </c>
    </row>
    <row r="1061" spans="1:11">
      <c r="A1061" s="2" t="str">
        <f t="shared" si="135"/>
        <v>YE Oct-08</v>
      </c>
      <c r="B1061" s="24">
        <f t="shared" si="133"/>
        <v>1.4421601718318522E-2</v>
      </c>
      <c r="C1061" s="24">
        <f t="shared" si="133"/>
        <v>2.2150413402173497E-2</v>
      </c>
      <c r="D1061" s="24">
        <f t="shared" si="133"/>
        <v>2.4980848639616804E-2</v>
      </c>
      <c r="E1061" s="35">
        <f t="shared" si="136"/>
        <v>-8.2939237965596879E-3</v>
      </c>
      <c r="F1061" s="35">
        <f t="shared" si="134"/>
        <v>8.8008051996901759E-3</v>
      </c>
      <c r="G1061" s="35">
        <f t="shared" si="134"/>
        <v>4.1157820703130454E-3</v>
      </c>
      <c r="H1061" s="35">
        <f t="shared" si="134"/>
        <v>1.6479735588066813E-2</v>
      </c>
      <c r="I1061" s="35">
        <f t="shared" si="137"/>
        <v>4.6658196325899404E-3</v>
      </c>
      <c r="J1061" s="35">
        <f t="shared" si="138"/>
        <v>-7.5544352922430891E-3</v>
      </c>
      <c r="K1061" s="28">
        <f t="shared" si="139"/>
        <v>7.6189344457602282E-3</v>
      </c>
    </row>
    <row r="1062" spans="1:11">
      <c r="A1062" s="2" t="str">
        <f t="shared" si="135"/>
        <v>YE Nov-08</v>
      </c>
      <c r="B1062" s="24">
        <f t="shared" si="133"/>
        <v>1.7954960438222756E-2</v>
      </c>
      <c r="C1062" s="24">
        <f t="shared" si="133"/>
        <v>2.2390609623967439E-2</v>
      </c>
      <c r="D1062" s="24">
        <f t="shared" si="133"/>
        <v>2.5212191619666813E-2</v>
      </c>
      <c r="E1062" s="35">
        <f t="shared" si="136"/>
        <v>-1.2375792701771804E-2</v>
      </c>
      <c r="F1062" s="35">
        <f t="shared" si="134"/>
        <v>3.6040249244411182E-3</v>
      </c>
      <c r="G1062" s="35">
        <f t="shared" si="134"/>
        <v>1.2417743386317071E-4</v>
      </c>
      <c r="H1062" s="35">
        <f t="shared" si="134"/>
        <v>1.2524378060852825E-2</v>
      </c>
      <c r="I1062" s="35">
        <f t="shared" si="137"/>
        <v>3.4794154256991838E-3</v>
      </c>
      <c r="J1062" s="35">
        <f t="shared" si="138"/>
        <v>-8.8100132003691156E-3</v>
      </c>
      <c r="K1062" s="28">
        <f t="shared" si="139"/>
        <v>4.3574120252189985E-3</v>
      </c>
    </row>
    <row r="1063" spans="1:11">
      <c r="A1063" s="2" t="str">
        <f t="shared" si="135"/>
        <v>YE Dec-08</v>
      </c>
      <c r="B1063" s="24">
        <f t="shared" si="133"/>
        <v>1.5142337976983722E-2</v>
      </c>
      <c r="C1063" s="24">
        <f t="shared" si="133"/>
        <v>2.2766562742603025E-2</v>
      </c>
      <c r="D1063" s="24">
        <f t="shared" si="133"/>
        <v>2.5589911305862412E-2</v>
      </c>
      <c r="E1063" s="35">
        <f t="shared" si="136"/>
        <v>-1.5872894309268193E-2</v>
      </c>
      <c r="F1063" s="35">
        <f t="shared" si="134"/>
        <v>2.4214312836101648E-4</v>
      </c>
      <c r="G1063" s="35">
        <f t="shared" si="134"/>
        <v>-3.2782003353466482E-3</v>
      </c>
      <c r="H1063" s="35">
        <f t="shared" si="134"/>
        <v>9.3108310390526139E-3</v>
      </c>
      <c r="I1063" s="35">
        <f t="shared" si="137"/>
        <v>3.5319218109728379E-3</v>
      </c>
      <c r="J1063" s="35">
        <f t="shared" si="138"/>
        <v>-8.9850298161922026E-3</v>
      </c>
      <c r="K1063" s="28">
        <f t="shared" si="139"/>
        <v>7.5104982625524563E-3</v>
      </c>
    </row>
    <row r="1064" spans="1:11">
      <c r="A1064" s="2" t="str">
        <f t="shared" si="135"/>
        <v>YE Jan-09</v>
      </c>
      <c r="B1064" s="24">
        <f t="shared" si="133"/>
        <v>1.88221007893139E-2</v>
      </c>
      <c r="C1064" s="24">
        <f t="shared" si="133"/>
        <v>2.296108441817224E-2</v>
      </c>
      <c r="D1064" s="24">
        <f t="shared" si="133"/>
        <v>2.5782485977093206E-2</v>
      </c>
      <c r="E1064" s="35">
        <f t="shared" si="136"/>
        <v>-2.0766941181154186E-2</v>
      </c>
      <c r="F1064" s="35">
        <f t="shared" si="134"/>
        <v>-7.3587535740421428E-3</v>
      </c>
      <c r="G1064" s="35">
        <f t="shared" si="134"/>
        <v>-1.7397397424108729E-2</v>
      </c>
      <c r="H1064" s="35">
        <f t="shared" si="134"/>
        <v>4.480121426148731E-3</v>
      </c>
      <c r="I1064" s="35">
        <f t="shared" si="137"/>
        <v>1.0216382313409822E-2</v>
      </c>
      <c r="J1064" s="35">
        <f t="shared" si="138"/>
        <v>-1.178607196664283E-2</v>
      </c>
      <c r="K1064" s="28">
        <f t="shared" si="139"/>
        <v>4.0625184962632677E-3</v>
      </c>
    </row>
    <row r="1065" spans="1:11">
      <c r="A1065" s="2" t="str">
        <f t="shared" si="135"/>
        <v>YE Feb-09</v>
      </c>
      <c r="B1065" s="24">
        <f t="shared" si="133"/>
        <v>1.5440508628519423E-2</v>
      </c>
      <c r="C1065" s="24">
        <f t="shared" si="133"/>
        <v>2.3693549831819372E-2</v>
      </c>
      <c r="D1065" s="24">
        <f t="shared" si="133"/>
        <v>2.0753992548896205E-2</v>
      </c>
      <c r="E1065" s="35">
        <f t="shared" si="136"/>
        <v>-2.616850368369783E-2</v>
      </c>
      <c r="F1065" s="35">
        <f t="shared" si="134"/>
        <v>-1.8976206005040019E-2</v>
      </c>
      <c r="G1065" s="35">
        <f t="shared" si="134"/>
        <v>-3.2379055951281321E-2</v>
      </c>
      <c r="H1065" s="35">
        <f t="shared" si="134"/>
        <v>-5.9576120652687914E-3</v>
      </c>
      <c r="I1065" s="35">
        <f t="shared" si="137"/>
        <v>1.3851343368159519E-2</v>
      </c>
      <c r="J1065" s="35">
        <f t="shared" si="138"/>
        <v>-1.3096618512233871E-2</v>
      </c>
      <c r="K1065" s="28">
        <f t="shared" si="139"/>
        <v>8.1275477324087575E-3</v>
      </c>
    </row>
    <row r="1066" spans="1:11">
      <c r="A1066" s="2" t="str">
        <f t="shared" si="135"/>
        <v>YE Mar-09</v>
      </c>
      <c r="B1066" s="24">
        <f t="shared" si="133"/>
        <v>1.390148080991227E-2</v>
      </c>
      <c r="C1066" s="24">
        <f t="shared" si="133"/>
        <v>2.4550796282043708E-2</v>
      </c>
      <c r="D1066" s="24">
        <f t="shared" si="133"/>
        <v>2.1630402024560569E-2</v>
      </c>
      <c r="E1066" s="35">
        <f t="shared" si="136"/>
        <v>-3.6677069798992989E-2</v>
      </c>
      <c r="F1066" s="35">
        <f t="shared" si="134"/>
        <v>-3.7177367704109066E-2</v>
      </c>
      <c r="G1066" s="35">
        <f t="shared" si="134"/>
        <v>-4.8677906438506446E-2</v>
      </c>
      <c r="H1066" s="35">
        <f t="shared" si="134"/>
        <v>-1.584000753926762E-2</v>
      </c>
      <c r="I1066" s="35">
        <f t="shared" si="137"/>
        <v>1.208900624954734E-2</v>
      </c>
      <c r="J1066" s="35">
        <f t="shared" si="138"/>
        <v>-2.1680783946003479E-2</v>
      </c>
      <c r="K1066" s="28">
        <f t="shared" si="139"/>
        <v>1.0503303993228963E-2</v>
      </c>
    </row>
    <row r="1067" spans="1:11">
      <c r="A1067" s="2" t="str">
        <f t="shared" si="135"/>
        <v>YE Apr-09</v>
      </c>
      <c r="B1067" s="24">
        <f t="shared" si="133"/>
        <v>1.1789600967351932E-2</v>
      </c>
      <c r="C1067" s="24">
        <f t="shared" si="133"/>
        <v>2.4500121565018906E-2</v>
      </c>
      <c r="D1067" s="24">
        <f t="shared" si="133"/>
        <v>2.1586050641529297E-2</v>
      </c>
      <c r="E1067" s="35">
        <f t="shared" si="136"/>
        <v>-3.7107195959963701E-2</v>
      </c>
      <c r="F1067" s="35">
        <f t="shared" si="134"/>
        <v>-3.0783296651553216E-2</v>
      </c>
      <c r="G1067" s="35">
        <f t="shared" si="134"/>
        <v>-4.6478804809351959E-2</v>
      </c>
      <c r="H1067" s="35">
        <f t="shared" si="134"/>
        <v>-1.6322143129591349E-2</v>
      </c>
      <c r="I1067" s="35">
        <f t="shared" si="137"/>
        <v>1.646057605951845E-2</v>
      </c>
      <c r="J1067" s="35">
        <f t="shared" si="138"/>
        <v>-1.4701107096148691E-2</v>
      </c>
      <c r="K1067" s="28">
        <f t="shared" si="139"/>
        <v>1.2562414740687755E-2</v>
      </c>
    </row>
    <row r="1068" spans="1:11">
      <c r="A1068" s="2" t="str">
        <f t="shared" si="135"/>
        <v>YE May-09</v>
      </c>
      <c r="B1068" s="24">
        <f t="shared" si="133"/>
        <v>1.1398644485520748E-2</v>
      </c>
      <c r="C1068" s="24">
        <f t="shared" si="133"/>
        <v>2.431346002877266E-2</v>
      </c>
      <c r="D1068" s="24">
        <f t="shared" si="133"/>
        <v>2.1402322785447625E-2</v>
      </c>
      <c r="E1068" s="35">
        <f t="shared" si="136"/>
        <v>-3.8903886167711454E-2</v>
      </c>
      <c r="F1068" s="35">
        <f t="shared" si="134"/>
        <v>-3.3863534265721529E-2</v>
      </c>
      <c r="G1068" s="35">
        <f t="shared" si="134"/>
        <v>-5.0052537725703394E-2</v>
      </c>
      <c r="H1068" s="35">
        <f t="shared" si="134"/>
        <v>-1.8334196911633627E-2</v>
      </c>
      <c r="I1068" s="35">
        <f t="shared" si="137"/>
        <v>1.7041998745092046E-2</v>
      </c>
      <c r="J1068" s="35">
        <f t="shared" si="138"/>
        <v>-1.5819372850955915E-2</v>
      </c>
      <c r="K1068" s="28">
        <f t="shared" si="139"/>
        <v>1.2769263251110496E-2</v>
      </c>
    </row>
    <row r="1069" spans="1:11">
      <c r="A1069" s="2" t="str">
        <f t="shared" si="135"/>
        <v>YE Jun-09</v>
      </c>
      <c r="B1069" s="24">
        <f t="shared" si="133"/>
        <v>7.1295722256665695E-3</v>
      </c>
      <c r="C1069" s="24">
        <f t="shared" si="133"/>
        <v>2.3943315763050643E-2</v>
      </c>
      <c r="D1069" s="24">
        <f t="shared" si="133"/>
        <v>2.1044190859146772E-2</v>
      </c>
      <c r="E1069" s="35">
        <f t="shared" si="136"/>
        <v>-4.080710265119103E-2</v>
      </c>
      <c r="F1069" s="35">
        <f t="shared" si="134"/>
        <v>-3.3605141740087108E-2</v>
      </c>
      <c r="G1069" s="35">
        <f t="shared" si="134"/>
        <v>-4.8935145387627332E-2</v>
      </c>
      <c r="H1069" s="35">
        <f t="shared" si="134"/>
        <v>-2.0621664248644644E-2</v>
      </c>
      <c r="I1069" s="35">
        <f t="shared" si="137"/>
        <v>1.6118778412633539E-2</v>
      </c>
      <c r="J1069" s="35">
        <f t="shared" si="138"/>
        <v>-1.3256855923285071E-2</v>
      </c>
      <c r="K1069" s="28">
        <f t="shared" si="139"/>
        <v>1.6694717344290844E-2</v>
      </c>
    </row>
    <row r="1070" spans="1:11">
      <c r="A1070" s="2" t="str">
        <f t="shared" si="135"/>
        <v>YE Jul-09</v>
      </c>
      <c r="B1070" s="24">
        <f t="shared" si="133"/>
        <v>9.9502487562188602E-3</v>
      </c>
      <c r="C1070" s="24">
        <f t="shared" si="133"/>
        <v>2.4555057775166311E-2</v>
      </c>
      <c r="D1070" s="24">
        <f t="shared" si="133"/>
        <v>2.1670637029036044E-2</v>
      </c>
      <c r="E1070" s="35">
        <f t="shared" si="136"/>
        <v>-4.1890177181112653E-2</v>
      </c>
      <c r="F1070" s="35">
        <f t="shared" si="134"/>
        <v>-3.0051561324628273E-2</v>
      </c>
      <c r="G1070" s="35">
        <f t="shared" si="134"/>
        <v>-4.4821920142382843E-2</v>
      </c>
      <c r="H1070" s="35">
        <f t="shared" si="134"/>
        <v>-2.1127326976850602E-2</v>
      </c>
      <c r="I1070" s="35">
        <f t="shared" si="137"/>
        <v>1.5463460823929687E-2</v>
      </c>
      <c r="J1070" s="35">
        <f t="shared" si="138"/>
        <v>-9.1168489975473888E-3</v>
      </c>
      <c r="K1070" s="28">
        <f t="shared" si="139"/>
        <v>1.4460919274918549E-2</v>
      </c>
    </row>
    <row r="1071" spans="1:11">
      <c r="A1071" s="2" t="str">
        <f t="shared" si="135"/>
        <v>YE Aug-09</v>
      </c>
      <c r="B1071" s="24">
        <f t="shared" ref="B1071:D1090" si="140">IF(B807=0,"-",B819/B807-1)</f>
        <v>6.1957868649318293E-3</v>
      </c>
      <c r="C1071" s="24">
        <f t="shared" si="140"/>
        <v>2.4535494547667902E-2</v>
      </c>
      <c r="D1071" s="24">
        <f t="shared" si="140"/>
        <v>2.165513099577443E-2</v>
      </c>
      <c r="E1071" s="35">
        <f t="shared" si="136"/>
        <v>-4.291831688954606E-2</v>
      </c>
      <c r="F1071" s="35">
        <f t="shared" ref="F1071:H1090" si="141">IF(OR(F807="C",F819="C"),"C",F819/F807-1)</f>
        <v>-2.7681500976613926E-2</v>
      </c>
      <c r="G1071" s="35">
        <f t="shared" si="141"/>
        <v>-4.3992692581174664E-2</v>
      </c>
      <c r="H1071" s="35">
        <f t="shared" si="141"/>
        <v>-2.2192587668133146E-2</v>
      </c>
      <c r="I1071" s="35">
        <f t="shared" si="137"/>
        <v>1.7061785488439618E-2</v>
      </c>
      <c r="J1071" s="35">
        <f t="shared" si="138"/>
        <v>-5.6134912041533314E-3</v>
      </c>
      <c r="K1071" s="28">
        <f t="shared" si="139"/>
        <v>1.8226778448236391E-2</v>
      </c>
    </row>
    <row r="1072" spans="1:11">
      <c r="A1072" s="2" t="str">
        <f t="shared" si="135"/>
        <v>YE Sep-09</v>
      </c>
      <c r="B1072" s="24">
        <f t="shared" si="140"/>
        <v>5.217925107427801E-3</v>
      </c>
      <c r="C1072" s="24">
        <f t="shared" si="140"/>
        <v>2.4487888730898577E-2</v>
      </c>
      <c r="D1072" s="24">
        <f t="shared" si="140"/>
        <v>2.1613447231074057E-2</v>
      </c>
      <c r="E1072" s="35">
        <f t="shared" si="136"/>
        <v>-4.1284548243862851E-2</v>
      </c>
      <c r="F1072" s="35">
        <f t="shared" si="141"/>
        <v>-2.2141148613624373E-2</v>
      </c>
      <c r="G1072" s="35">
        <f t="shared" si="141"/>
        <v>-3.5449077460451006E-2</v>
      </c>
      <c r="H1072" s="35">
        <f t="shared" si="141"/>
        <v>-2.0563402417716037E-2</v>
      </c>
      <c r="I1072" s="35">
        <f t="shared" si="137"/>
        <v>1.3797020495080137E-2</v>
      </c>
      <c r="J1072" s="35">
        <f t="shared" si="138"/>
        <v>-1.6108711883984217E-3</v>
      </c>
      <c r="K1072" s="28">
        <f t="shared" si="139"/>
        <v>1.9169936331379533E-2</v>
      </c>
    </row>
    <row r="1073" spans="1:11">
      <c r="A1073" s="2" t="str">
        <f t="shared" si="135"/>
        <v>YE Oct-09</v>
      </c>
      <c r="B1073" s="35">
        <f t="shared" si="140"/>
        <v>9.6793708408953183E-3</v>
      </c>
      <c r="C1073" s="35">
        <f t="shared" si="140"/>
        <v>2.4873797890267113E-2</v>
      </c>
      <c r="D1073" s="35">
        <f t="shared" si="140"/>
        <v>2.2010450517990998E-2</v>
      </c>
      <c r="E1073" s="35">
        <f t="shared" si="136"/>
        <v>-4.5286329112915191E-2</v>
      </c>
      <c r="F1073" s="35">
        <f t="shared" si="141"/>
        <v>-2.4862884040442568E-2</v>
      </c>
      <c r="G1073" s="35">
        <f t="shared" si="141"/>
        <v>-3.5828981779336355E-2</v>
      </c>
      <c r="H1073" s="35">
        <f t="shared" si="141"/>
        <v>-2.4272651101005405E-2</v>
      </c>
      <c r="I1073" s="35">
        <f t="shared" si="137"/>
        <v>1.1373602329523669E-2</v>
      </c>
      <c r="J1073" s="35">
        <f t="shared" si="138"/>
        <v>-6.0491585082977917E-4</v>
      </c>
      <c r="K1073" s="28">
        <f t="shared" si="139"/>
        <v>1.504876447729897E-2</v>
      </c>
    </row>
    <row r="1074" spans="1:11">
      <c r="A1074" s="2" t="str">
        <f t="shared" si="135"/>
        <v>YE Nov-09</v>
      </c>
      <c r="B1074" s="35">
        <f t="shared" si="140"/>
        <v>0</v>
      </c>
      <c r="C1074" s="35">
        <f t="shared" si="140"/>
        <v>2.4012434913279534E-2</v>
      </c>
      <c r="D1074" s="35">
        <f t="shared" si="140"/>
        <v>2.1169431604883826E-2</v>
      </c>
      <c r="E1074" s="35">
        <f t="shared" si="136"/>
        <v>-4.1401039754508595E-2</v>
      </c>
      <c r="F1074" s="35">
        <f t="shared" si="141"/>
        <v>-2.1090949984861718E-2</v>
      </c>
      <c r="G1074" s="35">
        <f t="shared" si="141"/>
        <v>-3.0374612955970992E-2</v>
      </c>
      <c r="H1074" s="35">
        <f t="shared" si="141"/>
        <v>-2.1108044629078893E-2</v>
      </c>
      <c r="I1074" s="35">
        <f t="shared" si="137"/>
        <v>9.5744842236558103E-3</v>
      </c>
      <c r="J1074" s="35">
        <f t="shared" si="138"/>
        <v>1.7463259477601412E-5</v>
      </c>
      <c r="K1074" s="28">
        <f t="shared" si="139"/>
        <v>2.4012434913279534E-2</v>
      </c>
    </row>
    <row r="1075" spans="1:11">
      <c r="A1075" s="2" t="str">
        <f t="shared" si="135"/>
        <v>YE Dec-09</v>
      </c>
      <c r="B1075" s="35">
        <f t="shared" si="140"/>
        <v>-1.1933174224343368E-3</v>
      </c>
      <c r="C1075" s="35">
        <f t="shared" si="140"/>
        <v>2.3010345379500308E-2</v>
      </c>
      <c r="D1075" s="35">
        <f t="shared" si="140"/>
        <v>2.0157419827361744E-2</v>
      </c>
      <c r="E1075" s="35">
        <f t="shared" si="136"/>
        <v>-3.4582680766143126E-2</v>
      </c>
      <c r="F1075" s="35">
        <f t="shared" si="141"/>
        <v>-1.4369622929131465E-2</v>
      </c>
      <c r="G1075" s="35">
        <f t="shared" si="141"/>
        <v>-2.2531630097963551E-2</v>
      </c>
      <c r="H1075" s="35">
        <f t="shared" si="141"/>
        <v>-1.5122358553740001E-2</v>
      </c>
      <c r="I1075" s="35">
        <f t="shared" si="137"/>
        <v>8.350149652054828E-3</v>
      </c>
      <c r="J1075" s="35">
        <f t="shared" si="138"/>
        <v>7.6429354564622187E-4</v>
      </c>
      <c r="K1075" s="28">
        <f t="shared" si="139"/>
        <v>2.4232579961793732E-2</v>
      </c>
    </row>
    <row r="1076" spans="1:11">
      <c r="A1076" s="2" t="str">
        <f t="shared" si="135"/>
        <v>YE Jan-10</v>
      </c>
      <c r="B1076" s="35">
        <f t="shared" si="140"/>
        <v>1.1918951132301459E-3</v>
      </c>
      <c r="C1076" s="35">
        <f t="shared" si="140"/>
        <v>2.2607835035580504E-2</v>
      </c>
      <c r="D1076" s="35">
        <f t="shared" si="140"/>
        <v>1.9754582905823881E-2</v>
      </c>
      <c r="E1076" s="35">
        <f t="shared" si="136"/>
        <v>-2.6300537586081751E-2</v>
      </c>
      <c r="F1076" s="35">
        <f t="shared" si="141"/>
        <v>-4.0611861586942188E-3</v>
      </c>
      <c r="G1076" s="35">
        <f t="shared" si="141"/>
        <v>-9.1397221002120776E-3</v>
      </c>
      <c r="H1076" s="35">
        <f t="shared" si="141"/>
        <v>-7.0655108304696901E-3</v>
      </c>
      <c r="I1076" s="35">
        <f t="shared" si="137"/>
        <v>5.1253804948989679E-3</v>
      </c>
      <c r="J1076" s="35">
        <f t="shared" si="138"/>
        <v>3.0257028077333992E-3</v>
      </c>
      <c r="K1076" s="28">
        <f t="shared" si="139"/>
        <v>2.1390444755776228E-2</v>
      </c>
    </row>
    <row r="1077" spans="1:11">
      <c r="A1077" s="2" t="str">
        <f t="shared" si="135"/>
        <v>YE Feb-10</v>
      </c>
      <c r="B1077" s="35">
        <f t="shared" si="140"/>
        <v>-2.0870602265951055E-3</v>
      </c>
      <c r="C1077" s="35">
        <f t="shared" si="140"/>
        <v>2.1466976435446483E-2</v>
      </c>
      <c r="D1077" s="35">
        <f t="shared" si="140"/>
        <v>2.1519862662201961E-2</v>
      </c>
      <c r="E1077" s="35">
        <f t="shared" si="136"/>
        <v>-1.9704307678974575E-2</v>
      </c>
      <c r="F1077" s="35">
        <f t="shared" si="141"/>
        <v>5.6359892334165718E-3</v>
      </c>
      <c r="G1077" s="35">
        <f t="shared" si="141"/>
        <v>4.809566991544223E-3</v>
      </c>
      <c r="H1077" s="35">
        <f t="shared" si="141"/>
        <v>1.3915209881221191E-3</v>
      </c>
      <c r="I1077" s="35">
        <f t="shared" si="137"/>
        <v>8.2246653397866076E-4</v>
      </c>
      <c r="J1077" s="35">
        <f t="shared" si="138"/>
        <v>4.2385701859208869E-3</v>
      </c>
      <c r="K1077" s="28">
        <f t="shared" si="139"/>
        <v>2.360329816686213E-2</v>
      </c>
    </row>
    <row r="1078" spans="1:11">
      <c r="A1078" s="2" t="str">
        <f t="shared" si="135"/>
        <v>YE Mar-10</v>
      </c>
      <c r="B1078" s="35">
        <f t="shared" si="140"/>
        <v>-2.9806259314456574E-3</v>
      </c>
      <c r="C1078" s="35">
        <f t="shared" si="140"/>
        <v>2.001088274206575E-2</v>
      </c>
      <c r="D1078" s="35">
        <f t="shared" si="140"/>
        <v>2.0035431250933433E-2</v>
      </c>
      <c r="E1078" s="35">
        <f t="shared" si="136"/>
        <v>-1.065353687345505E-2</v>
      </c>
      <c r="F1078" s="35">
        <f t="shared" si="141"/>
        <v>1.9794832752431324E-2</v>
      </c>
      <c r="G1078" s="35">
        <f t="shared" si="141"/>
        <v>2.0112490839070407E-2</v>
      </c>
      <c r="H1078" s="35">
        <f t="shared" si="141"/>
        <v>9.1684461718708476E-3</v>
      </c>
      <c r="I1078" s="35">
        <f t="shared" si="137"/>
        <v>-3.1139515444789101E-4</v>
      </c>
      <c r="J1078" s="35">
        <f t="shared" si="138"/>
        <v>1.052984427017134E-2</v>
      </c>
      <c r="K1078" s="28">
        <f t="shared" si="139"/>
        <v>2.3060242630681627E-2</v>
      </c>
    </row>
    <row r="1079" spans="1:11">
      <c r="A1079" s="2" t="str">
        <f t="shared" si="135"/>
        <v>YE Apr-10</v>
      </c>
      <c r="B1079" s="35">
        <f t="shared" si="140"/>
        <v>-6.5730504929787381E-3</v>
      </c>
      <c r="C1079" s="35">
        <f t="shared" si="140"/>
        <v>1.9405821385936051E-2</v>
      </c>
      <c r="D1079" s="35">
        <f t="shared" si="140"/>
        <v>1.94384870402875E-2</v>
      </c>
      <c r="E1079" s="35">
        <f t="shared" si="136"/>
        <v>-1.069059633900582E-2</v>
      </c>
      <c r="F1079" s="35">
        <f t="shared" si="141"/>
        <v>1.6726964162953495E-2</v>
      </c>
      <c r="G1079" s="35">
        <f t="shared" si="141"/>
        <v>1.9858691836951881E-2</v>
      </c>
      <c r="H1079" s="35">
        <f t="shared" si="141"/>
        <v>8.5400816828931081E-3</v>
      </c>
      <c r="I1079" s="35">
        <f t="shared" si="137"/>
        <v>-3.0707466623217661E-3</v>
      </c>
      <c r="J1079" s="35">
        <f t="shared" si="138"/>
        <v>8.1175578727614717E-3</v>
      </c>
      <c r="K1079" s="28">
        <f t="shared" si="139"/>
        <v>2.6150762159016017E-2</v>
      </c>
    </row>
    <row r="1080" spans="1:11">
      <c r="A1080" s="2" t="str">
        <f t="shared" si="135"/>
        <v>YE May-10</v>
      </c>
      <c r="B1080" s="35">
        <f t="shared" si="140"/>
        <v>-5.7873895826987543E-3</v>
      </c>
      <c r="C1080" s="35">
        <f t="shared" si="140"/>
        <v>1.9262056926214521E-2</v>
      </c>
      <c r="D1080" s="35">
        <f t="shared" si="140"/>
        <v>1.9291878247512217E-2</v>
      </c>
      <c r="E1080" s="35">
        <f t="shared" si="136"/>
        <v>-1.3363786821560253E-2</v>
      </c>
      <c r="F1080" s="35">
        <f t="shared" si="141"/>
        <v>1.3287538156096623E-2</v>
      </c>
      <c r="G1080" s="35">
        <f t="shared" si="141"/>
        <v>1.5589956987366982E-2</v>
      </c>
      <c r="H1080" s="35">
        <f t="shared" si="141"/>
        <v>5.6702788776645807E-3</v>
      </c>
      <c r="I1080" s="35">
        <f t="shared" si="137"/>
        <v>-2.2670752260096627E-3</v>
      </c>
      <c r="J1080" s="35">
        <f t="shared" si="138"/>
        <v>7.5743108237553702E-3</v>
      </c>
      <c r="K1080" s="28">
        <f t="shared" si="139"/>
        <v>2.5195261301704353E-2</v>
      </c>
    </row>
    <row r="1081" spans="1:11">
      <c r="A1081" s="2" t="str">
        <f t="shared" si="135"/>
        <v>YE Jun-10</v>
      </c>
      <c r="B1081" s="35">
        <f t="shared" si="140"/>
        <v>-1.3850415512465353E-2</v>
      </c>
      <c r="C1081" s="35">
        <f t="shared" si="140"/>
        <v>1.8309244480257281E-2</v>
      </c>
      <c r="D1081" s="35">
        <f t="shared" si="140"/>
        <v>1.8351880121617592E-2</v>
      </c>
      <c r="E1081" s="35">
        <f t="shared" si="136"/>
        <v>-5.2063204743799663E-3</v>
      </c>
      <c r="F1081" s="35">
        <f t="shared" si="141"/>
        <v>1.9468243858305145E-2</v>
      </c>
      <c r="G1081" s="35">
        <f t="shared" si="141"/>
        <v>2.0663991280317928E-2</v>
      </c>
      <c r="H1081" s="35">
        <f t="shared" si="141"/>
        <v>1.3050013878016964E-2</v>
      </c>
      <c r="I1081" s="35">
        <f t="shared" si="137"/>
        <v>-1.1715387553870027E-3</v>
      </c>
      <c r="J1081" s="35">
        <f t="shared" si="138"/>
        <v>6.3355509524340992E-3</v>
      </c>
      <c r="K1081" s="28">
        <f t="shared" si="139"/>
        <v>3.2611340610597894E-2</v>
      </c>
    </row>
    <row r="1082" spans="1:11">
      <c r="A1082" s="2" t="str">
        <f t="shared" si="135"/>
        <v>YE Jul-10</v>
      </c>
      <c r="B1082" s="35">
        <f t="shared" si="140"/>
        <v>-1.447044334975367E-2</v>
      </c>
      <c r="C1082" s="35">
        <f t="shared" si="140"/>
        <v>1.7092173967065527E-2</v>
      </c>
      <c r="D1082" s="35">
        <f t="shared" si="140"/>
        <v>1.7111179522769193E-2</v>
      </c>
      <c r="E1082" s="35">
        <f t="shared" si="136"/>
        <v>-3.0378954083811749E-3</v>
      </c>
      <c r="F1082" s="35">
        <f t="shared" si="141"/>
        <v>1.7326988602503812E-2</v>
      </c>
      <c r="G1082" s="35">
        <f t="shared" si="141"/>
        <v>1.8586129752292679E-2</v>
      </c>
      <c r="H1082" s="35">
        <f t="shared" si="141"/>
        <v>1.4021302140683867E-2</v>
      </c>
      <c r="I1082" s="35">
        <f t="shared" si="137"/>
        <v>-1.236165615268181E-3</v>
      </c>
      <c r="J1082" s="35">
        <f t="shared" si="138"/>
        <v>3.2599773346391192E-3</v>
      </c>
      <c r="K1082" s="28">
        <f t="shared" si="139"/>
        <v>3.2026048436434973E-2</v>
      </c>
    </row>
    <row r="1083" spans="1:11">
      <c r="A1083" s="2" t="str">
        <f t="shared" si="135"/>
        <v>YE Aug-10</v>
      </c>
      <c r="B1083" s="35">
        <f t="shared" si="140"/>
        <v>-1.2623152709359653E-2</v>
      </c>
      <c r="C1083" s="35">
        <f t="shared" si="140"/>
        <v>1.66530173043693E-2</v>
      </c>
      <c r="D1083" s="35">
        <f t="shared" si="140"/>
        <v>1.6663514579675631E-2</v>
      </c>
      <c r="E1083" s="35">
        <f t="shared" si="136"/>
        <v>-8.097073978119429E-5</v>
      </c>
      <c r="F1083" s="35">
        <f t="shared" si="141"/>
        <v>1.7376960436853217E-2</v>
      </c>
      <c r="G1083" s="35">
        <f t="shared" si="141"/>
        <v>1.8566718292476247E-2</v>
      </c>
      <c r="H1083" s="35">
        <f t="shared" si="141"/>
        <v>1.6581194582791614E-2</v>
      </c>
      <c r="I1083" s="35">
        <f t="shared" si="137"/>
        <v>-1.168070617521888E-3</v>
      </c>
      <c r="J1083" s="35">
        <f t="shared" si="138"/>
        <v>7.8278632174422214E-4</v>
      </c>
      <c r="K1083" s="28">
        <f t="shared" si="139"/>
        <v>2.9650452199748045E-2</v>
      </c>
    </row>
    <row r="1084" spans="1:11">
      <c r="A1084" s="2" t="str">
        <f t="shared" si="135"/>
        <v>YE Sep-10</v>
      </c>
      <c r="B1084" s="43">
        <f t="shared" si="140"/>
        <v>-1.3435114503816847E-2</v>
      </c>
      <c r="C1084" s="43">
        <f t="shared" si="140"/>
        <v>1.5063546265670746E-2</v>
      </c>
      <c r="D1084" s="43">
        <f t="shared" si="140"/>
        <v>1.5095559619217047E-2</v>
      </c>
      <c r="E1084" s="43">
        <f t="shared" si="136"/>
        <v>1.1470192847784499E-3</v>
      </c>
      <c r="F1084" s="43">
        <f t="shared" si="141"/>
        <v>1.4466636151238443E-2</v>
      </c>
      <c r="G1084" s="43">
        <f t="shared" si="141"/>
        <v>1.3859524850056593E-2</v>
      </c>
      <c r="H1084" s="43">
        <f t="shared" si="141"/>
        <v>1.6259893801993108E-2</v>
      </c>
      <c r="I1084" s="43">
        <f t="shared" si="137"/>
        <v>5.9881205068501586E-4</v>
      </c>
      <c r="J1084" s="43">
        <f t="shared" si="138"/>
        <v>-1.7645659950682457E-3</v>
      </c>
      <c r="K1084" s="28">
        <f t="shared" si="139"/>
        <v>2.8886757666379381E-2</v>
      </c>
    </row>
    <row r="1085" spans="1:11">
      <c r="A1085" s="2" t="str">
        <f t="shared" si="135"/>
        <v>YE Oct-10</v>
      </c>
      <c r="B1085" s="43">
        <f t="shared" si="140"/>
        <v>-1.3481126423007805E-2</v>
      </c>
      <c r="C1085" s="43">
        <f t="shared" si="140"/>
        <v>1.3338665551100304E-2</v>
      </c>
      <c r="D1085" s="43">
        <f t="shared" si="140"/>
        <v>1.3337333521945327E-2</v>
      </c>
      <c r="E1085" s="43">
        <f t="shared" si="136"/>
        <v>3.8095705954788173E-3</v>
      </c>
      <c r="F1085" s="43">
        <f t="shared" si="141"/>
        <v>1.2767155620182713E-2</v>
      </c>
      <c r="G1085" s="43">
        <f t="shared" si="141"/>
        <v>9.8269243984567822E-3</v>
      </c>
      <c r="H1085" s="43">
        <f t="shared" si="141"/>
        <v>1.7197713631031286E-2</v>
      </c>
      <c r="I1085" s="43">
        <f t="shared" si="137"/>
        <v>2.9116189623064059E-3</v>
      </c>
      <c r="J1085" s="43">
        <f t="shared" si="138"/>
        <v>-4.3556507761238761E-3</v>
      </c>
      <c r="K1085" s="28">
        <f t="shared" si="139"/>
        <v>2.718629383831539E-2</v>
      </c>
    </row>
    <row r="1086" spans="1:11">
      <c r="A1086" s="2" t="str">
        <f t="shared" si="135"/>
        <v>YE Nov-10</v>
      </c>
      <c r="B1086" s="43">
        <f t="shared" si="140"/>
        <v>-1.0463378176382654E-2</v>
      </c>
      <c r="C1086" s="43">
        <f t="shared" si="140"/>
        <v>1.2261408990948297E-2</v>
      </c>
      <c r="D1086" s="43">
        <f t="shared" si="140"/>
        <v>1.2274694575031386E-2</v>
      </c>
      <c r="E1086" s="43">
        <f t="shared" si="136"/>
        <v>7.2823582012242483E-3</v>
      </c>
      <c r="F1086" s="43">
        <f t="shared" si="141"/>
        <v>1.4020321571717176E-2</v>
      </c>
      <c r="G1086" s="43">
        <f t="shared" si="141"/>
        <v>9.7135116138649114E-3</v>
      </c>
      <c r="H1086" s="43">
        <f t="shared" si="141"/>
        <v>1.9646441498961442E-2</v>
      </c>
      <c r="I1086" s="43">
        <f t="shared" si="137"/>
        <v>4.2653781575809901E-3</v>
      </c>
      <c r="J1086" s="43">
        <f t="shared" si="138"/>
        <v>-5.5177164341135843E-3</v>
      </c>
      <c r="K1086" s="28">
        <f t="shared" si="139"/>
        <v>2.2965079478767914E-2</v>
      </c>
    </row>
    <row r="1087" spans="1:11">
      <c r="A1087" s="2" t="str">
        <f t="shared" ref="A1087:A1114" si="142">TEXT(A835,"mmm-yy")</f>
        <v>YE Dec-10</v>
      </c>
      <c r="B1087" s="43">
        <f t="shared" si="140"/>
        <v>-9.2592592592593004E-3</v>
      </c>
      <c r="C1087" s="43">
        <f t="shared" si="140"/>
        <v>1.1072748025644508E-2</v>
      </c>
      <c r="D1087" s="43">
        <f t="shared" si="140"/>
        <v>1.1063089156634121E-2</v>
      </c>
      <c r="E1087" s="43">
        <f t="shared" ref="E1087:E1114" si="143">IF(OR(E823="-",E835="-"),"-",IF(OR(E823="C",E835="C"),"C",E835/E823-1))</f>
        <v>2.5151676262806788E-3</v>
      </c>
      <c r="F1087" s="43">
        <f t="shared" si="141"/>
        <v>7.2757062281723073E-3</v>
      </c>
      <c r="G1087" s="43">
        <f t="shared" si="141"/>
        <v>2.8684552920898998E-3</v>
      </c>
      <c r="H1087" s="43">
        <f t="shared" si="141"/>
        <v>1.3606082306607981E-2</v>
      </c>
      <c r="I1087" s="43">
        <f t="shared" ref="I1087:I1114" si="144">IF(OR(I835="-",I823="-"),"-",IF(OR(I835="C",I823="C"),"C",I835/I823-1))</f>
        <v>4.3946450931082737E-3</v>
      </c>
      <c r="J1087" s="43">
        <f t="shared" ref="J1087:J1114" si="145">IF(OR(J835="C",J823="C"),"C",J835/J823-1)</f>
        <v>-6.2454006432460796E-3</v>
      </c>
      <c r="K1087" s="28">
        <f t="shared" ref="K1087:K1114" si="146">K835/K823-1</f>
        <v>2.0522026044575759E-2</v>
      </c>
    </row>
    <row r="1088" spans="1:11">
      <c r="A1088" s="2" t="str">
        <f t="shared" si="142"/>
        <v>YE Jan-11</v>
      </c>
      <c r="B1088" s="43">
        <f t="shared" si="140"/>
        <v>-1.0714285714285676E-2</v>
      </c>
      <c r="C1088" s="43">
        <f t="shared" si="140"/>
        <v>8.7205140613189069E-3</v>
      </c>
      <c r="D1088" s="43">
        <f t="shared" si="140"/>
        <v>8.6655845845782231E-3</v>
      </c>
      <c r="E1088" s="43">
        <f t="shared" si="143"/>
        <v>-2.3743986396160821E-3</v>
      </c>
      <c r="F1088" s="43">
        <f t="shared" si="141"/>
        <v>-1.824922752493463E-3</v>
      </c>
      <c r="G1088" s="43">
        <f t="shared" si="141"/>
        <v>-3.6971658219863146E-3</v>
      </c>
      <c r="H1088" s="43">
        <f t="shared" si="141"/>
        <v>6.2706103927130386E-3</v>
      </c>
      <c r="I1088" s="43">
        <f t="shared" si="144"/>
        <v>1.8791907493040938E-3</v>
      </c>
      <c r="J1088" s="43">
        <f t="shared" si="145"/>
        <v>-8.0450855481578598E-3</v>
      </c>
      <c r="K1088" s="28">
        <f t="shared" si="146"/>
        <v>1.9645284971730126E-2</v>
      </c>
    </row>
    <row r="1089" spans="1:11">
      <c r="A1089" s="2" t="str">
        <f t="shared" si="142"/>
        <v>YE Feb-11</v>
      </c>
      <c r="B1089" s="43">
        <f t="shared" si="140"/>
        <v>-1.0158350761876322E-2</v>
      </c>
      <c r="C1089" s="43">
        <f t="shared" si="140"/>
        <v>6.7471129374900851E-3</v>
      </c>
      <c r="D1089" s="43">
        <f t="shared" si="140"/>
        <v>6.8487107356189902E-3</v>
      </c>
      <c r="E1089" s="43">
        <f t="shared" si="143"/>
        <v>-5.1971199306406479E-3</v>
      </c>
      <c r="F1089" s="43">
        <f t="shared" si="141"/>
        <v>-4.9208831494123029E-3</v>
      </c>
      <c r="G1089" s="43">
        <f t="shared" si="141"/>
        <v>-1.0014858013101202E-2</v>
      </c>
      <c r="H1089" s="43">
        <f t="shared" si="141"/>
        <v>1.6159972339151452E-3</v>
      </c>
      <c r="I1089" s="43">
        <f t="shared" si="144"/>
        <v>5.1455063794847433E-3</v>
      </c>
      <c r="J1089" s="43">
        <f t="shared" si="145"/>
        <v>-6.5263338458848574E-3</v>
      </c>
      <c r="K1089" s="28">
        <f t="shared" si="146"/>
        <v>1.70789577427648E-2</v>
      </c>
    </row>
    <row r="1090" spans="1:11">
      <c r="A1090" s="2" t="str">
        <f t="shared" si="142"/>
        <v>YE Mar-11</v>
      </c>
      <c r="B1090" s="43">
        <f t="shared" si="140"/>
        <v>-2.5710014947683102E-2</v>
      </c>
      <c r="C1090" s="43">
        <f t="shared" si="140"/>
        <v>2.9452534564389232E-3</v>
      </c>
      <c r="D1090" s="43">
        <f t="shared" si="140"/>
        <v>2.973196178032822E-3</v>
      </c>
      <c r="E1090" s="43">
        <f t="shared" si="143"/>
        <v>-8.6396005730198233E-3</v>
      </c>
      <c r="F1090" s="43">
        <f t="shared" si="141"/>
        <v>-1.2698275597512021E-2</v>
      </c>
      <c r="G1090" s="43">
        <f t="shared" si="141"/>
        <v>-2.1018876390098251E-2</v>
      </c>
      <c r="H1090" s="43">
        <f t="shared" si="141"/>
        <v>-5.6920916223905937E-3</v>
      </c>
      <c r="I1090" s="43">
        <f t="shared" si="144"/>
        <v>8.4992453806511659E-3</v>
      </c>
      <c r="J1090" s="43">
        <f t="shared" si="145"/>
        <v>-7.0462921154406111E-3</v>
      </c>
      <c r="K1090" s="28">
        <f t="shared" si="146"/>
        <v>2.9411436886096265E-2</v>
      </c>
    </row>
    <row r="1091" spans="1:11">
      <c r="A1091" s="2" t="str">
        <f t="shared" si="142"/>
        <v>YE Apr-11</v>
      </c>
      <c r="B1091" s="43">
        <f t="shared" ref="B1091:D1110" si="147">IF(B827=0,"-",B839/B827-1)</f>
        <v>-2.4360902255639139E-2</v>
      </c>
      <c r="C1091" s="43">
        <f t="shared" si="147"/>
        <v>-1.0307947728273037E-3</v>
      </c>
      <c r="D1091" s="43">
        <f t="shared" si="147"/>
        <v>-9.4912443053263296E-4</v>
      </c>
      <c r="E1091" s="43">
        <f t="shared" si="143"/>
        <v>-6.6801283818535007E-3</v>
      </c>
      <c r="F1091" s="43">
        <f t="shared" ref="F1091:H1110" si="148">IF(OR(F827="C",F839="C"),"C",F839/F827-1)</f>
        <v>-1.6628457313707878E-2</v>
      </c>
      <c r="G1091" s="43">
        <f t="shared" si="148"/>
        <v>-2.5907500392321703E-2</v>
      </c>
      <c r="H1091" s="43">
        <f t="shared" si="148"/>
        <v>-7.6229125393397767E-3</v>
      </c>
      <c r="I1091" s="43">
        <f t="shared" si="144"/>
        <v>9.5258336167776125E-3</v>
      </c>
      <c r="J1091" s="43">
        <f t="shared" si="145"/>
        <v>-9.0747205756351867E-3</v>
      </c>
      <c r="K1091" s="28">
        <f t="shared" si="146"/>
        <v>2.3912640992709289E-2</v>
      </c>
    </row>
    <row r="1092" spans="1:11">
      <c r="A1092" s="2" t="str">
        <f t="shared" si="142"/>
        <v>YE May-11</v>
      </c>
      <c r="B1092" s="43">
        <f t="shared" si="147"/>
        <v>-2.2365196078431349E-2</v>
      </c>
      <c r="C1092" s="43">
        <f t="shared" si="147"/>
        <v>-5.7535476484233961E-3</v>
      </c>
      <c r="D1092" s="43">
        <f t="shared" si="147"/>
        <v>-5.7632974345321886E-3</v>
      </c>
      <c r="E1092" s="43">
        <f t="shared" si="143"/>
        <v>2.1540998746270024E-3</v>
      </c>
      <c r="F1092" s="43">
        <f t="shared" si="148"/>
        <v>-1.2374563475915479E-2</v>
      </c>
      <c r="G1092" s="43">
        <f t="shared" si="148"/>
        <v>-2.2361589958382999E-2</v>
      </c>
      <c r="H1092" s="43">
        <f t="shared" si="148"/>
        <v>-3.6216122781863591E-3</v>
      </c>
      <c r="I1092" s="43">
        <f t="shared" si="144"/>
        <v>1.021546041960697E-2</v>
      </c>
      <c r="J1092" s="43">
        <f t="shared" si="145"/>
        <v>-8.7847662149139749E-3</v>
      </c>
      <c r="K1092" s="28">
        <f t="shared" si="146"/>
        <v>1.699167047181005E-2</v>
      </c>
    </row>
    <row r="1093" spans="1:11">
      <c r="A1093" s="2" t="str">
        <f t="shared" si="142"/>
        <v>YE Jun-11</v>
      </c>
      <c r="B1093" s="43">
        <f t="shared" si="147"/>
        <v>-2.2159800249687889E-2</v>
      </c>
      <c r="C1093" s="43">
        <f t="shared" si="147"/>
        <v>-9.0264709461568282E-3</v>
      </c>
      <c r="D1093" s="43">
        <f t="shared" si="147"/>
        <v>-8.9918859709278154E-3</v>
      </c>
      <c r="E1093" s="43">
        <f t="shared" si="143"/>
        <v>1.246917649767143E-3</v>
      </c>
      <c r="F1093" s="43">
        <f t="shared" si="148"/>
        <v>-1.5652491223295928E-2</v>
      </c>
      <c r="G1093" s="43">
        <f t="shared" si="148"/>
        <v>-2.6367919278851515E-2</v>
      </c>
      <c r="H1093" s="43">
        <f t="shared" si="148"/>
        <v>-7.7561804624823871E-3</v>
      </c>
      <c r="I1093" s="43">
        <f t="shared" si="144"/>
        <v>1.1005623446198376E-2</v>
      </c>
      <c r="J1093" s="43">
        <f t="shared" si="145"/>
        <v>-7.9580347141833263E-3</v>
      </c>
      <c r="K1093" s="28">
        <f t="shared" si="146"/>
        <v>1.3430956619378653E-2</v>
      </c>
    </row>
    <row r="1094" spans="1:11">
      <c r="A1094" s="2" t="str">
        <f t="shared" si="142"/>
        <v>YE Jul-11</v>
      </c>
      <c r="B1094" s="43">
        <f t="shared" si="147"/>
        <v>-1.9368947203998732E-2</v>
      </c>
      <c r="C1094" s="43">
        <f t="shared" si="147"/>
        <v>-1.2130473954191645E-2</v>
      </c>
      <c r="D1094" s="43">
        <f t="shared" si="147"/>
        <v>-1.215588985601801E-2</v>
      </c>
      <c r="E1094" s="43">
        <f t="shared" si="143"/>
        <v>4.69757123047021E-3</v>
      </c>
      <c r="F1094" s="43">
        <f t="shared" si="148"/>
        <v>-1.4437031108163634E-2</v>
      </c>
      <c r="G1094" s="43">
        <f t="shared" si="148"/>
        <v>-2.736947470820239E-2</v>
      </c>
      <c r="H1094" s="43">
        <f t="shared" si="148"/>
        <v>-7.5154217840163184E-3</v>
      </c>
      <c r="I1094" s="43">
        <f t="shared" si="144"/>
        <v>1.3296357932174763E-2</v>
      </c>
      <c r="J1094" s="43">
        <f t="shared" si="145"/>
        <v>-6.9740220413188059E-3</v>
      </c>
      <c r="K1094" s="28">
        <f t="shared" si="146"/>
        <v>7.3814440498987111E-3</v>
      </c>
    </row>
    <row r="1095" spans="1:11">
      <c r="A1095" s="2" t="str">
        <f t="shared" si="142"/>
        <v>YE Aug-11</v>
      </c>
      <c r="B1095" s="43">
        <f t="shared" si="147"/>
        <v>-1.7461802307452423E-2</v>
      </c>
      <c r="C1095" s="43">
        <f t="shared" si="147"/>
        <v>-1.4984464032592792E-2</v>
      </c>
      <c r="D1095" s="43">
        <f t="shared" si="147"/>
        <v>-1.5064930825874012E-2</v>
      </c>
      <c r="E1095" s="43">
        <f t="shared" si="143"/>
        <v>1.2288895251079346E-2</v>
      </c>
      <c r="F1095" s="43">
        <f t="shared" si="148"/>
        <v>-9.1475541711728559E-3</v>
      </c>
      <c r="G1095" s="43">
        <f t="shared" si="148"/>
        <v>-2.1969823996576876E-2</v>
      </c>
      <c r="H1095" s="43">
        <f t="shared" si="148"/>
        <v>-2.9611669316785827E-3</v>
      </c>
      <c r="I1095" s="43">
        <f t="shared" si="144"/>
        <v>1.3110300827117838E-2</v>
      </c>
      <c r="J1095" s="43">
        <f t="shared" si="145"/>
        <v>-6.2047605713170251E-3</v>
      </c>
      <c r="K1095" s="28">
        <f t="shared" si="146"/>
        <v>2.5213658671772166E-3</v>
      </c>
    </row>
    <row r="1096" spans="1:11">
      <c r="A1096" s="2" t="str">
        <f t="shared" si="142"/>
        <v>YE Sep-11</v>
      </c>
      <c r="B1096" s="43">
        <f t="shared" si="147"/>
        <v>-1.1451562983596397E-2</v>
      </c>
      <c r="C1096" s="43">
        <f t="shared" si="147"/>
        <v>-1.5448291396446878E-2</v>
      </c>
      <c r="D1096" s="43">
        <f t="shared" si="147"/>
        <v>-1.5522443365332483E-2</v>
      </c>
      <c r="E1096" s="43">
        <f t="shared" si="143"/>
        <v>1.3534516475361302E-2</v>
      </c>
      <c r="F1096" s="43">
        <f t="shared" si="148"/>
        <v>-8.1524643754621318E-3</v>
      </c>
      <c r="G1096" s="43">
        <f t="shared" si="148"/>
        <v>-2.0936532528453733E-2</v>
      </c>
      <c r="H1096" s="43">
        <f t="shared" si="148"/>
        <v>-2.1980156554370911E-3</v>
      </c>
      <c r="I1096" s="43">
        <f t="shared" si="144"/>
        <v>1.3057445791544886E-2</v>
      </c>
      <c r="J1096" s="43">
        <f t="shared" si="145"/>
        <v>-5.9675655224682433E-3</v>
      </c>
      <c r="K1096" s="28">
        <f t="shared" si="146"/>
        <v>-4.043027395716936E-3</v>
      </c>
    </row>
    <row r="1097" spans="1:11">
      <c r="A1097" s="2" t="str">
        <f t="shared" si="142"/>
        <v>YE Oct-11</v>
      </c>
      <c r="B1097" s="43">
        <f t="shared" si="147"/>
        <v>-1.9131491041603388E-2</v>
      </c>
      <c r="C1097" s="43">
        <f t="shared" si="147"/>
        <v>-1.7941721657023124E-2</v>
      </c>
      <c r="D1097" s="43">
        <f t="shared" si="147"/>
        <v>-1.80639627412994E-2</v>
      </c>
      <c r="E1097" s="43">
        <f t="shared" si="143"/>
        <v>1.5029254366569322E-2</v>
      </c>
      <c r="F1097" s="43">
        <f t="shared" si="148"/>
        <v>-7.9819230440284494E-3</v>
      </c>
      <c r="G1097" s="43">
        <f t="shared" si="148"/>
        <v>-2.138179710991317E-2</v>
      </c>
      <c r="H1097" s="43">
        <f t="shared" si="148"/>
        <v>-3.3061962656371069E-3</v>
      </c>
      <c r="I1097" s="43">
        <f t="shared" si="144"/>
        <v>1.3692647476116537E-2</v>
      </c>
      <c r="J1097" s="43">
        <f t="shared" si="145"/>
        <v>-4.6912369284053401E-3</v>
      </c>
      <c r="K1097" s="28">
        <f t="shared" si="146"/>
        <v>1.2129754128245018E-3</v>
      </c>
    </row>
    <row r="1098" spans="1:11">
      <c r="A1098" s="2" t="str">
        <f t="shared" si="142"/>
        <v>YE Nov-11</v>
      </c>
      <c r="B1098" s="43">
        <f t="shared" si="147"/>
        <v>-2.0543806646525664E-2</v>
      </c>
      <c r="C1098" s="43">
        <f t="shared" si="147"/>
        <v>-2.0600644011937619E-2</v>
      </c>
      <c r="D1098" s="43">
        <f t="shared" si="147"/>
        <v>-2.0686735207202656E-2</v>
      </c>
      <c r="E1098" s="43">
        <f t="shared" si="143"/>
        <v>1.2838208187754718E-2</v>
      </c>
      <c r="F1098" s="43">
        <f t="shared" si="148"/>
        <v>-1.0832313171091235E-2</v>
      </c>
      <c r="G1098" s="43">
        <f t="shared" si="148"/>
        <v>-2.5013496555228776E-2</v>
      </c>
      <c r="H1098" s="43">
        <f t="shared" si="148"/>
        <v>-8.1141076327627681E-3</v>
      </c>
      <c r="I1098" s="43">
        <f t="shared" si="144"/>
        <v>1.4545004811895579E-2</v>
      </c>
      <c r="J1098" s="43">
        <f t="shared" si="145"/>
        <v>-2.7404417778754686E-3</v>
      </c>
      <c r="K1098" s="28">
        <f t="shared" si="146"/>
        <v>-5.8029512496338143E-5</v>
      </c>
    </row>
    <row r="1099" spans="1:11">
      <c r="A1099" s="2" t="str">
        <f t="shared" si="142"/>
        <v>YE Dec-11</v>
      </c>
      <c r="B1099" s="43">
        <f t="shared" si="147"/>
        <v>-2.1103406692794646E-2</v>
      </c>
      <c r="C1099" s="43">
        <f t="shared" si="147"/>
        <v>-2.2931063789879635E-2</v>
      </c>
      <c r="D1099" s="43">
        <f t="shared" si="147"/>
        <v>-2.3062116603376426E-2</v>
      </c>
      <c r="E1099" s="43">
        <f t="shared" si="143"/>
        <v>1.5791213974086116E-2</v>
      </c>
      <c r="F1099" s="43">
        <f t="shared" si="148"/>
        <v>-7.1503077659326175E-3</v>
      </c>
      <c r="G1099" s="43">
        <f t="shared" si="148"/>
        <v>-2.2283418618944006E-2</v>
      </c>
      <c r="H1099" s="43">
        <f t="shared" si="148"/>
        <v>-7.6350814472694317E-3</v>
      </c>
      <c r="I1099" s="43">
        <f t="shared" si="144"/>
        <v>1.547801391650272E-2</v>
      </c>
      <c r="J1099" s="43">
        <f t="shared" si="145"/>
        <v>4.8850344492601394E-4</v>
      </c>
      <c r="K1099" s="28">
        <f t="shared" si="146"/>
        <v>-1.8670583895998849E-3</v>
      </c>
    </row>
    <row r="1100" spans="1:11">
      <c r="A1100" s="2" t="str">
        <f t="shared" si="142"/>
        <v>YE Jan-12</v>
      </c>
      <c r="B1100" s="43">
        <f t="shared" si="147"/>
        <v>-2.1058965102286442E-2</v>
      </c>
      <c r="C1100" s="43">
        <f t="shared" si="147"/>
        <v>-2.4248104095716205E-2</v>
      </c>
      <c r="D1100" s="43">
        <f t="shared" si="147"/>
        <v>-2.4404661457816612E-2</v>
      </c>
      <c r="E1100" s="43">
        <f t="shared" si="143"/>
        <v>1.4286941723136826E-2</v>
      </c>
      <c r="F1100" s="43">
        <f t="shared" si="148"/>
        <v>-9.6367443602412006E-3</v>
      </c>
      <c r="G1100" s="43">
        <f t="shared" si="148"/>
        <v>-2.3944397715172872E-2</v>
      </c>
      <c r="H1100" s="43">
        <f t="shared" si="148"/>
        <v>-1.0466387710700409E-2</v>
      </c>
      <c r="I1100" s="43">
        <f t="shared" si="144"/>
        <v>1.4658645799931147E-2</v>
      </c>
      <c r="J1100" s="43">
        <f t="shared" si="145"/>
        <v>8.3841856421607019E-4</v>
      </c>
      <c r="K1100" s="28">
        <f t="shared" si="146"/>
        <v>-3.2577437044132296E-3</v>
      </c>
    </row>
    <row r="1101" spans="1:11">
      <c r="A1101" s="2" t="str">
        <f t="shared" si="142"/>
        <v>YE Feb-12</v>
      </c>
      <c r="B1101" s="43">
        <f t="shared" si="147"/>
        <v>-2.0525203742831288E-2</v>
      </c>
      <c r="C1101" s="43">
        <f t="shared" si="147"/>
        <v>-2.5520715666800697E-2</v>
      </c>
      <c r="D1101" s="43">
        <f t="shared" si="147"/>
        <v>-2.2852037387444568E-2</v>
      </c>
      <c r="E1101" s="43">
        <f t="shared" si="143"/>
        <v>1.3497514799488908E-2</v>
      </c>
      <c r="F1101" s="43">
        <f t="shared" si="148"/>
        <v>-1.014978399765698E-2</v>
      </c>
      <c r="G1101" s="43">
        <f t="shared" si="148"/>
        <v>-2.2960214423419001E-2</v>
      </c>
      <c r="H1101" s="43">
        <f t="shared" si="148"/>
        <v>-9.6629683007911638E-3</v>
      </c>
      <c r="I1101" s="43">
        <f t="shared" si="144"/>
        <v>1.3111472649194322E-2</v>
      </c>
      <c r="J1101" s="43">
        <f t="shared" si="145"/>
        <v>-4.9156568045383153E-4</v>
      </c>
      <c r="K1101" s="28">
        <f t="shared" si="146"/>
        <v>-5.1001944542713451E-3</v>
      </c>
    </row>
    <row r="1102" spans="1:11">
      <c r="A1102" s="2" t="str">
        <f t="shared" si="142"/>
        <v>YE Mar-12</v>
      </c>
      <c r="B1102" s="43">
        <f t="shared" si="147"/>
        <v>-7.6710647437864266E-3</v>
      </c>
      <c r="C1102" s="43">
        <f t="shared" si="147"/>
        <v>-2.2693226922855247E-2</v>
      </c>
      <c r="D1102" s="43">
        <f t="shared" si="147"/>
        <v>-1.9962632432784067E-2</v>
      </c>
      <c r="E1102" s="43">
        <f t="shared" si="143"/>
        <v>1.5651488837437721E-2</v>
      </c>
      <c r="F1102" s="43">
        <f t="shared" si="148"/>
        <v>-5.4068347429654384E-3</v>
      </c>
      <c r="G1102" s="43">
        <f t="shared" si="148"/>
        <v>-1.5133307367769189E-2</v>
      </c>
      <c r="H1102" s="43">
        <f t="shared" si="148"/>
        <v>-4.6235885140338828E-3</v>
      </c>
      <c r="I1102" s="43">
        <f t="shared" si="144"/>
        <v>9.8759280799798344E-3</v>
      </c>
      <c r="J1102" s="43">
        <f t="shared" si="145"/>
        <v>-7.868844588776458E-4</v>
      </c>
      <c r="K1102" s="28">
        <f t="shared" si="146"/>
        <v>-1.5138288973897573E-2</v>
      </c>
    </row>
    <row r="1103" spans="1:11">
      <c r="A1103" s="2" t="str">
        <f t="shared" si="142"/>
        <v>YE Apr-12</v>
      </c>
      <c r="B1103" s="43">
        <f t="shared" si="147"/>
        <v>-6.1652281134402243E-3</v>
      </c>
      <c r="C1103" s="43">
        <f t="shared" si="147"/>
        <v>-1.9593510324483865E-2</v>
      </c>
      <c r="D1103" s="43">
        <f t="shared" si="147"/>
        <v>-1.6897797983962071E-2</v>
      </c>
      <c r="E1103" s="43">
        <f t="shared" si="143"/>
        <v>1.1445518390275522E-2</v>
      </c>
      <c r="F1103" s="43">
        <f t="shared" si="148"/>
        <v>-3.88085116657233E-3</v>
      </c>
      <c r="G1103" s="43">
        <f t="shared" si="148"/>
        <v>-1.0669345752057691E-2</v>
      </c>
      <c r="H1103" s="43">
        <f t="shared" si="148"/>
        <v>-5.6456836512672748E-3</v>
      </c>
      <c r="I1103" s="43">
        <f t="shared" si="144"/>
        <v>6.8617044830636686E-3</v>
      </c>
      <c r="J1103" s="43">
        <f t="shared" si="145"/>
        <v>1.7748527418026683E-3</v>
      </c>
      <c r="K1103" s="28">
        <f t="shared" si="146"/>
        <v>-1.351158420987153E-2</v>
      </c>
    </row>
    <row r="1104" spans="1:11">
      <c r="A1104" s="2" t="str">
        <f t="shared" si="142"/>
        <v>YE May-12</v>
      </c>
      <c r="B1104" s="43">
        <f t="shared" si="147"/>
        <v>-8.4612973989345308E-3</v>
      </c>
      <c r="C1104" s="43">
        <f t="shared" si="147"/>
        <v>-1.6340329540532217E-2</v>
      </c>
      <c r="D1104" s="43">
        <f t="shared" si="147"/>
        <v>-1.3573364415658928E-2</v>
      </c>
      <c r="E1104" s="43">
        <f t="shared" si="143"/>
        <v>6.182752884749787E-3</v>
      </c>
      <c r="F1104" s="43">
        <f t="shared" si="148"/>
        <v>-4.5869326981426983E-3</v>
      </c>
      <c r="G1104" s="43">
        <f t="shared" si="148"/>
        <v>-8.9484972546146624E-3</v>
      </c>
      <c r="H1104" s="43">
        <f t="shared" si="148"/>
        <v>-7.4745322889055998E-3</v>
      </c>
      <c r="I1104" s="43">
        <f t="shared" si="144"/>
        <v>4.400946413369633E-3</v>
      </c>
      <c r="J1104" s="43">
        <f t="shared" si="145"/>
        <v>2.9093455883022479E-3</v>
      </c>
      <c r="K1104" s="28">
        <f t="shared" si="146"/>
        <v>-7.9462678773193351E-3</v>
      </c>
    </row>
    <row r="1105" spans="1:11">
      <c r="A1105" s="2" t="str">
        <f t="shared" si="142"/>
        <v>YE Jun-12</v>
      </c>
      <c r="B1105" s="43">
        <f t="shared" si="147"/>
        <v>-7.022023619533968E-3</v>
      </c>
      <c r="C1105" s="43">
        <f t="shared" si="147"/>
        <v>-1.3216321605464487E-2</v>
      </c>
      <c r="D1105" s="43">
        <f t="shared" si="147"/>
        <v>-1.0484933182577927E-2</v>
      </c>
      <c r="E1105" s="43">
        <f t="shared" si="143"/>
        <v>4.0500320899128361E-3</v>
      </c>
      <c r="F1105" s="43">
        <f t="shared" si="148"/>
        <v>-2.4893130473656599E-3</v>
      </c>
      <c r="G1105" s="43">
        <f t="shared" si="148"/>
        <v>-5.3492238876484688E-3</v>
      </c>
      <c r="H1105" s="43">
        <f t="shared" si="148"/>
        <v>-6.4773654085150678E-3</v>
      </c>
      <c r="I1105" s="43">
        <f t="shared" si="144"/>
        <v>2.8752914178189481E-3</v>
      </c>
      <c r="J1105" s="43">
        <f t="shared" si="145"/>
        <v>4.0140528482164317E-3</v>
      </c>
      <c r="K1105" s="28">
        <f t="shared" si="146"/>
        <v>-6.2381020861204117E-3</v>
      </c>
    </row>
    <row r="1106" spans="1:11">
      <c r="A1106" s="2" t="str">
        <f t="shared" si="142"/>
        <v>YE Jul-12</v>
      </c>
      <c r="B1106" s="43">
        <f t="shared" si="147"/>
        <v>-1.5291494106403292E-2</v>
      </c>
      <c r="C1106" s="43">
        <f t="shared" si="147"/>
        <v>-1.1702140309155729E-2</v>
      </c>
      <c r="D1106" s="43">
        <f t="shared" si="147"/>
        <v>-8.9354292568532001E-3</v>
      </c>
      <c r="E1106" s="43">
        <f t="shared" si="143"/>
        <v>-3.4783594328192668E-3</v>
      </c>
      <c r="F1106" s="43">
        <f t="shared" si="148"/>
        <v>-8.5831307157759884E-3</v>
      </c>
      <c r="G1106" s="43">
        <f t="shared" si="148"/>
        <v>-9.0182706474223329E-3</v>
      </c>
      <c r="H1106" s="43">
        <f t="shared" si="148"/>
        <v>-1.23827080550305E-2</v>
      </c>
      <c r="I1106" s="43">
        <f t="shared" si="144"/>
        <v>4.3909985296175513E-4</v>
      </c>
      <c r="J1106" s="43">
        <f t="shared" si="145"/>
        <v>3.8472162954659161E-3</v>
      </c>
      <c r="K1106" s="28">
        <f t="shared" si="146"/>
        <v>3.6450927109543674E-3</v>
      </c>
    </row>
    <row r="1107" spans="1:11">
      <c r="A1107" s="2" t="str">
        <f t="shared" si="142"/>
        <v>YE Aug-12</v>
      </c>
      <c r="B1107" s="43">
        <f t="shared" si="147"/>
        <v>-1.9358933671850154E-2</v>
      </c>
      <c r="C1107" s="43">
        <f t="shared" si="147"/>
        <v>-1.059627420941911E-2</v>
      </c>
      <c r="D1107" s="43">
        <f t="shared" si="147"/>
        <v>-7.802908373851003E-3</v>
      </c>
      <c r="E1107" s="43">
        <f t="shared" si="143"/>
        <v>-1.6666942927727302E-2</v>
      </c>
      <c r="F1107" s="43">
        <f t="shared" si="148"/>
        <v>-2.0161579737648205E-2</v>
      </c>
      <c r="G1107" s="43">
        <f t="shared" si="148"/>
        <v>-1.8658213151334757E-2</v>
      </c>
      <c r="H1107" s="43">
        <f t="shared" si="148"/>
        <v>-2.4339800673040979E-2</v>
      </c>
      <c r="I1107" s="43">
        <f t="shared" si="144"/>
        <v>-1.5319500366341998E-3</v>
      </c>
      <c r="J1107" s="43">
        <f t="shared" si="145"/>
        <v>4.2824550373943282E-3</v>
      </c>
      <c r="K1107" s="28">
        <f t="shared" si="146"/>
        <v>8.9356440019807692E-3</v>
      </c>
    </row>
    <row r="1108" spans="1:11">
      <c r="A1108" s="2" t="str">
        <f t="shared" si="142"/>
        <v>YE Sep-12</v>
      </c>
      <c r="B1108" s="43">
        <f t="shared" si="147"/>
        <v>-1.2210394489668097E-2</v>
      </c>
      <c r="C1108" s="43">
        <f t="shared" si="147"/>
        <v>-1.1987264425230904E-2</v>
      </c>
      <c r="D1108" s="43">
        <f t="shared" si="147"/>
        <v>-9.1743843609117803E-3</v>
      </c>
      <c r="E1108" s="43">
        <f t="shared" si="143"/>
        <v>-1.9699357534457174E-2</v>
      </c>
      <c r="F1108" s="43">
        <f t="shared" si="148"/>
        <v>-2.2773090897949211E-2</v>
      </c>
      <c r="G1108" s="43">
        <f t="shared" si="148"/>
        <v>-2.2366523944269745E-2</v>
      </c>
      <c r="H1108" s="43">
        <f t="shared" si="148"/>
        <v>-2.869301241768496E-2</v>
      </c>
      <c r="I1108" s="43">
        <f t="shared" si="144"/>
        <v>-4.15868486132287E-4</v>
      </c>
      <c r="J1108" s="43">
        <f t="shared" si="145"/>
        <v>6.0947996827149797E-3</v>
      </c>
      <c r="K1108" s="28">
        <f t="shared" si="146"/>
        <v>2.2588824906888405E-4</v>
      </c>
    </row>
    <row r="1109" spans="1:11">
      <c r="A1109" s="2" t="str">
        <f t="shared" si="142"/>
        <v>YE Oct-12</v>
      </c>
      <c r="B1109" s="43">
        <f t="shared" si="147"/>
        <v>-8.6687306501548322E-3</v>
      </c>
      <c r="C1109" s="43">
        <f t="shared" si="147"/>
        <v>-1.0022672676886613E-2</v>
      </c>
      <c r="D1109" s="43">
        <f t="shared" si="147"/>
        <v>-7.1652231926544463E-3</v>
      </c>
      <c r="E1109" s="43">
        <f t="shared" si="143"/>
        <v>-1.9967842018966175E-2</v>
      </c>
      <c r="F1109" s="43">
        <f t="shared" si="148"/>
        <v>-1.9091980916952855E-2</v>
      </c>
      <c r="G1109" s="43">
        <f t="shared" si="148"/>
        <v>-1.6028995521603195E-2</v>
      </c>
      <c r="H1109" s="43">
        <f t="shared" si="148"/>
        <v>-2.6989991166879168E-2</v>
      </c>
      <c r="I1109" s="43">
        <f t="shared" si="144"/>
        <v>-3.1128817631912442E-3</v>
      </c>
      <c r="J1109" s="43">
        <f t="shared" si="145"/>
        <v>8.1170904494578533E-3</v>
      </c>
      <c r="K1109" s="28">
        <f t="shared" si="146"/>
        <v>-1.3657816197201189E-3</v>
      </c>
    </row>
    <row r="1110" spans="1:11">
      <c r="A1110" s="2" t="str">
        <f t="shared" si="142"/>
        <v>YE Nov-12</v>
      </c>
      <c r="B1110" s="43">
        <f t="shared" si="147"/>
        <v>-8.9450956199876863E-3</v>
      </c>
      <c r="C1110" s="43">
        <f t="shared" si="147"/>
        <v>-7.9474384504469864E-3</v>
      </c>
      <c r="D1110" s="43">
        <f t="shared" si="147"/>
        <v>-5.1112834044869659E-3</v>
      </c>
      <c r="E1110" s="43">
        <f t="shared" si="143"/>
        <v>-2.2213453918097481E-2</v>
      </c>
      <c r="F1110" s="43">
        <f t="shared" si="148"/>
        <v>-1.8894789047086191E-2</v>
      </c>
      <c r="G1110" s="43">
        <f t="shared" si="148"/>
        <v>-1.518973343841834E-2</v>
      </c>
      <c r="H1110" s="43">
        <f t="shared" si="148"/>
        <v>-2.7211198064216569E-2</v>
      </c>
      <c r="I1110" s="43">
        <f t="shared" si="144"/>
        <v>-3.7622024611947413E-3</v>
      </c>
      <c r="J1110" s="43">
        <f t="shared" si="145"/>
        <v>8.5490385997262219E-3</v>
      </c>
      <c r="K1110" s="28">
        <f t="shared" si="146"/>
        <v>1.0066618561004326E-3</v>
      </c>
    </row>
    <row r="1111" spans="1:11">
      <c r="A1111" s="2" t="str">
        <f t="shared" si="142"/>
        <v>YE Dec-12</v>
      </c>
      <c r="B1111" s="43">
        <f t="shared" ref="B1111:D1114" si="149">IF(B847=0,"-",B859/B847-1)</f>
        <v>-1.0163227594702784E-2</v>
      </c>
      <c r="C1111" s="43">
        <f t="shared" si="149"/>
        <v>-5.9461962820676062E-3</v>
      </c>
      <c r="D1111" s="43">
        <f t="shared" si="149"/>
        <v>-3.0645934710082923E-3</v>
      </c>
      <c r="E1111" s="43">
        <f t="shared" si="143"/>
        <v>-2.2068360977410717E-2</v>
      </c>
      <c r="F1111" s="43">
        <f t="shared" ref="F1111:H1114" si="150">IF(OR(F847="C",F859="C"),"C",F859/F847-1)</f>
        <v>-1.8053435826218323E-2</v>
      </c>
      <c r="G1111" s="43">
        <f t="shared" si="150"/>
        <v>-1.3044340766499629E-2</v>
      </c>
      <c r="H1111" s="43">
        <f t="shared" si="150"/>
        <v>-2.506532389345173E-2</v>
      </c>
      <c r="I1111" s="43">
        <f t="shared" si="144"/>
        <v>-5.0752989892260958E-3</v>
      </c>
      <c r="J1111" s="43">
        <f t="shared" si="145"/>
        <v>7.1921619356445365E-3</v>
      </c>
      <c r="K1111" s="28">
        <f t="shared" si="146"/>
        <v>4.2603300162187274E-3</v>
      </c>
    </row>
    <row r="1112" spans="1:11">
      <c r="A1112" s="2" t="str">
        <f t="shared" si="142"/>
        <v>YE Jan-13</v>
      </c>
      <c r="B1112" s="43">
        <f t="shared" si="149"/>
        <v>-7.6828518746158148E-3</v>
      </c>
      <c r="C1112" s="43">
        <f t="shared" si="149"/>
        <v>-4.4711520834824769E-3</v>
      </c>
      <c r="D1112" s="43">
        <f t="shared" si="149"/>
        <v>-1.5552277826988981E-3</v>
      </c>
      <c r="E1112" s="43">
        <f t="shared" si="143"/>
        <v>-1.9093426665500512E-2</v>
      </c>
      <c r="F1112" s="43">
        <f t="shared" si="150"/>
        <v>-1.2663114528740915E-2</v>
      </c>
      <c r="G1112" s="43">
        <f t="shared" si="150"/>
        <v>-1.2724963185976379E-2</v>
      </c>
      <c r="H1112" s="43">
        <f t="shared" si="150"/>
        <v>-2.0618959820582261E-2</v>
      </c>
      <c r="I1112" s="43">
        <f t="shared" si="144"/>
        <v>6.2645823027285275E-5</v>
      </c>
      <c r="J1112" s="43">
        <f t="shared" si="145"/>
        <v>8.1233401152873697E-3</v>
      </c>
      <c r="K1112" s="28">
        <f t="shared" si="146"/>
        <v>3.2365658471191772E-3</v>
      </c>
    </row>
    <row r="1113" spans="1:11">
      <c r="A1113" s="2" t="str">
        <f t="shared" si="142"/>
        <v>YE Feb-13</v>
      </c>
      <c r="B1113" s="43">
        <f t="shared" si="149"/>
        <v>-6.1633281972265364E-3</v>
      </c>
      <c r="C1113" s="43">
        <f t="shared" si="149"/>
        <v>-3.0524118811023904E-3</v>
      </c>
      <c r="D1113" s="43">
        <f t="shared" si="149"/>
        <v>-5.8193288382234476E-3</v>
      </c>
      <c r="E1113" s="43">
        <f t="shared" si="143"/>
        <v>-1.4076525922686711E-2</v>
      </c>
      <c r="F1113" s="43">
        <f t="shared" si="150"/>
        <v>-9.0603289286006472E-3</v>
      </c>
      <c r="G1113" s="43">
        <f t="shared" si="150"/>
        <v>-9.2263099556463279E-3</v>
      </c>
      <c r="H1113" s="43">
        <f t="shared" si="150"/>
        <v>-1.9813938827666355E-2</v>
      </c>
      <c r="I1113" s="43">
        <f t="shared" si="144"/>
        <v>1.6752668012243177E-4</v>
      </c>
      <c r="J1113" s="43">
        <f t="shared" si="145"/>
        <v>1.097098839194266E-2</v>
      </c>
      <c r="K1113" s="28">
        <f t="shared" si="146"/>
        <v>3.1302088204099299E-3</v>
      </c>
    </row>
    <row r="1114" spans="1:11">
      <c r="A1114" s="2" t="str">
        <f t="shared" si="142"/>
        <v>YE Mar-13</v>
      </c>
      <c r="B1114" s="43">
        <f t="shared" si="149"/>
        <v>-3.4013605442176909E-3</v>
      </c>
      <c r="C1114" s="43">
        <f t="shared" si="149"/>
        <v>-3.6116514440284186E-3</v>
      </c>
      <c r="D1114" s="43">
        <f t="shared" si="149"/>
        <v>-6.3871739946154138E-3</v>
      </c>
      <c r="E1114" s="43">
        <f t="shared" si="143"/>
        <v>-5.1313356196019955E-3</v>
      </c>
      <c r="F1114" s="43">
        <f t="shared" si="150"/>
        <v>2.019332246455452E-3</v>
      </c>
      <c r="G1114" s="43">
        <f t="shared" si="150"/>
        <v>-1.3057819723608644E-3</v>
      </c>
      <c r="H1114" s="43">
        <f t="shared" si="150"/>
        <v>-1.1485734880790188E-2</v>
      </c>
      <c r="I1114" s="43">
        <f t="shared" si="144"/>
        <v>3.3294617699730633E-3</v>
      </c>
      <c r="J1114" s="43">
        <f t="shared" si="145"/>
        <v>1.3661985065654969E-2</v>
      </c>
      <c r="K1114" s="28">
        <f t="shared" si="146"/>
        <v>-2.110086161922764E-4</v>
      </c>
    </row>
    <row r="1116" spans="1:11">
      <c r="A1116" s="32" t="s">
        <v>55</v>
      </c>
    </row>
    <row r="1117" spans="1:11">
      <c r="A1117" s="2"/>
    </row>
    <row r="1118" spans="1:11">
      <c r="A1118" s="2" t="s">
        <v>56</v>
      </c>
    </row>
    <row r="1119" spans="1:11">
      <c r="A1119" s="2"/>
    </row>
    <row r="1120" spans="1:11">
      <c r="A1120" t="s">
        <v>57</v>
      </c>
    </row>
    <row r="1121" spans="1:1">
      <c r="A1121" s="2" t="s">
        <v>58</v>
      </c>
    </row>
    <row r="1124" spans="1:1">
      <c r="A1124" t="s">
        <v>59</v>
      </c>
    </row>
    <row r="1125" spans="1:1">
      <c r="A1125" t="s">
        <v>60</v>
      </c>
    </row>
    <row r="1126" spans="1:1">
      <c r="A1126" t="s">
        <v>88</v>
      </c>
    </row>
    <row r="1127" spans="1:1">
      <c r="A1127" t="s">
        <v>61</v>
      </c>
    </row>
    <row r="1129" spans="1:1">
      <c r="A1129" s="13" t="s">
        <v>62</v>
      </c>
    </row>
    <row r="1130" spans="1:1">
      <c r="A1130" s="33" t="s">
        <v>63</v>
      </c>
    </row>
    <row r="1131" spans="1:1">
      <c r="A1131" s="33" t="s">
        <v>64</v>
      </c>
    </row>
    <row r="1132" spans="1:1">
      <c r="A1132" s="33" t="s">
        <v>65</v>
      </c>
    </row>
    <row r="1133" spans="1:1">
      <c r="A1133" s="33" t="s">
        <v>66</v>
      </c>
    </row>
    <row r="1134" spans="1:1">
      <c r="A1134" s="33"/>
    </row>
    <row r="1135" spans="1:1">
      <c r="A1135" s="13" t="s">
        <v>67</v>
      </c>
    </row>
    <row r="1136" spans="1:1">
      <c r="A1136" s="33" t="s">
        <v>89</v>
      </c>
    </row>
    <row r="1137" spans="1:4">
      <c r="A1137" s="33" t="s">
        <v>68</v>
      </c>
    </row>
    <row r="1138" spans="1:4">
      <c r="A1138" s="33" t="s">
        <v>69</v>
      </c>
    </row>
    <row r="1139" spans="1:4">
      <c r="A1139" t="s">
        <v>70</v>
      </c>
    </row>
    <row r="1141" spans="1:4">
      <c r="A1141" s="13" t="s">
        <v>71</v>
      </c>
    </row>
    <row r="1142" spans="1:4" ht="15" hidden="1">
      <c r="A1142" s="34" t="str">
        <f>D4&amp;" Guest Nights - latest three years"</f>
        <v>Total NZ - Total Guest Nights - latest three years</v>
      </c>
    </row>
    <row r="1143" spans="1:4">
      <c r="B1143" s="85" t="s">
        <v>93</v>
      </c>
      <c r="C1143" s="85"/>
      <c r="D1143" s="85"/>
    </row>
    <row r="1144" spans="1:4">
      <c r="A1144" s="66" t="s">
        <v>72</v>
      </c>
      <c r="B1144" s="68" t="s">
        <v>108</v>
      </c>
      <c r="C1144" s="68" t="s">
        <v>109</v>
      </c>
      <c r="D1144" s="68" t="s">
        <v>110</v>
      </c>
    </row>
    <row r="1145" spans="1:4">
      <c r="A1145" s="27" t="s">
        <v>79</v>
      </c>
      <c r="B1145" s="67">
        <f>F118/1000</f>
        <v>2821.076</v>
      </c>
      <c r="C1145" s="67">
        <f>F130/1000</f>
        <v>2715.326</v>
      </c>
      <c r="D1145" s="67">
        <f>F142/1000</f>
        <v>2658.6869999999999</v>
      </c>
    </row>
    <row r="1146" spans="1:4">
      <c r="A1146" s="27" t="s">
        <v>80</v>
      </c>
      <c r="B1146" s="67">
        <f t="shared" ref="B1146:B1148" si="151">F119/1000</f>
        <v>1881.2529999999999</v>
      </c>
      <c r="C1146" s="67">
        <f t="shared" ref="C1146:C1148" si="152">F131/1000</f>
        <v>1898.174</v>
      </c>
      <c r="D1146" s="67">
        <f t="shared" ref="D1146:D1148" si="153">F143/1000</f>
        <v>1892.558</v>
      </c>
    </row>
    <row r="1147" spans="1:4">
      <c r="A1147" s="27" t="s">
        <v>81</v>
      </c>
      <c r="B1147" s="67">
        <f t="shared" si="151"/>
        <v>1730.8869999999999</v>
      </c>
      <c r="C1147" s="67">
        <f t="shared" si="152"/>
        <v>1736.35</v>
      </c>
      <c r="D1147" s="67">
        <f t="shared" si="153"/>
        <v>1808.557</v>
      </c>
    </row>
    <row r="1148" spans="1:4">
      <c r="A1148" s="27" t="s">
        <v>82</v>
      </c>
      <c r="B1148" s="67">
        <f t="shared" si="151"/>
        <v>2215.5</v>
      </c>
      <c r="C1148" s="67">
        <f t="shared" si="152"/>
        <v>2259.13</v>
      </c>
      <c r="D1148" s="67">
        <f t="shared" si="153"/>
        <v>2108.4140000000002</v>
      </c>
    </row>
    <row r="1149" spans="1:4">
      <c r="A1149" s="27" t="s">
        <v>83</v>
      </c>
      <c r="B1149" s="67">
        <f t="shared" ref="B1149:B1156" si="154">F122/1000</f>
        <v>2025.2460000000001</v>
      </c>
      <c r="C1149" s="67">
        <f t="shared" ref="C1149:C1156" si="155">F134/1000</f>
        <v>2195.3580000000002</v>
      </c>
      <c r="D1149" s="67">
        <f t="shared" ref="D1149:D1156" si="156">F146/1000</f>
        <v>1992.9829999999999</v>
      </c>
    </row>
    <row r="1150" spans="1:4">
      <c r="A1150" s="27" t="s">
        <v>84</v>
      </c>
      <c r="B1150" s="67">
        <f t="shared" si="154"/>
        <v>2183.8470000000002</v>
      </c>
      <c r="C1150" s="67">
        <f t="shared" si="155"/>
        <v>2189.3420000000001</v>
      </c>
      <c r="D1150" s="67">
        <f t="shared" si="156"/>
        <v>2111.027</v>
      </c>
    </row>
    <row r="1151" spans="1:4">
      <c r="A1151" s="27" t="s">
        <v>73</v>
      </c>
      <c r="B1151" s="67">
        <f t="shared" si="154"/>
        <v>2482.1869999999999</v>
      </c>
      <c r="C1151" s="67">
        <f t="shared" si="155"/>
        <v>2445.4160000000002</v>
      </c>
      <c r="D1151" s="67">
        <f t="shared" si="156"/>
        <v>2527.3270000000002</v>
      </c>
    </row>
    <row r="1152" spans="1:4">
      <c r="A1152" s="27" t="s">
        <v>74</v>
      </c>
      <c r="B1152" s="67">
        <f t="shared" si="154"/>
        <v>2702.7840000000001</v>
      </c>
      <c r="C1152" s="67">
        <f t="shared" si="155"/>
        <v>2662.6019999999999</v>
      </c>
      <c r="D1152" s="67">
        <f t="shared" si="156"/>
        <v>2629.4920000000002</v>
      </c>
    </row>
    <row r="1153" spans="1:4">
      <c r="A1153" s="27" t="s">
        <v>75</v>
      </c>
      <c r="B1153" s="67">
        <f t="shared" si="154"/>
        <v>3165.2640000000001</v>
      </c>
      <c r="C1153" s="67">
        <f t="shared" si="155"/>
        <v>3208.1210000000001</v>
      </c>
      <c r="D1153" s="67">
        <f t="shared" si="156"/>
        <v>3277.105</v>
      </c>
    </row>
    <row r="1154" spans="1:4">
      <c r="A1154" s="27" t="s">
        <v>76</v>
      </c>
      <c r="B1154" s="67">
        <f t="shared" si="154"/>
        <v>4334.8739999999998</v>
      </c>
      <c r="C1154" s="67">
        <f t="shared" si="155"/>
        <v>4151.7110000000002</v>
      </c>
      <c r="D1154" s="67">
        <f t="shared" si="156"/>
        <v>4143.4440000000004</v>
      </c>
    </row>
    <row r="1155" spans="1:4">
      <c r="A1155" s="27" t="s">
        <v>77</v>
      </c>
      <c r="B1155" s="67">
        <f t="shared" si="154"/>
        <v>3275.4479999999999</v>
      </c>
      <c r="C1155" s="67">
        <f t="shared" si="155"/>
        <v>3208.886</v>
      </c>
      <c r="D1155" s="67">
        <f t="shared" si="156"/>
        <v>3257.614</v>
      </c>
    </row>
    <row r="1156" spans="1:4">
      <c r="A1156" s="27" t="s">
        <v>78</v>
      </c>
      <c r="B1156" s="67">
        <f t="shared" si="154"/>
        <v>3095.87</v>
      </c>
      <c r="C1156" s="67">
        <f t="shared" si="155"/>
        <v>3071.2649999999999</v>
      </c>
      <c r="D1156" s="67">
        <f t="shared" si="156"/>
        <v>3398.57</v>
      </c>
    </row>
    <row r="1157" spans="1:4">
      <c r="A1157" s="27"/>
      <c r="B1157" s="46"/>
      <c r="C1157" s="46"/>
      <c r="D1157" s="46"/>
    </row>
    <row r="1158" spans="1:4">
      <c r="A1158" s="27" t="s">
        <v>87</v>
      </c>
    </row>
  </sheetData>
  <mergeCells count="1">
    <mergeCell ref="B1143:D1143"/>
  </mergeCells>
  <pageMargins left="0.7" right="0.7" top="0.75" bottom="0.75" header="0.3" footer="0.3"/>
  <pageSetup paperSize="9" scale="70" orientation="landscape" r:id="rId2"/>
  <rowBreaks count="26" manualBreakCount="26">
    <brk id="46" max="11" man="1"/>
    <brk id="84" max="11" man="1"/>
    <brk id="126" max="11" man="1"/>
    <brk id="172" max="11" man="1"/>
    <brk id="216" max="11" man="1"/>
    <brk id="257" max="11" man="1"/>
    <brk id="303" max="11" man="1"/>
    <brk id="347" max="11" man="1"/>
    <brk id="392" max="11" man="1"/>
    <brk id="441" max="11" man="1"/>
    <brk id="492" max="11" man="1"/>
    <brk id="533" max="11" man="1"/>
    <brk id="578" max="11" man="1"/>
    <brk id="629" max="11" man="1"/>
    <brk id="677" max="11" man="1"/>
    <brk id="723" max="11" man="1"/>
    <brk id="749" max="11" man="1"/>
    <brk id="785" max="11" man="1"/>
    <brk id="823" max="11" man="1"/>
    <brk id="863" max="11" man="1"/>
    <brk id="906" max="11" man="1"/>
    <brk id="944" max="11" man="1"/>
    <brk id="989" max="11" man="1"/>
    <brk id="1033" max="11" man="1"/>
    <brk id="1071" max="11" man="1"/>
    <brk id="1115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84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8" t="s">
        <v>38</v>
      </c>
      <c r="B1" s="9" t="s">
        <v>3</v>
      </c>
      <c r="C1" s="42" t="s">
        <v>90</v>
      </c>
    </row>
    <row r="2" spans="1:74">
      <c r="C2" s="13" t="s">
        <v>86</v>
      </c>
    </row>
    <row r="3" spans="1:74">
      <c r="A3" s="6" t="s">
        <v>42</v>
      </c>
      <c r="B3" s="6" t="s">
        <v>37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5"/>
      <c r="AL3" s="36" t="str">
        <f>"Percent of NZ "&amp;B1&amp;" Guest Nights (Monthly share of NZ accommodation market)"</f>
        <v>Percent of NZ Total Guest Nights (Monthly share of NZ accommodation market)</v>
      </c>
      <c r="AX3" s="36" t="str">
        <f>"Percent of NZ "&amp;N1&amp;" Guest Nights (Monthly share of NZ accommodation market)"</f>
        <v>Percent of NZ  Guest Nights (Monthly share of NZ accommodation market)</v>
      </c>
      <c r="BL3" s="36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47" t="s">
        <v>36</v>
      </c>
      <c r="B4" s="12" t="s">
        <v>2</v>
      </c>
      <c r="C4" s="12" t="s">
        <v>4</v>
      </c>
      <c r="D4" s="12" t="s">
        <v>5</v>
      </c>
      <c r="E4" s="12" t="s">
        <v>6</v>
      </c>
      <c r="F4" s="12" t="s">
        <v>7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  <c r="N4" s="12" t="s">
        <v>15</v>
      </c>
      <c r="O4" s="12" t="s">
        <v>16</v>
      </c>
      <c r="P4" s="12" t="s">
        <v>17</v>
      </c>
      <c r="Q4" s="12" t="s">
        <v>18</v>
      </c>
      <c r="R4" s="12" t="s">
        <v>19</v>
      </c>
      <c r="S4" s="12" t="s">
        <v>39</v>
      </c>
      <c r="T4" s="12" t="s">
        <v>20</v>
      </c>
      <c r="U4" s="12" t="s">
        <v>21</v>
      </c>
      <c r="V4" s="12" t="s">
        <v>22</v>
      </c>
      <c r="W4" s="12" t="s">
        <v>23</v>
      </c>
      <c r="X4" s="12" t="s">
        <v>24</v>
      </c>
      <c r="Y4" s="12" t="s">
        <v>25</v>
      </c>
      <c r="Z4" s="12" t="s">
        <v>26</v>
      </c>
      <c r="AA4" s="12" t="s">
        <v>27</v>
      </c>
      <c r="AB4" s="12" t="s">
        <v>28</v>
      </c>
      <c r="AC4" s="12" t="s">
        <v>29</v>
      </c>
      <c r="AD4" s="12" t="s">
        <v>30</v>
      </c>
      <c r="AE4" s="12" t="s">
        <v>31</v>
      </c>
      <c r="AF4" s="12" t="s">
        <v>32</v>
      </c>
      <c r="AG4" s="12" t="s">
        <v>33</v>
      </c>
      <c r="AH4" s="12" t="s">
        <v>34</v>
      </c>
      <c r="AI4" s="12" t="s">
        <v>35</v>
      </c>
      <c r="AJ4" s="12" t="s">
        <v>40</v>
      </c>
      <c r="AL4" s="48"/>
      <c r="AM4" s="12" t="str">
        <f>B4</f>
        <v>Northland</v>
      </c>
      <c r="AN4" s="12" t="str">
        <f t="shared" ref="AN4:BU4" si="0">C4</f>
        <v>Auckland</v>
      </c>
      <c r="AO4" s="12" t="str">
        <f t="shared" si="0"/>
        <v>Coromandel</v>
      </c>
      <c r="AP4" s="12" t="str">
        <f t="shared" si="0"/>
        <v>Waikato</v>
      </c>
      <c r="AQ4" s="12" t="str">
        <f t="shared" si="0"/>
        <v xml:space="preserve">Bay of Plenty </v>
      </c>
      <c r="AR4" s="12" t="str">
        <f t="shared" si="0"/>
        <v>Rotorua</v>
      </c>
      <c r="AS4" s="12" t="str">
        <f t="shared" si="0"/>
        <v>Taupo</v>
      </c>
      <c r="AT4" s="12" t="str">
        <f t="shared" si="0"/>
        <v>Whakatane-Kawerau</v>
      </c>
      <c r="AU4" s="12" t="str">
        <f t="shared" si="0"/>
        <v>Gisborne</v>
      </c>
      <c r="AV4" s="12" t="str">
        <f t="shared" si="0"/>
        <v>Taranaki</v>
      </c>
      <c r="AW4" s="12" t="str">
        <f t="shared" si="0"/>
        <v>Hawke's Bay</v>
      </c>
      <c r="AX4" s="12" t="str">
        <f t="shared" si="0"/>
        <v>Ruapehu</v>
      </c>
      <c r="AY4" s="12" t="str">
        <f t="shared" si="0"/>
        <v>Manawatu</v>
      </c>
      <c r="AZ4" s="12" t="str">
        <f t="shared" si="0"/>
        <v>Wanganui</v>
      </c>
      <c r="BA4" s="12" t="str">
        <f t="shared" si="0"/>
        <v>Wairarapa</v>
      </c>
      <c r="BB4" s="12" t="str">
        <f t="shared" si="0"/>
        <v>Kapiti-Horowhenua</v>
      </c>
      <c r="BC4" s="12" t="str">
        <f t="shared" si="0"/>
        <v>Wellington</v>
      </c>
      <c r="BD4" s="12" t="str">
        <f t="shared" si="0"/>
        <v>Wellington City</v>
      </c>
      <c r="BE4" s="12" t="str">
        <f t="shared" si="0"/>
        <v>Marlborough</v>
      </c>
      <c r="BF4" s="12" t="str">
        <f t="shared" si="0"/>
        <v>Nelson-Tasman</v>
      </c>
      <c r="BG4" s="12" t="str">
        <f t="shared" si="0"/>
        <v>Canterbury</v>
      </c>
      <c r="BH4" s="12" t="str">
        <f t="shared" si="0"/>
        <v>Hurunui</v>
      </c>
      <c r="BI4" s="12" t="str">
        <f t="shared" si="0"/>
        <v>Mackenzie</v>
      </c>
      <c r="BJ4" s="12" t="str">
        <f t="shared" si="0"/>
        <v>Timaru</v>
      </c>
      <c r="BK4" s="12" t="str">
        <f t="shared" si="0"/>
        <v>Combined Canterbury RTOs</v>
      </c>
      <c r="BL4" s="12" t="str">
        <f t="shared" si="0"/>
        <v>West Coast</v>
      </c>
      <c r="BM4" s="12" t="str">
        <f t="shared" si="0"/>
        <v>Wanaka</v>
      </c>
      <c r="BN4" s="12" t="str">
        <f t="shared" si="0"/>
        <v>Queenstown</v>
      </c>
      <c r="BO4" s="12" t="str">
        <f t="shared" si="0"/>
        <v>Waitaki</v>
      </c>
      <c r="BP4" s="12" t="str">
        <f t="shared" si="0"/>
        <v>Central Otago</v>
      </c>
      <c r="BQ4" s="12" t="str">
        <f t="shared" si="0"/>
        <v>Dunedin</v>
      </c>
      <c r="BR4" s="12" t="str">
        <f t="shared" si="0"/>
        <v>Clutha</v>
      </c>
      <c r="BS4" s="12" t="str">
        <f t="shared" si="0"/>
        <v>Fiordland</v>
      </c>
      <c r="BT4" s="12" t="str">
        <f t="shared" si="0"/>
        <v>Southland</v>
      </c>
      <c r="BU4" s="12" t="str">
        <f t="shared" si="0"/>
        <v>Total NZ</v>
      </c>
    </row>
    <row r="5" spans="1:74">
      <c r="A5" s="7">
        <v>36892</v>
      </c>
      <c r="B5" s="86">
        <v>288609</v>
      </c>
      <c r="C5" s="87">
        <v>484888</v>
      </c>
      <c r="D5" s="87">
        <v>176554</v>
      </c>
      <c r="E5" s="87">
        <v>87467</v>
      </c>
      <c r="F5" s="87">
        <v>176899</v>
      </c>
      <c r="G5" s="87">
        <v>210777</v>
      </c>
      <c r="H5" s="87">
        <v>136298</v>
      </c>
      <c r="I5" s="87">
        <v>73149</v>
      </c>
      <c r="J5" s="87">
        <v>71044</v>
      </c>
      <c r="K5" s="87">
        <v>56565</v>
      </c>
      <c r="L5" s="87">
        <v>137860</v>
      </c>
      <c r="M5" s="87">
        <v>18128</v>
      </c>
      <c r="N5" s="87">
        <v>45846</v>
      </c>
      <c r="O5" s="87">
        <v>17452</v>
      </c>
      <c r="P5" s="87">
        <v>29025</v>
      </c>
      <c r="Q5" s="87">
        <v>30839</v>
      </c>
      <c r="R5" s="87">
        <v>139396</v>
      </c>
      <c r="S5" s="87">
        <v>110442</v>
      </c>
      <c r="T5" s="87">
        <v>102559</v>
      </c>
      <c r="U5" s="87">
        <v>239244</v>
      </c>
      <c r="V5" s="87">
        <v>364547</v>
      </c>
      <c r="W5" s="87">
        <v>31779</v>
      </c>
      <c r="X5" s="87">
        <v>48792</v>
      </c>
      <c r="Y5" s="87">
        <v>29815</v>
      </c>
      <c r="Z5" s="87">
        <v>474932</v>
      </c>
      <c r="AA5" s="87">
        <v>137646</v>
      </c>
      <c r="AB5" s="87">
        <v>100395</v>
      </c>
      <c r="AC5" s="87">
        <v>226195</v>
      </c>
      <c r="AD5" s="87">
        <v>45868</v>
      </c>
      <c r="AE5" s="87">
        <v>54822</v>
      </c>
      <c r="AF5" s="87">
        <v>74214</v>
      </c>
      <c r="AG5" s="87">
        <v>10857</v>
      </c>
      <c r="AH5" s="87">
        <v>50958</v>
      </c>
      <c r="AI5" s="87">
        <v>41735</v>
      </c>
      <c r="AJ5" s="88">
        <v>3740220</v>
      </c>
      <c r="AL5" s="1">
        <f>A5</f>
        <v>36892</v>
      </c>
      <c r="AM5" s="35">
        <f>IF(B5="C","C",B5/$AJ5)</f>
        <v>7.7163642780371203E-2</v>
      </c>
      <c r="AN5" s="35">
        <f t="shared" ref="AN5:BU5" si="1">IF(C5="C","C",C5/$AJ5)</f>
        <v>0.12964157188614572</v>
      </c>
      <c r="AO5" s="35">
        <f t="shared" si="1"/>
        <v>4.7204175155472136E-2</v>
      </c>
      <c r="AP5" s="35">
        <f t="shared" si="1"/>
        <v>2.3385522776735057E-2</v>
      </c>
      <c r="AQ5" s="35">
        <f t="shared" si="1"/>
        <v>4.7296415718861458E-2</v>
      </c>
      <c r="AR5" s="35">
        <f t="shared" si="1"/>
        <v>5.6354171679740765E-2</v>
      </c>
      <c r="AS5" s="35">
        <f t="shared" si="1"/>
        <v>3.6441171909673761E-2</v>
      </c>
      <c r="AT5" s="35">
        <f t="shared" si="1"/>
        <v>1.9557405714102378E-2</v>
      </c>
      <c r="AU5" s="35">
        <f t="shared" si="1"/>
        <v>1.8994604595451603E-2</v>
      </c>
      <c r="AV5" s="35">
        <f t="shared" si="1"/>
        <v>1.5123441936570576E-2</v>
      </c>
      <c r="AW5" s="35">
        <f t="shared" si="1"/>
        <v>3.6858794402468302E-2</v>
      </c>
      <c r="AX5" s="35">
        <f t="shared" si="1"/>
        <v>4.8467737191929885E-3</v>
      </c>
      <c r="AY5" s="35">
        <f t="shared" si="1"/>
        <v>1.2257567736657203E-2</v>
      </c>
      <c r="AZ5" s="35">
        <f t="shared" si="1"/>
        <v>4.6660356877402933E-3</v>
      </c>
      <c r="BA5" s="35">
        <f t="shared" si="1"/>
        <v>7.7602387025362141E-3</v>
      </c>
      <c r="BB5" s="35">
        <f t="shared" si="1"/>
        <v>8.2452369111977366E-3</v>
      </c>
      <c r="BC5" s="35">
        <f t="shared" si="1"/>
        <v>3.7269465432514665E-2</v>
      </c>
      <c r="BD5" s="35">
        <f t="shared" si="1"/>
        <v>2.9528209570560019E-2</v>
      </c>
      <c r="BE5" s="35">
        <f t="shared" si="1"/>
        <v>2.7420579538102036E-2</v>
      </c>
      <c r="BF5" s="35">
        <f t="shared" si="1"/>
        <v>6.3965221297142952E-2</v>
      </c>
      <c r="BG5" s="35">
        <f t="shared" si="1"/>
        <v>9.7466726556191888E-2</v>
      </c>
      <c r="BH5" s="35">
        <f t="shared" si="1"/>
        <v>8.4965590259396505E-3</v>
      </c>
      <c r="BI5" s="35">
        <f t="shared" si="1"/>
        <v>1.3045221938816434E-2</v>
      </c>
      <c r="BJ5" s="35">
        <f t="shared" si="1"/>
        <v>7.9714562245001633E-3</v>
      </c>
      <c r="BK5" s="35">
        <f t="shared" si="1"/>
        <v>0.12697969638149628</v>
      </c>
      <c r="BL5" s="35">
        <f t="shared" si="1"/>
        <v>3.6801578516771738E-2</v>
      </c>
      <c r="BM5" s="35">
        <f t="shared" si="1"/>
        <v>2.684200394629193E-2</v>
      </c>
      <c r="BN5" s="35">
        <f t="shared" si="1"/>
        <v>6.0476389089411851E-2</v>
      </c>
      <c r="BO5" s="35">
        <f t="shared" si="1"/>
        <v>1.2263449743597971E-2</v>
      </c>
      <c r="BP5" s="35">
        <f t="shared" si="1"/>
        <v>1.4657426568490624E-2</v>
      </c>
      <c r="BQ5" s="35">
        <f t="shared" si="1"/>
        <v>1.984214832282593E-2</v>
      </c>
      <c r="BR5" s="35">
        <f t="shared" si="1"/>
        <v>2.9027704252691019E-3</v>
      </c>
      <c r="BS5" s="35">
        <f t="shared" si="1"/>
        <v>1.3624332258530247E-2</v>
      </c>
      <c r="BT5" s="35">
        <f t="shared" si="1"/>
        <v>1.1158434530589109E-2</v>
      </c>
      <c r="BU5" s="35">
        <f t="shared" si="1"/>
        <v>1</v>
      </c>
      <c r="BV5" s="37"/>
    </row>
    <row r="6" spans="1:74">
      <c r="A6" s="10">
        <v>36923</v>
      </c>
      <c r="B6" s="60">
        <v>152274</v>
      </c>
      <c r="C6" s="61">
        <v>410124</v>
      </c>
      <c r="D6" s="61">
        <v>70231</v>
      </c>
      <c r="E6" s="61">
        <v>68465</v>
      </c>
      <c r="F6" s="61">
        <v>78180</v>
      </c>
      <c r="G6" s="61">
        <v>148042</v>
      </c>
      <c r="H6" s="61">
        <v>94525</v>
      </c>
      <c r="I6" s="61">
        <v>18340</v>
      </c>
      <c r="J6" s="61">
        <v>34912</v>
      </c>
      <c r="K6" s="61">
        <v>33312</v>
      </c>
      <c r="L6" s="61">
        <v>87730</v>
      </c>
      <c r="M6" s="61">
        <v>18326</v>
      </c>
      <c r="N6" s="61">
        <v>42321</v>
      </c>
      <c r="O6" s="61">
        <v>18947</v>
      </c>
      <c r="P6" s="61">
        <v>19916</v>
      </c>
      <c r="Q6" s="61">
        <v>17320</v>
      </c>
      <c r="R6" s="61">
        <v>144922</v>
      </c>
      <c r="S6" s="61">
        <v>115894</v>
      </c>
      <c r="T6" s="61">
        <v>79985</v>
      </c>
      <c r="U6" s="61">
        <v>130021</v>
      </c>
      <c r="V6" s="61">
        <v>319265</v>
      </c>
      <c r="W6" s="61">
        <v>21834</v>
      </c>
      <c r="X6" s="61">
        <v>37982</v>
      </c>
      <c r="Y6" s="61">
        <v>17548</v>
      </c>
      <c r="Z6" s="61">
        <v>396630</v>
      </c>
      <c r="AA6" s="61">
        <v>117160</v>
      </c>
      <c r="AB6" s="61">
        <v>46634</v>
      </c>
      <c r="AC6" s="61">
        <v>197697</v>
      </c>
      <c r="AD6" s="61">
        <v>30194</v>
      </c>
      <c r="AE6" s="61">
        <v>21729</v>
      </c>
      <c r="AF6" s="61">
        <v>70245</v>
      </c>
      <c r="AG6" s="61">
        <v>8032</v>
      </c>
      <c r="AH6" s="61">
        <v>49266</v>
      </c>
      <c r="AI6" s="61">
        <v>39794</v>
      </c>
      <c r="AJ6" s="62">
        <v>2645275</v>
      </c>
      <c r="AL6" s="1">
        <f t="shared" ref="AL6:AL69" si="2">A6</f>
        <v>36923</v>
      </c>
      <c r="AM6" s="35">
        <f t="shared" ref="AM6:AM69" si="3">IF(B6="C","C",B6/$AJ6)</f>
        <v>5.7564525427413027E-2</v>
      </c>
      <c r="AN6" s="35">
        <f t="shared" ref="AN6:AN69" si="4">IF(C6="C","C",C6/$AJ6)</f>
        <v>0.15504021321034675</v>
      </c>
      <c r="AO6" s="35">
        <f t="shared" ref="AO6:AO69" si="5">IF(D6="C","C",D6/$AJ6)</f>
        <v>2.6549602593303155E-2</v>
      </c>
      <c r="AP6" s="35">
        <f t="shared" ref="AP6:AP69" si="6">IF(E6="C","C",E6/$AJ6)</f>
        <v>2.5881997145854402E-2</v>
      </c>
      <c r="AQ6" s="35">
        <f t="shared" ref="AQ6:AQ69" si="7">IF(F6="C","C",F6/$AJ6)</f>
        <v>2.9554583171881942E-2</v>
      </c>
      <c r="AR6" s="35">
        <f t="shared" ref="AR6:AR69" si="8">IF(G6="C","C",G6/$AJ6)</f>
        <v>5.5964691761726096E-2</v>
      </c>
      <c r="AS6" s="35">
        <f t="shared" ref="AS6:AS69" si="9">IF(H6="C","C",H6/$AJ6)</f>
        <v>3.5733524869815049E-2</v>
      </c>
      <c r="AT6" s="35">
        <f t="shared" ref="AT6:AT69" si="10">IF(I6="C","C",I6/$AJ6)</f>
        <v>6.9331165946829726E-3</v>
      </c>
      <c r="AU6" s="35">
        <f t="shared" ref="AU6:AU69" si="11">IF(J6="C","C",J6/$AJ6)</f>
        <v>1.3197871676857794E-2</v>
      </c>
      <c r="AV6" s="35">
        <f t="shared" ref="AV6:AV69" si="12">IF(K6="C","C",K6/$AJ6)</f>
        <v>1.2593019629339104E-2</v>
      </c>
      <c r="AW6" s="35">
        <f t="shared" ref="AW6:AW69" si="13">IF(L6="C","C",L6/$AJ6)</f>
        <v>3.3164793830509118E-2</v>
      </c>
      <c r="AX6" s="35">
        <f t="shared" ref="AX6:AX69" si="14">IF(M6="C","C",M6/$AJ6)</f>
        <v>6.9278241392671837E-3</v>
      </c>
      <c r="AY6" s="35">
        <f t="shared" ref="AY6:AY69" si="15">IF(N6="C","C",N6/$AJ6)</f>
        <v>1.5998714689399021E-2</v>
      </c>
      <c r="AZ6" s="35">
        <f t="shared" ref="AZ6:AZ69" si="16">IF(O6="C","C",O6/$AJ6)</f>
        <v>7.1625823402103753E-3</v>
      </c>
      <c r="BA6" s="35">
        <f t="shared" ref="BA6:BA69" si="17">IF(P6="C","C",P6/$AJ6)</f>
        <v>7.528895861488881E-3</v>
      </c>
      <c r="BB6" s="35">
        <f t="shared" ref="BB6:BB69" si="18">IF(Q6="C","C",Q6/$AJ6)</f>
        <v>6.5475234143898085E-3</v>
      </c>
      <c r="BC6" s="35">
        <f t="shared" ref="BC6:BC69" si="19">IF(R6="C","C",R6/$AJ6)</f>
        <v>5.478523026906465E-2</v>
      </c>
      <c r="BD6" s="35">
        <f t="shared" ref="BD6:BD69" si="20">IF(S6="C","C",S6/$AJ6)</f>
        <v>4.3811701996956838E-2</v>
      </c>
      <c r="BE6" s="35">
        <f t="shared" ref="BE6:BE69" si="21">IF(T6="C","C",T6/$AJ6)</f>
        <v>3.0236931887988962E-2</v>
      </c>
      <c r="BF6" s="35">
        <f t="shared" ref="BF6:BF69" si="22">IF(U6="C","C",U6/$AJ6)</f>
        <v>4.9152167544017161E-2</v>
      </c>
      <c r="BG6" s="35">
        <f t="shared" ref="BG6:BG69" si="23">IF(V6="C","C",V6/$AJ6)</f>
        <v>0.1206925555944089</v>
      </c>
      <c r="BH6" s="35">
        <f t="shared" ref="BH6:BH69" si="24">IF(W6="C","C",W6/$AJ6)</f>
        <v>8.2539622534519089E-3</v>
      </c>
      <c r="BI6" s="35">
        <f t="shared" ref="BI6:BI69" si="25">IF(X6="C","C",X6/$AJ6)</f>
        <v>1.4358431543034279E-2</v>
      </c>
      <c r="BJ6" s="35">
        <f t="shared" ref="BJ6:BJ69" si="26">IF(Y6="C","C",Y6/$AJ6)</f>
        <v>6.6337148311612212E-3</v>
      </c>
      <c r="BK6" s="35">
        <f t="shared" ref="BK6:BK69" si="27">IF(Z6="C","C",Z6/$AJ6)</f>
        <v>0.14993904225458601</v>
      </c>
      <c r="BL6" s="35">
        <f t="shared" ref="BL6:BL69" si="28">IF(AA6="C","C",AA6/$AJ6)</f>
        <v>4.4290291179555998E-2</v>
      </c>
      <c r="BM6" s="35">
        <f t="shared" ref="BM6:BM69" si="29">IF(AB6="C","C",AB6/$AJ6)</f>
        <v>1.7629168989991589E-2</v>
      </c>
      <c r="BN6" s="35">
        <f t="shared" ref="BN6:BN69" si="30">IF(AC6="C","C",AC6/$AJ6)</f>
        <v>7.4735897023938916E-2</v>
      </c>
      <c r="BO6" s="35">
        <f t="shared" ref="BO6:BO69" si="31">IF(AD6="C","C",AD6/$AJ6)</f>
        <v>1.1414314201737059E-2</v>
      </c>
      <c r="BP6" s="35">
        <f t="shared" ref="BP6:BP69" si="32">IF(AE6="C","C",AE6/$AJ6)</f>
        <v>8.2142688378334956E-3</v>
      </c>
      <c r="BQ6" s="35">
        <f t="shared" ref="BQ6:BQ69" si="33">IF(AF6="C","C",AF6/$AJ6)</f>
        <v>2.6554895048718941E-2</v>
      </c>
      <c r="BR6" s="35">
        <f t="shared" ref="BR6:BR69" si="34">IF(AG6="C","C",AG6/$AJ6)</f>
        <v>3.0363572785438186E-3</v>
      </c>
      <c r="BS6" s="35">
        <f t="shared" ref="BS6:BS69" si="35">IF(AH6="C","C",AH6/$AJ6)</f>
        <v>1.8624150608159831E-2</v>
      </c>
      <c r="BT6" s="35">
        <f t="shared" ref="BT6:BT69" si="36">IF(AI6="C","C",AI6/$AJ6)</f>
        <v>1.5043426486849193E-2</v>
      </c>
      <c r="BU6" s="35">
        <f t="shared" ref="BU6:BU69" si="37">IF(AJ6="C","C",AJ6/$AJ6)</f>
        <v>1</v>
      </c>
    </row>
    <row r="7" spans="1:74">
      <c r="A7" s="10">
        <v>36951</v>
      </c>
      <c r="B7" s="60">
        <v>143780</v>
      </c>
      <c r="C7" s="61">
        <v>434359</v>
      </c>
      <c r="D7" s="61">
        <v>58482</v>
      </c>
      <c r="E7" s="61">
        <v>81434</v>
      </c>
      <c r="F7" s="61">
        <v>69677</v>
      </c>
      <c r="G7" s="61">
        <v>161810</v>
      </c>
      <c r="H7" s="61">
        <v>97390</v>
      </c>
      <c r="I7" s="61">
        <v>15764</v>
      </c>
      <c r="J7" s="61">
        <v>32744</v>
      </c>
      <c r="K7" s="61">
        <v>32590</v>
      </c>
      <c r="L7" s="61">
        <v>83875</v>
      </c>
      <c r="M7" s="61">
        <v>16811</v>
      </c>
      <c r="N7" s="61">
        <v>45759</v>
      </c>
      <c r="O7" s="61">
        <v>15464</v>
      </c>
      <c r="P7" s="61">
        <v>19033</v>
      </c>
      <c r="Q7" s="61">
        <v>17472</v>
      </c>
      <c r="R7" s="61">
        <v>156196</v>
      </c>
      <c r="S7" s="61">
        <v>127229</v>
      </c>
      <c r="T7" s="61">
        <v>70074</v>
      </c>
      <c r="U7" s="61">
        <v>110271</v>
      </c>
      <c r="V7" s="61">
        <v>322104</v>
      </c>
      <c r="W7" s="61">
        <v>20970</v>
      </c>
      <c r="X7" s="61">
        <v>36558</v>
      </c>
      <c r="Y7" s="61">
        <v>19860</v>
      </c>
      <c r="Z7" s="61">
        <v>399492</v>
      </c>
      <c r="AA7" s="61">
        <v>115130</v>
      </c>
      <c r="AB7" s="61">
        <v>38290</v>
      </c>
      <c r="AC7" s="61">
        <v>187353</v>
      </c>
      <c r="AD7" s="61">
        <v>28617</v>
      </c>
      <c r="AE7" s="61">
        <v>15505</v>
      </c>
      <c r="AF7" s="61">
        <v>74739</v>
      </c>
      <c r="AG7" s="61">
        <v>7093</v>
      </c>
      <c r="AH7" s="61">
        <v>47224</v>
      </c>
      <c r="AI7" s="61">
        <v>40203</v>
      </c>
      <c r="AJ7" s="62">
        <v>2616630</v>
      </c>
      <c r="AL7" s="1">
        <f t="shared" si="2"/>
        <v>36951</v>
      </c>
      <c r="AM7" s="35">
        <f t="shared" si="3"/>
        <v>5.4948540680187875E-2</v>
      </c>
      <c r="AN7" s="35">
        <f t="shared" si="4"/>
        <v>0.16599939616988263</v>
      </c>
      <c r="AO7" s="35">
        <f t="shared" si="5"/>
        <v>2.2350122103621833E-2</v>
      </c>
      <c r="AP7" s="35">
        <f t="shared" si="6"/>
        <v>3.1121709985745025E-2</v>
      </c>
      <c r="AQ7" s="35">
        <f t="shared" si="7"/>
        <v>2.6628526004822999E-2</v>
      </c>
      <c r="AR7" s="35">
        <f t="shared" si="8"/>
        <v>6.1839083095431908E-2</v>
      </c>
      <c r="AS7" s="35">
        <f t="shared" si="9"/>
        <v>3.7219629829207797E-2</v>
      </c>
      <c r="AT7" s="35">
        <f t="shared" si="10"/>
        <v>6.0245430190741522E-3</v>
      </c>
      <c r="AU7" s="35">
        <f t="shared" si="11"/>
        <v>1.2513805925942912E-2</v>
      </c>
      <c r="AV7" s="35">
        <f t="shared" si="12"/>
        <v>1.245495159804787E-2</v>
      </c>
      <c r="AW7" s="35">
        <f t="shared" si="13"/>
        <v>3.2054589299977454E-2</v>
      </c>
      <c r="AX7" s="35">
        <f t="shared" si="14"/>
        <v>6.4246760145683568E-3</v>
      </c>
      <c r="AY7" s="35">
        <f t="shared" si="15"/>
        <v>1.7487760974994555E-2</v>
      </c>
      <c r="AZ7" s="35">
        <f t="shared" si="16"/>
        <v>5.9098917309669307E-3</v>
      </c>
      <c r="BA7" s="35">
        <f t="shared" si="17"/>
        <v>7.2738598884825138E-3</v>
      </c>
      <c r="BB7" s="35">
        <f t="shared" si="18"/>
        <v>6.6772910193646029E-3</v>
      </c>
      <c r="BC7" s="35">
        <f t="shared" si="19"/>
        <v>5.9693575323985434E-2</v>
      </c>
      <c r="BD7" s="35">
        <f t="shared" si="20"/>
        <v>4.8623229115312444E-2</v>
      </c>
      <c r="BE7" s="35">
        <f t="shared" si="21"/>
        <v>2.6780247876084889E-2</v>
      </c>
      <c r="BF7" s="35">
        <f t="shared" si="22"/>
        <v>4.2142373969571545E-2</v>
      </c>
      <c r="BG7" s="35">
        <f t="shared" si="23"/>
        <v>0.12309879501496199</v>
      </c>
      <c r="BH7" s="35">
        <f t="shared" si="24"/>
        <v>8.0141250386948099E-3</v>
      </c>
      <c r="BI7" s="35">
        <f t="shared" si="25"/>
        <v>1.3971405968746058E-2</v>
      </c>
      <c r="BJ7" s="35">
        <f t="shared" si="26"/>
        <v>7.589915272698089E-3</v>
      </c>
      <c r="BK7" s="35">
        <f t="shared" si="27"/>
        <v>0.15267424129510096</v>
      </c>
      <c r="BL7" s="35">
        <f t="shared" si="28"/>
        <v>4.3999342665948182E-2</v>
      </c>
      <c r="BM7" s="35">
        <f t="shared" si="29"/>
        <v>1.4633326072085086E-2</v>
      </c>
      <c r="BN7" s="35">
        <f t="shared" si="30"/>
        <v>7.1600875935841135E-2</v>
      </c>
      <c r="BO7" s="35">
        <f t="shared" si="31"/>
        <v>1.0936586372547895E-2</v>
      </c>
      <c r="BP7" s="35">
        <f t="shared" si="32"/>
        <v>5.9255607403415848E-3</v>
      </c>
      <c r="BQ7" s="35">
        <f t="shared" si="33"/>
        <v>2.8563075406152189E-2</v>
      </c>
      <c r="BR7" s="35">
        <f t="shared" si="34"/>
        <v>2.7107386218150828E-3</v>
      </c>
      <c r="BS7" s="35">
        <f t="shared" si="35"/>
        <v>1.8047641431918154E-2</v>
      </c>
      <c r="BT7" s="35">
        <f t="shared" si="36"/>
        <v>1.5364419119248804E-2</v>
      </c>
      <c r="BU7" s="35">
        <f t="shared" si="37"/>
        <v>1</v>
      </c>
    </row>
    <row r="8" spans="1:74">
      <c r="A8" s="10">
        <v>36982</v>
      </c>
      <c r="B8" s="60">
        <v>123640</v>
      </c>
      <c r="C8" s="61">
        <v>355015</v>
      </c>
      <c r="D8" s="61">
        <v>45870</v>
      </c>
      <c r="E8" s="61">
        <v>66569</v>
      </c>
      <c r="F8" s="61">
        <v>64334</v>
      </c>
      <c r="G8" s="61">
        <v>157079</v>
      </c>
      <c r="H8" s="61">
        <v>88945</v>
      </c>
      <c r="I8" s="61">
        <v>15130</v>
      </c>
      <c r="J8" s="61">
        <v>31620</v>
      </c>
      <c r="K8" s="61">
        <v>35739</v>
      </c>
      <c r="L8" s="61">
        <v>76195</v>
      </c>
      <c r="M8" s="61">
        <v>13412</v>
      </c>
      <c r="N8" s="61">
        <v>42443</v>
      </c>
      <c r="O8" s="61">
        <v>16476</v>
      </c>
      <c r="P8" s="61">
        <v>17040</v>
      </c>
      <c r="Q8" s="61">
        <v>16297</v>
      </c>
      <c r="R8" s="61">
        <v>131061</v>
      </c>
      <c r="S8" s="61">
        <v>106796</v>
      </c>
      <c r="T8" s="61">
        <v>59463</v>
      </c>
      <c r="U8" s="61">
        <v>83193</v>
      </c>
      <c r="V8" s="61">
        <v>278112</v>
      </c>
      <c r="W8" s="61">
        <v>22350</v>
      </c>
      <c r="X8" s="61">
        <v>27820</v>
      </c>
      <c r="Y8" s="61">
        <v>18035</v>
      </c>
      <c r="Z8" s="61">
        <v>346316</v>
      </c>
      <c r="AA8" s="61">
        <v>87210</v>
      </c>
      <c r="AB8" s="61">
        <v>30695</v>
      </c>
      <c r="AC8" s="61">
        <v>162635</v>
      </c>
      <c r="AD8" s="61">
        <v>25254</v>
      </c>
      <c r="AE8" s="61">
        <v>18379</v>
      </c>
      <c r="AF8" s="61">
        <v>64764</v>
      </c>
      <c r="AG8" s="61">
        <v>5975</v>
      </c>
      <c r="AH8" s="61">
        <v>32746</v>
      </c>
      <c r="AI8" s="61">
        <v>30529</v>
      </c>
      <c r="AJ8" s="62">
        <v>2244024</v>
      </c>
      <c r="AL8" s="1">
        <f t="shared" si="2"/>
        <v>36982</v>
      </c>
      <c r="AM8" s="35">
        <f t="shared" si="3"/>
        <v>5.5097449938146831E-2</v>
      </c>
      <c r="AN8" s="35">
        <f t="shared" si="4"/>
        <v>0.15820463595754769</v>
      </c>
      <c r="AO8" s="35">
        <f t="shared" si="5"/>
        <v>2.0440957850718176E-2</v>
      </c>
      <c r="AP8" s="35">
        <f t="shared" si="6"/>
        <v>2.966501249541003E-2</v>
      </c>
      <c r="AQ8" s="35">
        <f t="shared" si="7"/>
        <v>2.8669033842775301E-2</v>
      </c>
      <c r="AR8" s="35">
        <f t="shared" si="8"/>
        <v>6.9998805716872906E-2</v>
      </c>
      <c r="AS8" s="35">
        <f t="shared" si="9"/>
        <v>3.9636385350602314E-2</v>
      </c>
      <c r="AT8" s="35">
        <f t="shared" si="10"/>
        <v>6.7423521317062562E-3</v>
      </c>
      <c r="AU8" s="35">
        <f t="shared" si="11"/>
        <v>1.4090758387610827E-2</v>
      </c>
      <c r="AV8" s="35">
        <f t="shared" si="12"/>
        <v>1.5926300253473226E-2</v>
      </c>
      <c r="AW8" s="35">
        <f t="shared" si="13"/>
        <v>3.3954627936243105E-2</v>
      </c>
      <c r="AX8" s="35">
        <f t="shared" si="14"/>
        <v>5.9767631718733848E-3</v>
      </c>
      <c r="AY8" s="35">
        <f t="shared" si="15"/>
        <v>1.8913790583344921E-2</v>
      </c>
      <c r="AZ8" s="35">
        <f t="shared" si="16"/>
        <v>7.3421674634495887E-3</v>
      </c>
      <c r="BA8" s="35">
        <f t="shared" si="17"/>
        <v>7.5935016737788902E-3</v>
      </c>
      <c r="BB8" s="35">
        <f t="shared" si="18"/>
        <v>7.2624000456323109E-3</v>
      </c>
      <c r="BC8" s="35">
        <f t="shared" si="19"/>
        <v>5.8404455567320136E-2</v>
      </c>
      <c r="BD8" s="35">
        <f t="shared" si="20"/>
        <v>4.7591291358737693E-2</v>
      </c>
      <c r="BE8" s="35">
        <f t="shared" si="21"/>
        <v>2.6498379696473836E-2</v>
      </c>
      <c r="BF8" s="35">
        <f t="shared" si="22"/>
        <v>3.7073132907669434E-2</v>
      </c>
      <c r="BG8" s="35">
        <f t="shared" si="23"/>
        <v>0.12393450337429546</v>
      </c>
      <c r="BH8" s="35">
        <f t="shared" si="24"/>
        <v>9.9597865263473112E-3</v>
      </c>
      <c r="BI8" s="35">
        <f t="shared" si="25"/>
        <v>1.2397371864115535E-2</v>
      </c>
      <c r="BJ8" s="35">
        <f t="shared" si="26"/>
        <v>8.0369015661151573E-3</v>
      </c>
      <c r="BK8" s="35">
        <f t="shared" si="27"/>
        <v>0.15432811770284097</v>
      </c>
      <c r="BL8" s="35">
        <f t="shared" si="28"/>
        <v>3.886322071421696E-2</v>
      </c>
      <c r="BM8" s="35">
        <f t="shared" si="29"/>
        <v>1.3678552457549474E-2</v>
      </c>
      <c r="BN8" s="35">
        <f t="shared" si="30"/>
        <v>7.2474715065436027E-2</v>
      </c>
      <c r="BO8" s="35">
        <f t="shared" si="31"/>
        <v>1.1253890332723714E-2</v>
      </c>
      <c r="BP8" s="35">
        <f t="shared" si="32"/>
        <v>8.1901976092947307E-3</v>
      </c>
      <c r="BQ8" s="35">
        <f t="shared" si="33"/>
        <v>2.8860653896749768E-2</v>
      </c>
      <c r="BR8" s="35">
        <f t="shared" si="34"/>
        <v>2.6626274941800978E-3</v>
      </c>
      <c r="BS8" s="35">
        <f t="shared" si="35"/>
        <v>1.4592535552204433E-2</v>
      </c>
      <c r="BT8" s="35">
        <f t="shared" si="36"/>
        <v>1.360457820415468E-2</v>
      </c>
      <c r="BU8" s="35">
        <f t="shared" si="37"/>
        <v>1</v>
      </c>
    </row>
    <row r="9" spans="1:74">
      <c r="A9" s="10">
        <v>37012</v>
      </c>
      <c r="B9" s="60">
        <v>68401</v>
      </c>
      <c r="C9" s="61">
        <v>317819</v>
      </c>
      <c r="D9" s="61">
        <v>19638</v>
      </c>
      <c r="E9" s="61">
        <v>54519</v>
      </c>
      <c r="F9" s="61">
        <v>41457</v>
      </c>
      <c r="G9" s="61">
        <v>99175</v>
      </c>
      <c r="H9" s="61">
        <v>49994</v>
      </c>
      <c r="I9" s="61">
        <v>8549</v>
      </c>
      <c r="J9" s="61">
        <v>17300</v>
      </c>
      <c r="K9" s="61">
        <v>25509</v>
      </c>
      <c r="L9" s="61">
        <v>40922</v>
      </c>
      <c r="M9" s="61">
        <v>7750</v>
      </c>
      <c r="N9" s="61">
        <v>36963</v>
      </c>
      <c r="O9" s="61">
        <v>10394</v>
      </c>
      <c r="P9" s="61">
        <v>10751</v>
      </c>
      <c r="Q9" s="61">
        <v>8780</v>
      </c>
      <c r="R9" s="61">
        <v>111060</v>
      </c>
      <c r="S9" s="61">
        <v>93503</v>
      </c>
      <c r="T9" s="61">
        <v>33924</v>
      </c>
      <c r="U9" s="61">
        <v>45476</v>
      </c>
      <c r="V9" s="61">
        <v>189764</v>
      </c>
      <c r="W9" s="61">
        <v>12284</v>
      </c>
      <c r="X9" s="61">
        <v>12087</v>
      </c>
      <c r="Y9" s="61">
        <v>12774</v>
      </c>
      <c r="Z9" s="61">
        <v>226909</v>
      </c>
      <c r="AA9" s="61">
        <v>50573</v>
      </c>
      <c r="AB9" s="61">
        <v>15167</v>
      </c>
      <c r="AC9" s="61">
        <v>103611</v>
      </c>
      <c r="AD9" s="61">
        <v>11227</v>
      </c>
      <c r="AE9" s="61">
        <v>7116</v>
      </c>
      <c r="AF9" s="61">
        <v>51048</v>
      </c>
      <c r="AG9" s="61">
        <v>4031</v>
      </c>
      <c r="AH9" s="61">
        <v>16983</v>
      </c>
      <c r="AI9" s="61">
        <v>24666</v>
      </c>
      <c r="AJ9" s="62">
        <v>1519711</v>
      </c>
      <c r="AL9" s="1">
        <f t="shared" si="2"/>
        <v>37012</v>
      </c>
      <c r="AM9" s="35">
        <f t="shared" si="3"/>
        <v>4.5009215567959962E-2</v>
      </c>
      <c r="AN9" s="35">
        <f t="shared" si="4"/>
        <v>0.20913120981555045</v>
      </c>
      <c r="AO9" s="35">
        <f t="shared" si="5"/>
        <v>1.2922193759208165E-2</v>
      </c>
      <c r="AP9" s="35">
        <f t="shared" si="6"/>
        <v>3.5874584049204093E-2</v>
      </c>
      <c r="AQ9" s="35">
        <f t="shared" si="7"/>
        <v>2.7279528805147821E-2</v>
      </c>
      <c r="AR9" s="35">
        <f t="shared" si="8"/>
        <v>6.5259118345527542E-2</v>
      </c>
      <c r="AS9" s="35">
        <f t="shared" si="9"/>
        <v>3.2897044240648383E-2</v>
      </c>
      <c r="AT9" s="35">
        <f t="shared" si="10"/>
        <v>5.6254116736669012E-3</v>
      </c>
      <c r="AU9" s="35">
        <f t="shared" si="11"/>
        <v>1.1383743356467118E-2</v>
      </c>
      <c r="AV9" s="35">
        <f t="shared" si="12"/>
        <v>1.6785428282087844E-2</v>
      </c>
      <c r="AW9" s="35">
        <f t="shared" si="13"/>
        <v>2.6927488186898694E-2</v>
      </c>
      <c r="AX9" s="35">
        <f t="shared" si="14"/>
        <v>5.0996538157583905E-3</v>
      </c>
      <c r="AY9" s="35">
        <f t="shared" si="15"/>
        <v>2.4322387611855147E-2</v>
      </c>
      <c r="AZ9" s="35">
        <f t="shared" si="16"/>
        <v>6.8394582917409956E-3</v>
      </c>
      <c r="BA9" s="35">
        <f t="shared" si="17"/>
        <v>7.0743713771894787E-3</v>
      </c>
      <c r="BB9" s="35">
        <f t="shared" si="18"/>
        <v>5.7774142583688608E-3</v>
      </c>
      <c r="BC9" s="35">
        <f t="shared" si="19"/>
        <v>7.3079684229435726E-2</v>
      </c>
      <c r="BD9" s="35">
        <f t="shared" si="20"/>
        <v>6.152682977223959E-2</v>
      </c>
      <c r="BE9" s="35">
        <f t="shared" si="21"/>
        <v>2.2322665296230663E-2</v>
      </c>
      <c r="BF9" s="35">
        <f t="shared" si="22"/>
        <v>2.9924110571023042E-2</v>
      </c>
      <c r="BG9" s="35">
        <f t="shared" si="23"/>
        <v>0.12486847828304197</v>
      </c>
      <c r="BH9" s="35">
        <f t="shared" si="24"/>
        <v>8.0831158029388474E-3</v>
      </c>
      <c r="BI9" s="35">
        <f t="shared" si="25"/>
        <v>7.9534858930415051E-3</v>
      </c>
      <c r="BJ9" s="35">
        <f t="shared" si="26"/>
        <v>8.4055455280642177E-3</v>
      </c>
      <c r="BK9" s="35">
        <f t="shared" si="27"/>
        <v>0.14931062550708654</v>
      </c>
      <c r="BL9" s="35">
        <f t="shared" si="28"/>
        <v>3.3278037732174075E-2</v>
      </c>
      <c r="BM9" s="35">
        <f t="shared" si="29"/>
        <v>9.9801870224009697E-3</v>
      </c>
      <c r="BN9" s="35">
        <f t="shared" si="30"/>
        <v>6.8178094387682922E-2</v>
      </c>
      <c r="BO9" s="35">
        <f t="shared" si="31"/>
        <v>7.3875888244541235E-3</v>
      </c>
      <c r="BP9" s="35">
        <f t="shared" si="32"/>
        <v>4.6824692326369946E-3</v>
      </c>
      <c r="BQ9" s="35">
        <f t="shared" si="33"/>
        <v>3.3590597159591527E-2</v>
      </c>
      <c r="BR9" s="35">
        <f t="shared" si="34"/>
        <v>2.6524780040415581E-3</v>
      </c>
      <c r="BS9" s="35">
        <f t="shared" si="35"/>
        <v>1.117515106490642E-2</v>
      </c>
      <c r="BT9" s="35">
        <f t="shared" si="36"/>
        <v>1.623071755090277E-2</v>
      </c>
      <c r="BU9" s="35">
        <f t="shared" si="37"/>
        <v>1</v>
      </c>
    </row>
    <row r="10" spans="1:74">
      <c r="A10" s="10">
        <v>37043</v>
      </c>
      <c r="B10" s="60">
        <v>58750</v>
      </c>
      <c r="C10" s="61">
        <v>299510</v>
      </c>
      <c r="D10" s="61">
        <v>21298</v>
      </c>
      <c r="E10" s="61">
        <v>61824</v>
      </c>
      <c r="F10" s="61">
        <v>41365</v>
      </c>
      <c r="G10" s="61">
        <v>107785</v>
      </c>
      <c r="H10" s="61">
        <v>55409</v>
      </c>
      <c r="I10" s="61">
        <v>8338</v>
      </c>
      <c r="J10" s="61">
        <v>17092</v>
      </c>
      <c r="K10" s="61">
        <v>27174</v>
      </c>
      <c r="L10" s="61">
        <v>41898</v>
      </c>
      <c r="M10" s="61">
        <v>12043</v>
      </c>
      <c r="N10" s="61">
        <v>33796</v>
      </c>
      <c r="O10" s="61">
        <v>10176</v>
      </c>
      <c r="P10" s="61">
        <v>9510</v>
      </c>
      <c r="Q10" s="61">
        <v>9647</v>
      </c>
      <c r="R10" s="61">
        <v>113828</v>
      </c>
      <c r="S10" s="61">
        <v>95584</v>
      </c>
      <c r="T10" s="61">
        <v>32393</v>
      </c>
      <c r="U10" s="61">
        <v>39069</v>
      </c>
      <c r="V10" s="61">
        <v>172354</v>
      </c>
      <c r="W10" s="61">
        <v>12465</v>
      </c>
      <c r="X10" s="61">
        <v>9802</v>
      </c>
      <c r="Y10" s="61">
        <v>12742</v>
      </c>
      <c r="Z10" s="61">
        <v>207362</v>
      </c>
      <c r="AA10" s="61">
        <v>39728</v>
      </c>
      <c r="AB10" s="61">
        <v>15286</v>
      </c>
      <c r="AC10" s="61">
        <v>87346</v>
      </c>
      <c r="AD10" s="61">
        <v>9271</v>
      </c>
      <c r="AE10" s="61">
        <v>5640</v>
      </c>
      <c r="AF10" s="61">
        <v>36898</v>
      </c>
      <c r="AG10" s="61">
        <v>3348</v>
      </c>
      <c r="AH10" s="61">
        <v>8635</v>
      </c>
      <c r="AI10" s="61">
        <v>18293</v>
      </c>
      <c r="AJ10" s="62">
        <v>1432712</v>
      </c>
      <c r="AL10" s="1">
        <f t="shared" si="2"/>
        <v>37043</v>
      </c>
      <c r="AM10" s="35">
        <f t="shared" si="3"/>
        <v>4.1006147781270763E-2</v>
      </c>
      <c r="AN10" s="35">
        <f t="shared" si="4"/>
        <v>0.20905108633137715</v>
      </c>
      <c r="AO10" s="35">
        <f t="shared" si="5"/>
        <v>1.4865513794817101E-2</v>
      </c>
      <c r="AP10" s="35">
        <f t="shared" si="6"/>
        <v>4.3151729028583552E-2</v>
      </c>
      <c r="AQ10" s="35">
        <f t="shared" si="7"/>
        <v>2.8871817922932173E-2</v>
      </c>
      <c r="AR10" s="35">
        <f t="shared" si="8"/>
        <v>7.5231449167732251E-2</v>
      </c>
      <c r="AS10" s="35">
        <f t="shared" si="9"/>
        <v>3.8674206679360543E-2</v>
      </c>
      <c r="AT10" s="35">
        <f t="shared" si="10"/>
        <v>5.8197320885146489E-3</v>
      </c>
      <c r="AU10" s="35">
        <f t="shared" si="11"/>
        <v>1.1929822602169871E-2</v>
      </c>
      <c r="AV10" s="35">
        <f t="shared" si="12"/>
        <v>1.8966826549927689E-2</v>
      </c>
      <c r="AW10" s="35">
        <f t="shared" si="13"/>
        <v>2.924383965514353E-2</v>
      </c>
      <c r="AX10" s="35">
        <f t="shared" si="14"/>
        <v>8.4057368124228742E-3</v>
      </c>
      <c r="AY10" s="35">
        <f t="shared" si="15"/>
        <v>2.3588830134737476E-2</v>
      </c>
      <c r="AZ10" s="35">
        <f t="shared" si="16"/>
        <v>7.1026137842078521E-3</v>
      </c>
      <c r="BA10" s="35">
        <f t="shared" si="17"/>
        <v>6.6377611131895314E-3</v>
      </c>
      <c r="BB10" s="35">
        <f t="shared" si="18"/>
        <v>6.7333839599305377E-3</v>
      </c>
      <c r="BC10" s="35">
        <f t="shared" si="19"/>
        <v>7.9449324079089167E-2</v>
      </c>
      <c r="BD10" s="35">
        <f t="shared" si="20"/>
        <v>6.6715431991914639E-2</v>
      </c>
      <c r="BE10" s="35">
        <f t="shared" si="21"/>
        <v>2.2609568426871555E-2</v>
      </c>
      <c r="BF10" s="35">
        <f t="shared" si="22"/>
        <v>2.7269262768790936E-2</v>
      </c>
      <c r="BG10" s="35">
        <f t="shared" si="23"/>
        <v>0.12029912501605347</v>
      </c>
      <c r="BH10" s="35">
        <f t="shared" si="24"/>
        <v>8.7002830994645126E-3</v>
      </c>
      <c r="BI10" s="35">
        <f t="shared" si="25"/>
        <v>6.8415703923747411E-3</v>
      </c>
      <c r="BJ10" s="35">
        <f t="shared" si="26"/>
        <v>8.8936227238970572E-3</v>
      </c>
      <c r="BK10" s="35">
        <f t="shared" si="27"/>
        <v>0.14473390325480626</v>
      </c>
      <c r="BL10" s="35">
        <f t="shared" si="28"/>
        <v>2.7729229600924679E-2</v>
      </c>
      <c r="BM10" s="35">
        <f t="shared" si="29"/>
        <v>1.066927616994902E-2</v>
      </c>
      <c r="BN10" s="35">
        <f t="shared" si="30"/>
        <v>6.0965497601751087E-2</v>
      </c>
      <c r="BO10" s="35">
        <f t="shared" si="31"/>
        <v>6.4709446141304047E-3</v>
      </c>
      <c r="BP10" s="35">
        <f t="shared" si="32"/>
        <v>3.9365901870019931E-3</v>
      </c>
      <c r="BQ10" s="35">
        <f t="shared" si="33"/>
        <v>2.5753954737588573E-2</v>
      </c>
      <c r="BR10" s="35">
        <f t="shared" si="34"/>
        <v>2.3368269407948003E-3</v>
      </c>
      <c r="BS10" s="35">
        <f t="shared" si="35"/>
        <v>6.0270312526174135E-3</v>
      </c>
      <c r="BT10" s="35">
        <f t="shared" si="36"/>
        <v>1.2768092959366572E-2</v>
      </c>
      <c r="BU10" s="35">
        <f t="shared" si="37"/>
        <v>1</v>
      </c>
    </row>
    <row r="11" spans="1:74">
      <c r="A11" s="10">
        <v>37073</v>
      </c>
      <c r="B11" s="60">
        <v>64628</v>
      </c>
      <c r="C11" s="61">
        <v>341700</v>
      </c>
      <c r="D11" s="61">
        <v>22794</v>
      </c>
      <c r="E11" s="61">
        <v>60896</v>
      </c>
      <c r="F11" s="61">
        <v>44632</v>
      </c>
      <c r="G11" s="61">
        <v>138413</v>
      </c>
      <c r="H11" s="61">
        <v>74159</v>
      </c>
      <c r="I11" s="61">
        <v>9734</v>
      </c>
      <c r="J11" s="61">
        <v>16404</v>
      </c>
      <c r="K11" s="61">
        <v>26438</v>
      </c>
      <c r="L11" s="61">
        <v>52859</v>
      </c>
      <c r="M11" s="61">
        <v>33218</v>
      </c>
      <c r="N11" s="61">
        <v>37069</v>
      </c>
      <c r="O11" s="61">
        <v>11334</v>
      </c>
      <c r="P11" s="61">
        <v>10080</v>
      </c>
      <c r="Q11" s="61">
        <v>10771</v>
      </c>
      <c r="R11" s="61">
        <v>129598</v>
      </c>
      <c r="S11" s="61">
        <v>107761</v>
      </c>
      <c r="T11" s="61">
        <v>33863</v>
      </c>
      <c r="U11" s="61">
        <v>48317</v>
      </c>
      <c r="V11" s="61">
        <v>219963</v>
      </c>
      <c r="W11" s="61">
        <v>15451</v>
      </c>
      <c r="X11" s="61">
        <v>12079</v>
      </c>
      <c r="Y11" s="61">
        <v>15613</v>
      </c>
      <c r="Z11" s="61">
        <v>263106</v>
      </c>
      <c r="AA11" s="61">
        <v>45670</v>
      </c>
      <c r="AB11" s="61">
        <v>36100</v>
      </c>
      <c r="AC11" s="61">
        <v>195276</v>
      </c>
      <c r="AD11" s="61">
        <v>10111</v>
      </c>
      <c r="AE11" s="61">
        <v>7534</v>
      </c>
      <c r="AF11" s="61">
        <v>41624</v>
      </c>
      <c r="AG11" s="61">
        <v>3670</v>
      </c>
      <c r="AH11" s="61">
        <v>11736</v>
      </c>
      <c r="AI11" s="61">
        <v>20489</v>
      </c>
      <c r="AJ11" s="62">
        <v>1802223</v>
      </c>
      <c r="AL11" s="1">
        <f t="shared" si="2"/>
        <v>37073</v>
      </c>
      <c r="AM11" s="35">
        <f t="shared" si="3"/>
        <v>3.5860157150363746E-2</v>
      </c>
      <c r="AN11" s="35">
        <f t="shared" si="4"/>
        <v>0.18959917834807347</v>
      </c>
      <c r="AO11" s="35">
        <f t="shared" si="5"/>
        <v>1.2647713407275349E-2</v>
      </c>
      <c r="AP11" s="35">
        <f t="shared" si="6"/>
        <v>3.3789381225297871E-2</v>
      </c>
      <c r="AQ11" s="35">
        <f t="shared" si="7"/>
        <v>2.4764970816597058E-2</v>
      </c>
      <c r="AR11" s="35">
        <f t="shared" si="8"/>
        <v>7.6801261553093039E-2</v>
      </c>
      <c r="AS11" s="35">
        <f t="shared" si="9"/>
        <v>4.1148625891468484E-2</v>
      </c>
      <c r="AT11" s="35">
        <f t="shared" si="10"/>
        <v>5.401107410126272E-3</v>
      </c>
      <c r="AU11" s="35">
        <f t="shared" si="11"/>
        <v>9.1020922494053184E-3</v>
      </c>
      <c r="AV11" s="35">
        <f t="shared" si="12"/>
        <v>1.4669660746755535E-2</v>
      </c>
      <c r="AW11" s="35">
        <f t="shared" si="13"/>
        <v>2.9329888698568379E-2</v>
      </c>
      <c r="AX11" s="35">
        <f t="shared" si="14"/>
        <v>1.8431681318016695E-2</v>
      </c>
      <c r="AY11" s="35">
        <f t="shared" si="15"/>
        <v>2.0568486807681401E-2</v>
      </c>
      <c r="AZ11" s="35">
        <f t="shared" si="16"/>
        <v>6.2888998753206455E-3</v>
      </c>
      <c r="BA11" s="35">
        <f t="shared" si="17"/>
        <v>5.5930925307245555E-3</v>
      </c>
      <c r="BB11" s="35">
        <f t="shared" si="18"/>
        <v>5.9765079016303752E-3</v>
      </c>
      <c r="BC11" s="35">
        <f t="shared" si="19"/>
        <v>7.1910079940162783E-2</v>
      </c>
      <c r="BD11" s="35">
        <f t="shared" si="20"/>
        <v>5.9793377401131824E-2</v>
      </c>
      <c r="BE11" s="35">
        <f t="shared" si="21"/>
        <v>1.8789572655548176E-2</v>
      </c>
      <c r="BF11" s="35">
        <f t="shared" si="22"/>
        <v>2.680966783799785E-2</v>
      </c>
      <c r="BG11" s="35">
        <f t="shared" si="23"/>
        <v>0.12205093376346879</v>
      </c>
      <c r="BH11" s="35">
        <f t="shared" si="24"/>
        <v>8.5733008623239196E-3</v>
      </c>
      <c r="BI11" s="35">
        <f t="shared" si="25"/>
        <v>6.7022782419267762E-3</v>
      </c>
      <c r="BJ11" s="35">
        <f t="shared" si="26"/>
        <v>8.6631898494248499E-3</v>
      </c>
      <c r="BK11" s="35">
        <f t="shared" si="27"/>
        <v>0.14598970271714432</v>
      </c>
      <c r="BL11" s="35">
        <f t="shared" si="28"/>
        <v>2.5340926178391909E-2</v>
      </c>
      <c r="BM11" s="35">
        <f t="shared" si="29"/>
        <v>2.003081749594806E-2</v>
      </c>
      <c r="BN11" s="35">
        <f t="shared" si="30"/>
        <v>0.10835285089581034</v>
      </c>
      <c r="BO11" s="35">
        <f t="shared" si="31"/>
        <v>5.6102935097376962E-3</v>
      </c>
      <c r="BP11" s="35">
        <f t="shared" si="32"/>
        <v>4.180392770484008E-3</v>
      </c>
      <c r="BQ11" s="35">
        <f t="shared" si="33"/>
        <v>2.3095920982031636E-2</v>
      </c>
      <c r="BR11" s="35">
        <f t="shared" si="34"/>
        <v>2.0363739670395948E-3</v>
      </c>
      <c r="BS11" s="35">
        <f t="shared" si="35"/>
        <v>6.511957732200732E-3</v>
      </c>
      <c r="BT11" s="35">
        <f t="shared" si="36"/>
        <v>1.1368737387104703E-2</v>
      </c>
      <c r="BU11" s="35">
        <f t="shared" si="37"/>
        <v>1</v>
      </c>
    </row>
    <row r="12" spans="1:74">
      <c r="A12" s="10">
        <v>37104</v>
      </c>
      <c r="B12" s="60">
        <v>63044</v>
      </c>
      <c r="C12" s="61">
        <v>340211</v>
      </c>
      <c r="D12" s="61">
        <v>21503</v>
      </c>
      <c r="E12" s="61">
        <v>54948</v>
      </c>
      <c r="F12" s="61">
        <v>38952</v>
      </c>
      <c r="G12" s="61">
        <v>109270</v>
      </c>
      <c r="H12" s="61">
        <v>64231</v>
      </c>
      <c r="I12" s="61">
        <v>7064</v>
      </c>
      <c r="J12" s="61">
        <v>13695</v>
      </c>
      <c r="K12" s="61">
        <v>22028</v>
      </c>
      <c r="L12" s="61">
        <v>43736</v>
      </c>
      <c r="M12" s="61">
        <v>41868</v>
      </c>
      <c r="N12" s="61">
        <v>35798</v>
      </c>
      <c r="O12" s="61">
        <v>12743</v>
      </c>
      <c r="P12" s="61">
        <v>11001</v>
      </c>
      <c r="Q12" s="61">
        <v>9155</v>
      </c>
      <c r="R12" s="61">
        <v>114553</v>
      </c>
      <c r="S12" s="61">
        <v>94743</v>
      </c>
      <c r="T12" s="61">
        <v>31195</v>
      </c>
      <c r="U12" s="61">
        <v>49270</v>
      </c>
      <c r="V12" s="61">
        <v>233174</v>
      </c>
      <c r="W12" s="61">
        <v>12432</v>
      </c>
      <c r="X12" s="61">
        <v>13063</v>
      </c>
      <c r="Y12" s="61">
        <v>14286</v>
      </c>
      <c r="Z12" s="61">
        <v>272954</v>
      </c>
      <c r="AA12" s="61">
        <v>42591</v>
      </c>
      <c r="AB12" s="61">
        <v>42791</v>
      </c>
      <c r="AC12" s="61">
        <v>212772</v>
      </c>
      <c r="AD12" s="61">
        <v>11840</v>
      </c>
      <c r="AE12" s="61">
        <v>9119</v>
      </c>
      <c r="AF12" s="61">
        <v>46544</v>
      </c>
      <c r="AG12" s="61">
        <v>4087</v>
      </c>
      <c r="AH12" s="61">
        <v>11002</v>
      </c>
      <c r="AI12" s="61">
        <v>19520</v>
      </c>
      <c r="AJ12" s="62">
        <v>1757486</v>
      </c>
      <c r="AL12" s="1">
        <f t="shared" si="2"/>
        <v>37104</v>
      </c>
      <c r="AM12" s="35">
        <f t="shared" si="3"/>
        <v>3.5871693999269413E-2</v>
      </c>
      <c r="AN12" s="35">
        <f t="shared" si="4"/>
        <v>0.1935782134253132</v>
      </c>
      <c r="AO12" s="35">
        <f t="shared" si="5"/>
        <v>1.2235090350648598E-2</v>
      </c>
      <c r="AP12" s="35">
        <f t="shared" si="6"/>
        <v>3.1265113918403899E-2</v>
      </c>
      <c r="AQ12" s="35">
        <f t="shared" si="7"/>
        <v>2.2163476693413207E-2</v>
      </c>
      <c r="AR12" s="35">
        <f t="shared" si="8"/>
        <v>6.2174037232729025E-2</v>
      </c>
      <c r="AS12" s="35">
        <f t="shared" si="9"/>
        <v>3.6547090560038603E-2</v>
      </c>
      <c r="AT12" s="35">
        <f t="shared" si="10"/>
        <v>4.019377679253206E-3</v>
      </c>
      <c r="AU12" s="35">
        <f t="shared" si="11"/>
        <v>7.7923807074423354E-3</v>
      </c>
      <c r="AV12" s="35">
        <f t="shared" si="12"/>
        <v>1.25338125026316E-2</v>
      </c>
      <c r="AW12" s="35">
        <f t="shared" si="13"/>
        <v>2.4885546741197369E-2</v>
      </c>
      <c r="AX12" s="35">
        <f t="shared" si="14"/>
        <v>2.3822664874713084E-2</v>
      </c>
      <c r="AY12" s="35">
        <f t="shared" si="15"/>
        <v>2.0368867803214365E-2</v>
      </c>
      <c r="AZ12" s="35">
        <f t="shared" si="16"/>
        <v>7.2506978718464895E-3</v>
      </c>
      <c r="BA12" s="35">
        <f t="shared" si="17"/>
        <v>6.2595093218381255E-3</v>
      </c>
      <c r="BB12" s="35">
        <f t="shared" si="18"/>
        <v>5.2091453360083662E-3</v>
      </c>
      <c r="BC12" s="35">
        <f t="shared" si="19"/>
        <v>6.5180035573540837E-2</v>
      </c>
      <c r="BD12" s="35">
        <f t="shared" si="20"/>
        <v>5.3908253038715527E-2</v>
      </c>
      <c r="BE12" s="35">
        <f t="shared" si="21"/>
        <v>1.7749785773542436E-2</v>
      </c>
      <c r="BF12" s="35">
        <f t="shared" si="22"/>
        <v>2.8034362720385824E-2</v>
      </c>
      <c r="BG12" s="35">
        <f t="shared" si="23"/>
        <v>0.13267474107901855</v>
      </c>
      <c r="BH12" s="35">
        <f t="shared" si="24"/>
        <v>7.0737405589575107E-3</v>
      </c>
      <c r="BI12" s="35">
        <f t="shared" si="25"/>
        <v>7.4327761359123199E-3</v>
      </c>
      <c r="BJ12" s="35">
        <f t="shared" si="26"/>
        <v>8.1286565013889162E-3</v>
      </c>
      <c r="BK12" s="35">
        <f t="shared" si="27"/>
        <v>0.15530934528070209</v>
      </c>
      <c r="BL12" s="35">
        <f t="shared" si="28"/>
        <v>2.423404795258682E-2</v>
      </c>
      <c r="BM12" s="35">
        <f t="shared" si="29"/>
        <v>2.4347846867627965E-2</v>
      </c>
      <c r="BN12" s="35">
        <f t="shared" si="30"/>
        <v>0.12106611375567146</v>
      </c>
      <c r="BO12" s="35">
        <f t="shared" si="31"/>
        <v>6.7368957704357245E-3</v>
      </c>
      <c r="BP12" s="35">
        <f t="shared" si="32"/>
        <v>5.1886615313009605E-3</v>
      </c>
      <c r="BQ12" s="35">
        <f t="shared" si="33"/>
        <v>2.6483283508375033E-2</v>
      </c>
      <c r="BR12" s="35">
        <f t="shared" si="34"/>
        <v>2.3254808288657777E-3</v>
      </c>
      <c r="BS12" s="35">
        <f t="shared" si="35"/>
        <v>6.2600783164133309E-3</v>
      </c>
      <c r="BT12" s="35">
        <f t="shared" si="36"/>
        <v>1.1106774108015654E-2</v>
      </c>
      <c r="BU12" s="35">
        <f t="shared" si="37"/>
        <v>1</v>
      </c>
    </row>
    <row r="13" spans="1:74">
      <c r="A13" s="10">
        <v>37135</v>
      </c>
      <c r="B13" s="60">
        <v>76017</v>
      </c>
      <c r="C13" s="61">
        <v>336443</v>
      </c>
      <c r="D13" s="61">
        <v>23145</v>
      </c>
      <c r="E13" s="61">
        <v>60460</v>
      </c>
      <c r="F13" s="61">
        <v>43244</v>
      </c>
      <c r="G13" s="61">
        <v>125079</v>
      </c>
      <c r="H13" s="61">
        <v>77396</v>
      </c>
      <c r="I13" s="61">
        <v>9866</v>
      </c>
      <c r="J13" s="61">
        <v>19866</v>
      </c>
      <c r="K13" s="61">
        <v>28415</v>
      </c>
      <c r="L13" s="61">
        <v>56702</v>
      </c>
      <c r="M13" s="61">
        <v>44660</v>
      </c>
      <c r="N13" s="61">
        <v>36881</v>
      </c>
      <c r="O13" s="61">
        <v>12060</v>
      </c>
      <c r="P13" s="61">
        <v>11757</v>
      </c>
      <c r="Q13" s="61">
        <v>12154</v>
      </c>
      <c r="R13" s="61">
        <v>131378</v>
      </c>
      <c r="S13" s="61">
        <v>106954</v>
      </c>
      <c r="T13" s="61">
        <v>37662</v>
      </c>
      <c r="U13" s="61">
        <v>58385</v>
      </c>
      <c r="V13" s="61">
        <v>241487</v>
      </c>
      <c r="W13" s="61">
        <v>15875</v>
      </c>
      <c r="X13" s="61">
        <v>13712</v>
      </c>
      <c r="Y13" s="61">
        <v>13127</v>
      </c>
      <c r="Z13" s="61">
        <v>284200</v>
      </c>
      <c r="AA13" s="61">
        <v>56740</v>
      </c>
      <c r="AB13" s="61">
        <v>35170</v>
      </c>
      <c r="AC13" s="61">
        <v>164371</v>
      </c>
      <c r="AD13" s="61">
        <v>13609</v>
      </c>
      <c r="AE13" s="61">
        <v>11915</v>
      </c>
      <c r="AF13" s="61">
        <v>52879</v>
      </c>
      <c r="AG13" s="61">
        <v>4065</v>
      </c>
      <c r="AH13" s="61">
        <v>14979</v>
      </c>
      <c r="AI13" s="61">
        <v>24185</v>
      </c>
      <c r="AJ13" s="62">
        <v>1863683</v>
      </c>
      <c r="AL13" s="1">
        <f t="shared" si="2"/>
        <v>37135</v>
      </c>
      <c r="AM13" s="35">
        <f t="shared" si="3"/>
        <v>4.0788589046527761E-2</v>
      </c>
      <c r="AN13" s="35">
        <f t="shared" si="4"/>
        <v>0.18052587269401502</v>
      </c>
      <c r="AO13" s="35">
        <f t="shared" si="5"/>
        <v>1.2418957515843628E-2</v>
      </c>
      <c r="AP13" s="35">
        <f t="shared" si="6"/>
        <v>3.2441139399779897E-2</v>
      </c>
      <c r="AQ13" s="35">
        <f t="shared" si="7"/>
        <v>2.3203516907113496E-2</v>
      </c>
      <c r="AR13" s="35">
        <f t="shared" si="8"/>
        <v>6.7113881491648528E-2</v>
      </c>
      <c r="AS13" s="35">
        <f t="shared" si="9"/>
        <v>4.1528521749675237E-2</v>
      </c>
      <c r="AT13" s="35">
        <f t="shared" si="10"/>
        <v>5.2938187449260415E-3</v>
      </c>
      <c r="AU13" s="35">
        <f t="shared" si="11"/>
        <v>1.0659538129606806E-2</v>
      </c>
      <c r="AV13" s="35">
        <f t="shared" si="12"/>
        <v>1.5246691631570391E-2</v>
      </c>
      <c r="AW13" s="35">
        <f t="shared" si="13"/>
        <v>3.0424702055016867E-2</v>
      </c>
      <c r="AX13" s="35">
        <f t="shared" si="14"/>
        <v>2.3963302771984291E-2</v>
      </c>
      <c r="AY13" s="35">
        <f t="shared" si="15"/>
        <v>1.9789309662641124E-2</v>
      </c>
      <c r="AZ13" s="35">
        <f t="shared" si="16"/>
        <v>6.4710575779250009E-3</v>
      </c>
      <c r="BA13" s="35">
        <f t="shared" si="17"/>
        <v>6.3084762805691742E-3</v>
      </c>
      <c r="BB13" s="35">
        <f t="shared" si="18"/>
        <v>6.521495340141E-3</v>
      </c>
      <c r="BC13" s="35">
        <f t="shared" si="19"/>
        <v>7.0493748132058942E-2</v>
      </c>
      <c r="BD13" s="35">
        <f t="shared" si="20"/>
        <v>5.7388515106914645E-2</v>
      </c>
      <c r="BE13" s="35">
        <f t="shared" si="21"/>
        <v>2.0208372346584694E-2</v>
      </c>
      <c r="BF13" s="35">
        <f t="shared" si="22"/>
        <v>3.1327752627458641E-2</v>
      </c>
      <c r="BG13" s="35">
        <f t="shared" si="23"/>
        <v>0.12957514770484035</v>
      </c>
      <c r="BH13" s="35">
        <f t="shared" si="24"/>
        <v>8.5180795231807119E-3</v>
      </c>
      <c r="BI13" s="35">
        <f t="shared" si="25"/>
        <v>7.3574744202742634E-3</v>
      </c>
      <c r="BJ13" s="35">
        <f t="shared" si="26"/>
        <v>7.0435798362704386E-3</v>
      </c>
      <c r="BK13" s="35">
        <f t="shared" si="27"/>
        <v>0.15249374491262732</v>
      </c>
      <c r="BL13" s="35">
        <f t="shared" si="28"/>
        <v>3.0445091788678654E-2</v>
      </c>
      <c r="BM13" s="35">
        <f t="shared" si="29"/>
        <v>1.8871235075922248E-2</v>
      </c>
      <c r="BN13" s="35">
        <f t="shared" si="30"/>
        <v>8.8196866097936186E-2</v>
      </c>
      <c r="BO13" s="35">
        <f t="shared" si="31"/>
        <v>7.3022075106120516E-3</v>
      </c>
      <c r="BP13" s="35">
        <f t="shared" si="32"/>
        <v>6.3932546468471298E-3</v>
      </c>
      <c r="BQ13" s="35">
        <f t="shared" si="33"/>
        <v>2.8373387534253412E-2</v>
      </c>
      <c r="BR13" s="35">
        <f t="shared" si="34"/>
        <v>2.1811649298727307E-3</v>
      </c>
      <c r="BS13" s="35">
        <f t="shared" si="35"/>
        <v>8.0373110663133161E-3</v>
      </c>
      <c r="BT13" s="35">
        <f t="shared" si="36"/>
        <v>1.2976992331850427E-2</v>
      </c>
      <c r="BU13" s="35">
        <f t="shared" si="37"/>
        <v>1</v>
      </c>
    </row>
    <row r="14" spans="1:74">
      <c r="A14" s="10">
        <v>37165</v>
      </c>
      <c r="B14" s="60">
        <v>101004</v>
      </c>
      <c r="C14" s="61">
        <v>381586</v>
      </c>
      <c r="D14" s="61">
        <v>37580</v>
      </c>
      <c r="E14" s="61">
        <v>77380</v>
      </c>
      <c r="F14" s="61">
        <v>53854</v>
      </c>
      <c r="G14" s="61">
        <v>141365</v>
      </c>
      <c r="H14" s="61">
        <v>79074</v>
      </c>
      <c r="I14" s="61">
        <v>11316</v>
      </c>
      <c r="J14" s="61">
        <v>23045</v>
      </c>
      <c r="K14" s="61">
        <v>32064</v>
      </c>
      <c r="L14" s="61">
        <v>64862</v>
      </c>
      <c r="M14" s="61">
        <v>22652</v>
      </c>
      <c r="N14" s="61">
        <v>43787</v>
      </c>
      <c r="O14" s="61">
        <v>14208</v>
      </c>
      <c r="P14" s="61">
        <v>13141</v>
      </c>
      <c r="Q14" s="61">
        <v>13845</v>
      </c>
      <c r="R14" s="61">
        <v>130823</v>
      </c>
      <c r="S14" s="61">
        <v>106749</v>
      </c>
      <c r="T14" s="61">
        <v>47517</v>
      </c>
      <c r="U14" s="61">
        <v>65865</v>
      </c>
      <c r="V14" s="61">
        <v>269413</v>
      </c>
      <c r="W14" s="61">
        <v>18027</v>
      </c>
      <c r="X14" s="61">
        <v>19948</v>
      </c>
      <c r="Y14" s="61">
        <v>15122</v>
      </c>
      <c r="Z14" s="61">
        <v>322510</v>
      </c>
      <c r="AA14" s="61">
        <v>78331</v>
      </c>
      <c r="AB14" s="61">
        <v>24773</v>
      </c>
      <c r="AC14" s="61">
        <v>146143</v>
      </c>
      <c r="AD14" s="61">
        <v>18613</v>
      </c>
      <c r="AE14" s="61">
        <v>14542</v>
      </c>
      <c r="AF14" s="61">
        <v>57573</v>
      </c>
      <c r="AG14" s="61">
        <v>4884</v>
      </c>
      <c r="AH14" s="61">
        <v>27176</v>
      </c>
      <c r="AI14" s="61">
        <v>27200</v>
      </c>
      <c r="AJ14" s="62">
        <v>2076713</v>
      </c>
      <c r="AL14" s="1">
        <f t="shared" si="2"/>
        <v>37165</v>
      </c>
      <c r="AM14" s="35">
        <f t="shared" si="3"/>
        <v>4.8636475044938808E-2</v>
      </c>
      <c r="AN14" s="35">
        <f t="shared" si="4"/>
        <v>0.18374517807708624</v>
      </c>
      <c r="AO14" s="35">
        <f t="shared" si="5"/>
        <v>1.8095904441297377E-2</v>
      </c>
      <c r="AP14" s="35">
        <f t="shared" si="6"/>
        <v>3.7260805898552185E-2</v>
      </c>
      <c r="AQ14" s="35">
        <f t="shared" si="7"/>
        <v>2.5932326710527646E-2</v>
      </c>
      <c r="AR14" s="35">
        <f t="shared" si="8"/>
        <v>6.8071514937307176E-2</v>
      </c>
      <c r="AS14" s="35">
        <f t="shared" si="9"/>
        <v>3.8076518035953931E-2</v>
      </c>
      <c r="AT14" s="35">
        <f t="shared" si="10"/>
        <v>5.4489956002586777E-3</v>
      </c>
      <c r="AU14" s="35">
        <f t="shared" si="11"/>
        <v>1.1096863167900426E-2</v>
      </c>
      <c r="AV14" s="35">
        <f t="shared" si="12"/>
        <v>1.5439783927774325E-2</v>
      </c>
      <c r="AW14" s="35">
        <f t="shared" si="13"/>
        <v>3.1233011013076916E-2</v>
      </c>
      <c r="AX14" s="35">
        <f t="shared" si="14"/>
        <v>1.090762180426472E-2</v>
      </c>
      <c r="AY14" s="35">
        <f t="shared" si="15"/>
        <v>2.1084762314291863E-2</v>
      </c>
      <c r="AZ14" s="35">
        <f t="shared" si="16"/>
        <v>6.8415809021275444E-3</v>
      </c>
      <c r="BA14" s="35">
        <f t="shared" si="17"/>
        <v>6.3277881922056637E-3</v>
      </c>
      <c r="BB14" s="35">
        <f t="shared" si="18"/>
        <v>6.6667854441128842E-3</v>
      </c>
      <c r="BC14" s="35">
        <f t="shared" si="19"/>
        <v>6.2995223702071501E-2</v>
      </c>
      <c r="BD14" s="35">
        <f t="shared" si="20"/>
        <v>5.1402865971369179E-2</v>
      </c>
      <c r="BE14" s="35">
        <f t="shared" si="21"/>
        <v>2.288086991317529E-2</v>
      </c>
      <c r="BF14" s="35">
        <f t="shared" si="22"/>
        <v>3.1715985791007234E-2</v>
      </c>
      <c r="BG14" s="35">
        <f t="shared" si="23"/>
        <v>0.12973049236943188</v>
      </c>
      <c r="BH14" s="35">
        <f t="shared" si="24"/>
        <v>8.6805446876867427E-3</v>
      </c>
      <c r="BI14" s="35">
        <f t="shared" si="25"/>
        <v>9.6055641776210763E-3</v>
      </c>
      <c r="BJ14" s="35">
        <f t="shared" si="26"/>
        <v>7.2816994933820895E-3</v>
      </c>
      <c r="BK14" s="35">
        <f t="shared" si="27"/>
        <v>0.15529830072812179</v>
      </c>
      <c r="BL14" s="35">
        <f t="shared" si="28"/>
        <v>3.7718741106739354E-2</v>
      </c>
      <c r="BM14" s="35">
        <f t="shared" si="29"/>
        <v>1.1928947331672697E-2</v>
      </c>
      <c r="BN14" s="35">
        <f t="shared" si="30"/>
        <v>7.0372266172552489E-2</v>
      </c>
      <c r="BO14" s="35">
        <f t="shared" si="31"/>
        <v>8.9627213774845158E-3</v>
      </c>
      <c r="BP14" s="35">
        <f t="shared" si="32"/>
        <v>7.0024119847085274E-3</v>
      </c>
      <c r="BQ14" s="35">
        <f t="shared" si="33"/>
        <v>2.7723137477350022E-2</v>
      </c>
      <c r="BR14" s="35">
        <f t="shared" si="34"/>
        <v>2.3517934351063433E-3</v>
      </c>
      <c r="BS14" s="35">
        <f t="shared" si="35"/>
        <v>1.3086064371918508E-2</v>
      </c>
      <c r="BT14" s="35">
        <f t="shared" si="36"/>
        <v>1.3097621096415345E-2</v>
      </c>
      <c r="BU14" s="35">
        <f t="shared" si="37"/>
        <v>1</v>
      </c>
    </row>
    <row r="15" spans="1:74">
      <c r="A15" s="10">
        <v>37196</v>
      </c>
      <c r="B15" s="60">
        <v>120972</v>
      </c>
      <c r="C15" s="61">
        <v>412766</v>
      </c>
      <c r="D15" s="61">
        <v>46096</v>
      </c>
      <c r="E15" s="61">
        <v>68088</v>
      </c>
      <c r="F15" s="61">
        <v>48636</v>
      </c>
      <c r="G15" s="61">
        <v>136817</v>
      </c>
      <c r="H15" s="61">
        <v>79075</v>
      </c>
      <c r="I15" s="61">
        <v>11153</v>
      </c>
      <c r="J15" s="61">
        <v>22799</v>
      </c>
      <c r="K15" s="61">
        <v>32473</v>
      </c>
      <c r="L15" s="61">
        <v>65712</v>
      </c>
      <c r="M15" s="61">
        <v>17513</v>
      </c>
      <c r="N15" s="61">
        <v>40782</v>
      </c>
      <c r="O15" s="61">
        <v>13339</v>
      </c>
      <c r="P15" s="61">
        <v>16094</v>
      </c>
      <c r="Q15" s="61">
        <v>15513</v>
      </c>
      <c r="R15" s="61">
        <v>147393</v>
      </c>
      <c r="S15" s="61">
        <v>119892</v>
      </c>
      <c r="T15" s="61">
        <v>55531</v>
      </c>
      <c r="U15" s="61">
        <v>79775</v>
      </c>
      <c r="V15" s="61">
        <v>291769</v>
      </c>
      <c r="W15" s="61">
        <v>16765</v>
      </c>
      <c r="X15" s="61">
        <v>32282</v>
      </c>
      <c r="Y15" s="61">
        <v>16075</v>
      </c>
      <c r="Z15" s="61">
        <v>356892</v>
      </c>
      <c r="AA15" s="61">
        <v>91260</v>
      </c>
      <c r="AB15" s="61">
        <v>27344</v>
      </c>
      <c r="AC15" s="61">
        <v>151870</v>
      </c>
      <c r="AD15" s="61">
        <v>20629</v>
      </c>
      <c r="AE15" s="61">
        <v>13766</v>
      </c>
      <c r="AF15" s="61">
        <v>62831</v>
      </c>
      <c r="AG15" s="61">
        <v>5570</v>
      </c>
      <c r="AH15" s="61">
        <v>38583</v>
      </c>
      <c r="AI15" s="61">
        <v>30322</v>
      </c>
      <c r="AJ15" s="62">
        <v>2229590</v>
      </c>
      <c r="AL15" s="1">
        <f t="shared" si="2"/>
        <v>37196</v>
      </c>
      <c r="AM15" s="35">
        <f t="shared" si="3"/>
        <v>5.4257509228154054E-2</v>
      </c>
      <c r="AN15" s="35">
        <f t="shared" si="4"/>
        <v>0.18513089850600334</v>
      </c>
      <c r="AO15" s="35">
        <f t="shared" si="5"/>
        <v>2.0674653187357318E-2</v>
      </c>
      <c r="AP15" s="35">
        <f t="shared" si="6"/>
        <v>3.0538350100242646E-2</v>
      </c>
      <c r="AQ15" s="35">
        <f t="shared" si="7"/>
        <v>2.1813876093810969E-2</v>
      </c>
      <c r="AR15" s="35">
        <f t="shared" si="8"/>
        <v>6.1364197004830486E-2</v>
      </c>
      <c r="AS15" s="35">
        <f t="shared" si="9"/>
        <v>3.5466161940087643E-2</v>
      </c>
      <c r="AT15" s="35">
        <f t="shared" si="10"/>
        <v>5.002264990424248E-3</v>
      </c>
      <c r="AU15" s="35">
        <f t="shared" si="11"/>
        <v>1.0225646867809777E-2</v>
      </c>
      <c r="AV15" s="35">
        <f t="shared" si="12"/>
        <v>1.4564561197350185E-2</v>
      </c>
      <c r="AW15" s="35">
        <f t="shared" si="13"/>
        <v>2.9472683318457652E-2</v>
      </c>
      <c r="AX15" s="35">
        <f t="shared" si="14"/>
        <v>7.8548073861113479E-3</v>
      </c>
      <c r="AY15" s="35">
        <f t="shared" si="15"/>
        <v>1.8291255342910581E-2</v>
      </c>
      <c r="AZ15" s="35">
        <f t="shared" si="16"/>
        <v>5.9827143107028646E-3</v>
      </c>
      <c r="BA15" s="35">
        <f t="shared" si="17"/>
        <v>7.2183675025453108E-3</v>
      </c>
      <c r="BB15" s="35">
        <f t="shared" si="18"/>
        <v>6.9577814755179207E-3</v>
      </c>
      <c r="BC15" s="35">
        <f t="shared" si="19"/>
        <v>6.6107670020048526E-2</v>
      </c>
      <c r="BD15" s="35">
        <f t="shared" si="20"/>
        <v>5.3773115236433605E-2</v>
      </c>
      <c r="BE15" s="35">
        <f t="shared" si="21"/>
        <v>2.4906372920581812E-2</v>
      </c>
      <c r="BF15" s="35">
        <f t="shared" si="22"/>
        <v>3.5780121008795338E-2</v>
      </c>
      <c r="BG15" s="35">
        <f t="shared" si="23"/>
        <v>0.13086217645396686</v>
      </c>
      <c r="BH15" s="35">
        <f t="shared" si="24"/>
        <v>7.5193196955494063E-3</v>
      </c>
      <c r="BI15" s="35">
        <f t="shared" si="25"/>
        <v>1.4478895222888514E-2</v>
      </c>
      <c r="BJ15" s="35">
        <f t="shared" si="26"/>
        <v>7.2098457563946738E-3</v>
      </c>
      <c r="BK15" s="35">
        <f t="shared" si="27"/>
        <v>0.16007068564175475</v>
      </c>
      <c r="BL15" s="35">
        <f t="shared" si="28"/>
        <v>4.0931292300378098E-2</v>
      </c>
      <c r="BM15" s="35">
        <f t="shared" si="29"/>
        <v>1.2264138249633341E-2</v>
      </c>
      <c r="BN15" s="35">
        <f t="shared" si="30"/>
        <v>6.8115662520911918E-2</v>
      </c>
      <c r="BO15" s="35">
        <f t="shared" si="31"/>
        <v>9.2523737548159072E-3</v>
      </c>
      <c r="BP15" s="35">
        <f t="shared" si="32"/>
        <v>6.1742293426145615E-3</v>
      </c>
      <c r="BQ15" s="35">
        <f t="shared" si="33"/>
        <v>2.8180517494247822E-2</v>
      </c>
      <c r="BR15" s="35">
        <f t="shared" si="34"/>
        <v>2.4982171610026956E-3</v>
      </c>
      <c r="BS15" s="35">
        <f t="shared" si="35"/>
        <v>1.7304975354213107E-2</v>
      </c>
      <c r="BT15" s="35">
        <f t="shared" si="36"/>
        <v>1.3599809830506954E-2</v>
      </c>
      <c r="BU15" s="35">
        <f t="shared" si="37"/>
        <v>1</v>
      </c>
    </row>
    <row r="16" spans="1:74">
      <c r="A16" s="10">
        <v>37226</v>
      </c>
      <c r="B16" s="60">
        <v>210265</v>
      </c>
      <c r="C16" s="61">
        <v>438411</v>
      </c>
      <c r="D16" s="61">
        <v>100994</v>
      </c>
      <c r="E16" s="61">
        <v>68556</v>
      </c>
      <c r="F16" s="61">
        <v>94608</v>
      </c>
      <c r="G16" s="61">
        <v>161973</v>
      </c>
      <c r="H16" s="61">
        <v>107474</v>
      </c>
      <c r="I16" s="61">
        <v>28817</v>
      </c>
      <c r="J16" s="61">
        <v>45944</v>
      </c>
      <c r="K16" s="61">
        <v>37009</v>
      </c>
      <c r="L16" s="61">
        <v>93810</v>
      </c>
      <c r="M16" s="61">
        <v>18358</v>
      </c>
      <c r="N16" s="61">
        <v>40180</v>
      </c>
      <c r="O16" s="61">
        <v>14650</v>
      </c>
      <c r="P16" s="61">
        <v>22342</v>
      </c>
      <c r="Q16" s="61">
        <v>22319</v>
      </c>
      <c r="R16" s="61">
        <v>138978</v>
      </c>
      <c r="S16" s="61">
        <v>111954</v>
      </c>
      <c r="T16" s="61">
        <v>72954</v>
      </c>
      <c r="U16" s="61">
        <v>143060</v>
      </c>
      <c r="V16" s="61">
        <v>325083</v>
      </c>
      <c r="W16" s="61">
        <v>21792</v>
      </c>
      <c r="X16" s="61">
        <v>41229</v>
      </c>
      <c r="Y16" s="61">
        <v>22755</v>
      </c>
      <c r="Z16" s="61">
        <v>410859</v>
      </c>
      <c r="AA16" s="61">
        <v>104396</v>
      </c>
      <c r="AB16" s="61">
        <v>46951</v>
      </c>
      <c r="AC16" s="61">
        <v>188335</v>
      </c>
      <c r="AD16" s="61">
        <v>28827</v>
      </c>
      <c r="AE16" s="61">
        <v>33184</v>
      </c>
      <c r="AF16" s="61">
        <v>72766</v>
      </c>
      <c r="AG16" s="61">
        <v>7474</v>
      </c>
      <c r="AH16" s="61">
        <v>42807</v>
      </c>
      <c r="AI16" s="61">
        <v>34937</v>
      </c>
      <c r="AJ16" s="62">
        <v>2831237</v>
      </c>
      <c r="AL16" s="1">
        <f t="shared" si="2"/>
        <v>37226</v>
      </c>
      <c r="AM16" s="35">
        <f t="shared" si="3"/>
        <v>7.4266124665649677E-2</v>
      </c>
      <c r="AN16" s="35">
        <f t="shared" si="4"/>
        <v>0.15484786331910752</v>
      </c>
      <c r="AO16" s="35">
        <f t="shared" si="5"/>
        <v>3.5671333766830543E-2</v>
      </c>
      <c r="AP16" s="35">
        <f t="shared" si="6"/>
        <v>2.4214150917072644E-2</v>
      </c>
      <c r="AQ16" s="35">
        <f t="shared" si="7"/>
        <v>3.3415782571363684E-2</v>
      </c>
      <c r="AR16" s="35">
        <f t="shared" si="8"/>
        <v>5.7209269305254204E-2</v>
      </c>
      <c r="AS16" s="35">
        <f t="shared" si="9"/>
        <v>3.7960085997745863E-2</v>
      </c>
      <c r="AT16" s="35">
        <f t="shared" si="10"/>
        <v>1.0178236579982531E-2</v>
      </c>
      <c r="AU16" s="35">
        <f t="shared" si="11"/>
        <v>1.6227535879193442E-2</v>
      </c>
      <c r="AV16" s="35">
        <f t="shared" si="12"/>
        <v>1.3071671499065603E-2</v>
      </c>
      <c r="AW16" s="35">
        <f t="shared" si="13"/>
        <v>3.3133926972556516E-2</v>
      </c>
      <c r="AX16" s="35">
        <f t="shared" si="14"/>
        <v>6.4840915825838674E-3</v>
      </c>
      <c r="AY16" s="35">
        <f t="shared" si="15"/>
        <v>1.4191676641694071E-2</v>
      </c>
      <c r="AZ16" s="35">
        <f t="shared" si="16"/>
        <v>5.1744166948934339E-3</v>
      </c>
      <c r="BA16" s="35">
        <f t="shared" si="17"/>
        <v>7.8912503615910651E-3</v>
      </c>
      <c r="BB16" s="35">
        <f t="shared" si="18"/>
        <v>7.883126703981334E-3</v>
      </c>
      <c r="BC16" s="35">
        <f t="shared" si="19"/>
        <v>4.9087377708047754E-2</v>
      </c>
      <c r="BD16" s="35">
        <f t="shared" si="20"/>
        <v>3.9542433219119419E-2</v>
      </c>
      <c r="BE16" s="35">
        <f t="shared" si="21"/>
        <v>2.5767535533054987E-2</v>
      </c>
      <c r="BF16" s="35">
        <f t="shared" si="22"/>
        <v>5.0529150332522497E-2</v>
      </c>
      <c r="BG16" s="35">
        <f t="shared" si="23"/>
        <v>0.1148201298584329</v>
      </c>
      <c r="BH16" s="35">
        <f t="shared" si="24"/>
        <v>7.6969889839670789E-3</v>
      </c>
      <c r="BI16" s="35">
        <f t="shared" si="25"/>
        <v>1.4562186069198728E-2</v>
      </c>
      <c r="BJ16" s="35">
        <f t="shared" si="26"/>
        <v>8.0371229960614389E-3</v>
      </c>
      <c r="BK16" s="35">
        <f t="shared" si="27"/>
        <v>0.14511642790766016</v>
      </c>
      <c r="BL16" s="35">
        <f t="shared" si="28"/>
        <v>3.6872928688061087E-2</v>
      </c>
      <c r="BM16" s="35">
        <f t="shared" si="29"/>
        <v>1.658321080149772E-2</v>
      </c>
      <c r="BN16" s="35">
        <f t="shared" si="30"/>
        <v>6.6520393736024225E-2</v>
      </c>
      <c r="BO16" s="35">
        <f t="shared" si="31"/>
        <v>1.018176860503024E-2</v>
      </c>
      <c r="BP16" s="35">
        <f t="shared" si="32"/>
        <v>1.1720671918316976E-2</v>
      </c>
      <c r="BQ16" s="35">
        <f t="shared" si="33"/>
        <v>2.5701133462158059E-2</v>
      </c>
      <c r="BR16" s="35">
        <f t="shared" si="34"/>
        <v>2.6398355206575783E-3</v>
      </c>
      <c r="BS16" s="35">
        <f t="shared" si="35"/>
        <v>1.5119539621727181E-2</v>
      </c>
      <c r="BT16" s="35">
        <f t="shared" si="36"/>
        <v>1.2339835909180334E-2</v>
      </c>
      <c r="BU16" s="35">
        <f t="shared" si="37"/>
        <v>1</v>
      </c>
    </row>
    <row r="17" spans="1:73">
      <c r="A17" s="10">
        <v>37257</v>
      </c>
      <c r="B17" s="60">
        <v>313837</v>
      </c>
      <c r="C17" s="61">
        <v>523110</v>
      </c>
      <c r="D17" s="61">
        <v>175128</v>
      </c>
      <c r="E17" s="61">
        <v>87839</v>
      </c>
      <c r="F17" s="61">
        <v>171523</v>
      </c>
      <c r="G17" s="61">
        <v>205842</v>
      </c>
      <c r="H17" s="61">
        <v>133645</v>
      </c>
      <c r="I17" s="61">
        <v>69483</v>
      </c>
      <c r="J17" s="61">
        <v>83645</v>
      </c>
      <c r="K17" s="61">
        <v>56858</v>
      </c>
      <c r="L17" s="61">
        <v>148293</v>
      </c>
      <c r="M17" s="61">
        <v>21175</v>
      </c>
      <c r="N17" s="61">
        <v>49156</v>
      </c>
      <c r="O17" s="61">
        <v>19915</v>
      </c>
      <c r="P17" s="61">
        <v>27689</v>
      </c>
      <c r="Q17" s="61">
        <v>28428</v>
      </c>
      <c r="R17" s="61">
        <v>148180</v>
      </c>
      <c r="S17" s="61">
        <v>116561</v>
      </c>
      <c r="T17" s="61">
        <v>98261</v>
      </c>
      <c r="U17" s="61">
        <v>230432</v>
      </c>
      <c r="V17" s="61">
        <v>381639</v>
      </c>
      <c r="W17" s="61">
        <v>30321</v>
      </c>
      <c r="X17" s="61">
        <v>43810</v>
      </c>
      <c r="Y17" s="61">
        <v>29110</v>
      </c>
      <c r="Z17" s="61">
        <v>484880</v>
      </c>
      <c r="AA17" s="61">
        <v>133215</v>
      </c>
      <c r="AB17" s="61">
        <v>93713</v>
      </c>
      <c r="AC17" s="61">
        <v>246050</v>
      </c>
      <c r="AD17" s="61">
        <v>50012</v>
      </c>
      <c r="AE17" s="61">
        <v>50229</v>
      </c>
      <c r="AF17" s="61">
        <v>81895</v>
      </c>
      <c r="AG17" s="61">
        <v>9817</v>
      </c>
      <c r="AH17" s="61">
        <v>50401</v>
      </c>
      <c r="AI17" s="61">
        <v>47609</v>
      </c>
      <c r="AJ17" s="62">
        <v>3840258</v>
      </c>
      <c r="AL17" s="1">
        <f t="shared" si="2"/>
        <v>37257</v>
      </c>
      <c r="AM17" s="35">
        <f t="shared" si="3"/>
        <v>8.1722894659681716E-2</v>
      </c>
      <c r="AN17" s="35">
        <f t="shared" si="4"/>
        <v>0.13621741039273924</v>
      </c>
      <c r="AO17" s="35">
        <f t="shared" si="5"/>
        <v>4.5603186035938208E-2</v>
      </c>
      <c r="AP17" s="35">
        <f t="shared" si="6"/>
        <v>2.2873202790020877E-2</v>
      </c>
      <c r="AQ17" s="35">
        <f t="shared" si="7"/>
        <v>4.4664447024132234E-2</v>
      </c>
      <c r="AR17" s="35">
        <f t="shared" si="8"/>
        <v>5.3601086177022479E-2</v>
      </c>
      <c r="AS17" s="35">
        <f t="shared" si="9"/>
        <v>3.4801047221306482E-2</v>
      </c>
      <c r="AT17" s="35">
        <f t="shared" si="10"/>
        <v>1.8093315605357766E-2</v>
      </c>
      <c r="AU17" s="35">
        <f t="shared" si="11"/>
        <v>2.1781088666438558E-2</v>
      </c>
      <c r="AV17" s="35">
        <f t="shared" si="12"/>
        <v>1.4805776070253613E-2</v>
      </c>
      <c r="AW17" s="35">
        <f t="shared" si="13"/>
        <v>3.8615374279540593E-2</v>
      </c>
      <c r="AX17" s="35">
        <f t="shared" si="14"/>
        <v>5.5139524479865679E-3</v>
      </c>
      <c r="AY17" s="35">
        <f t="shared" si="15"/>
        <v>1.2800181654461758E-2</v>
      </c>
      <c r="AZ17" s="35">
        <f t="shared" si="16"/>
        <v>5.1858494924038956E-3</v>
      </c>
      <c r="BA17" s="35">
        <f t="shared" si="17"/>
        <v>7.2101926485147617E-3</v>
      </c>
      <c r="BB17" s="35">
        <f t="shared" si="18"/>
        <v>7.4026276359557093E-3</v>
      </c>
      <c r="BC17" s="35">
        <f t="shared" si="19"/>
        <v>3.8585949173206589E-2</v>
      </c>
      <c r="BD17" s="35">
        <f t="shared" si="20"/>
        <v>3.0352387782279212E-2</v>
      </c>
      <c r="BE17" s="35">
        <f t="shared" si="21"/>
        <v>2.5587082951197548E-2</v>
      </c>
      <c r="BF17" s="35">
        <f t="shared" si="22"/>
        <v>6.0004301794306526E-2</v>
      </c>
      <c r="BG17" s="35">
        <f t="shared" si="23"/>
        <v>9.9378479258424829E-2</v>
      </c>
      <c r="BH17" s="35">
        <f t="shared" si="24"/>
        <v>7.895563266843009E-3</v>
      </c>
      <c r="BI17" s="35">
        <f t="shared" si="25"/>
        <v>1.1408087685775279E-2</v>
      </c>
      <c r="BJ17" s="35">
        <f t="shared" si="26"/>
        <v>7.580219870644108E-3</v>
      </c>
      <c r="BK17" s="35">
        <f t="shared" si="27"/>
        <v>0.12626235008168721</v>
      </c>
      <c r="BL17" s="35">
        <f t="shared" si="28"/>
        <v>3.4689075577734624E-2</v>
      </c>
      <c r="BM17" s="35">
        <f t="shared" si="29"/>
        <v>2.4402787521046763E-2</v>
      </c>
      <c r="BN17" s="35">
        <f t="shared" si="30"/>
        <v>6.4071216048505075E-2</v>
      </c>
      <c r="BO17" s="35">
        <f t="shared" si="31"/>
        <v>1.3023083344921096E-2</v>
      </c>
      <c r="BP17" s="35">
        <f t="shared" si="32"/>
        <v>1.3079589965049224E-2</v>
      </c>
      <c r="BQ17" s="35">
        <f t="shared" si="33"/>
        <v>2.1325390117018179E-2</v>
      </c>
      <c r="BR17" s="35">
        <f t="shared" si="34"/>
        <v>2.5563386626627689E-3</v>
      </c>
      <c r="BS17" s="35">
        <f t="shared" si="35"/>
        <v>1.3124378622477969E-2</v>
      </c>
      <c r="BT17" s="35">
        <f t="shared" si="36"/>
        <v>1.2397344136774143E-2</v>
      </c>
      <c r="BU17" s="35">
        <f t="shared" si="37"/>
        <v>1</v>
      </c>
    </row>
    <row r="18" spans="1:73">
      <c r="A18" s="10">
        <v>37288</v>
      </c>
      <c r="B18" s="60">
        <v>166606</v>
      </c>
      <c r="C18" s="61">
        <v>463568</v>
      </c>
      <c r="D18" s="61">
        <v>74453</v>
      </c>
      <c r="E18" s="61">
        <v>74989</v>
      </c>
      <c r="F18" s="61">
        <v>76741</v>
      </c>
      <c r="G18" s="61">
        <v>156316</v>
      </c>
      <c r="H18" s="61">
        <v>99455</v>
      </c>
      <c r="I18" s="61">
        <v>19642</v>
      </c>
      <c r="J18" s="61">
        <v>37473</v>
      </c>
      <c r="K18" s="61">
        <v>35656</v>
      </c>
      <c r="L18" s="61">
        <v>95105</v>
      </c>
      <c r="M18" s="61">
        <v>21504</v>
      </c>
      <c r="N18" s="61">
        <v>46531</v>
      </c>
      <c r="O18" s="61">
        <v>16579</v>
      </c>
      <c r="P18" s="61">
        <v>22924</v>
      </c>
      <c r="Q18" s="61">
        <v>18506</v>
      </c>
      <c r="R18" s="61">
        <v>159144</v>
      </c>
      <c r="S18" s="61">
        <v>131364</v>
      </c>
      <c r="T18" s="61">
        <v>79319</v>
      </c>
      <c r="U18" s="61">
        <v>141488</v>
      </c>
      <c r="V18" s="61">
        <v>346954</v>
      </c>
      <c r="W18" s="61">
        <v>23223</v>
      </c>
      <c r="X18" s="61">
        <v>38725</v>
      </c>
      <c r="Y18" s="61">
        <v>18004</v>
      </c>
      <c r="Z18" s="61">
        <v>426906</v>
      </c>
      <c r="AA18" s="61">
        <v>115393</v>
      </c>
      <c r="AB18" s="61">
        <v>44642</v>
      </c>
      <c r="AC18" s="61">
        <v>199671</v>
      </c>
      <c r="AD18" s="61">
        <v>30292</v>
      </c>
      <c r="AE18" s="61">
        <v>23126</v>
      </c>
      <c r="AF18" s="61">
        <v>80423</v>
      </c>
      <c r="AG18" s="61">
        <v>8350</v>
      </c>
      <c r="AH18" s="61">
        <v>51703</v>
      </c>
      <c r="AI18" s="61">
        <v>42899</v>
      </c>
      <c r="AJ18" s="62">
        <v>2829400</v>
      </c>
      <c r="AL18" s="1">
        <f t="shared" si="2"/>
        <v>37288</v>
      </c>
      <c r="AM18" s="35">
        <f t="shared" si="3"/>
        <v>5.8883862302961762E-2</v>
      </c>
      <c r="AN18" s="35">
        <f t="shared" si="4"/>
        <v>0.16383968332508658</v>
      </c>
      <c r="AO18" s="35">
        <f t="shared" si="5"/>
        <v>2.6314059517918993E-2</v>
      </c>
      <c r="AP18" s="35">
        <f t="shared" si="6"/>
        <v>2.6503498975047713E-2</v>
      </c>
      <c r="AQ18" s="35">
        <f t="shared" si="7"/>
        <v>2.7122711528946065E-2</v>
      </c>
      <c r="AR18" s="35">
        <f t="shared" si="8"/>
        <v>5.5247048844277939E-2</v>
      </c>
      <c r="AS18" s="35">
        <f t="shared" si="9"/>
        <v>3.5150561956598575E-2</v>
      </c>
      <c r="AT18" s="35">
        <f t="shared" si="10"/>
        <v>6.9421078673923796E-3</v>
      </c>
      <c r="AU18" s="35">
        <f t="shared" si="11"/>
        <v>1.3244150703329328E-2</v>
      </c>
      <c r="AV18" s="35">
        <f t="shared" si="12"/>
        <v>1.2601965080935888E-2</v>
      </c>
      <c r="AW18" s="35">
        <f t="shared" si="13"/>
        <v>3.3613133526542729E-2</v>
      </c>
      <c r="AX18" s="35">
        <f t="shared" si="14"/>
        <v>7.6001979218208804E-3</v>
      </c>
      <c r="AY18" s="35">
        <f t="shared" si="15"/>
        <v>1.6445536156075493E-2</v>
      </c>
      <c r="AZ18" s="35">
        <f t="shared" si="16"/>
        <v>5.8595461935392664E-3</v>
      </c>
      <c r="BA18" s="35">
        <f t="shared" si="17"/>
        <v>8.1020711104827885E-3</v>
      </c>
      <c r="BB18" s="35">
        <f t="shared" si="18"/>
        <v>6.5406093164628544E-3</v>
      </c>
      <c r="BC18" s="35">
        <f t="shared" si="19"/>
        <v>5.6246554039725734E-2</v>
      </c>
      <c r="BD18" s="35">
        <f t="shared" si="20"/>
        <v>4.6428217996748428E-2</v>
      </c>
      <c r="BE18" s="35">
        <f t="shared" si="21"/>
        <v>2.8033858768643529E-2</v>
      </c>
      <c r="BF18" s="35">
        <f t="shared" si="22"/>
        <v>5.0006361772814027E-2</v>
      </c>
      <c r="BG18" s="35">
        <f t="shared" si="23"/>
        <v>0.12262458471760797</v>
      </c>
      <c r="BH18" s="35">
        <f t="shared" si="24"/>
        <v>8.2077472255601899E-3</v>
      </c>
      <c r="BI18" s="35">
        <f t="shared" si="25"/>
        <v>1.3686647345727009E-2</v>
      </c>
      <c r="BJ18" s="35">
        <f t="shared" si="26"/>
        <v>6.3631865413161801E-3</v>
      </c>
      <c r="BK18" s="35">
        <f t="shared" si="27"/>
        <v>0.15088216583021136</v>
      </c>
      <c r="BL18" s="35">
        <f t="shared" si="28"/>
        <v>4.0783558351593981E-2</v>
      </c>
      <c r="BM18" s="35">
        <f t="shared" si="29"/>
        <v>1.5777903442425956E-2</v>
      </c>
      <c r="BN18" s="35">
        <f t="shared" si="30"/>
        <v>7.0570085530501162E-2</v>
      </c>
      <c r="BO18" s="35">
        <f t="shared" si="31"/>
        <v>1.0706156782356683E-2</v>
      </c>
      <c r="BP18" s="35">
        <f t="shared" si="32"/>
        <v>8.1734643387290588E-3</v>
      </c>
      <c r="BQ18" s="35">
        <f t="shared" si="33"/>
        <v>2.8424047501237011E-2</v>
      </c>
      <c r="BR18" s="35">
        <f t="shared" si="34"/>
        <v>2.9511557220612142E-3</v>
      </c>
      <c r="BS18" s="35">
        <f t="shared" si="35"/>
        <v>1.8273485544638438E-2</v>
      </c>
      <c r="BT18" s="35">
        <f t="shared" si="36"/>
        <v>1.5161871774934615E-2</v>
      </c>
      <c r="BU18" s="35">
        <f t="shared" si="37"/>
        <v>1</v>
      </c>
    </row>
    <row r="19" spans="1:73">
      <c r="A19" s="10">
        <v>37316</v>
      </c>
      <c r="B19" s="60">
        <v>179289</v>
      </c>
      <c r="C19" s="61">
        <v>508467</v>
      </c>
      <c r="D19" s="61">
        <v>76739</v>
      </c>
      <c r="E19" s="61">
        <v>87107</v>
      </c>
      <c r="F19" s="61">
        <v>85758</v>
      </c>
      <c r="G19" s="61">
        <v>180850</v>
      </c>
      <c r="H19" s="61">
        <v>107937</v>
      </c>
      <c r="I19" s="61">
        <v>21157</v>
      </c>
      <c r="J19" s="61">
        <v>34679</v>
      </c>
      <c r="K19" s="61">
        <v>38903</v>
      </c>
      <c r="L19" s="61">
        <v>104276</v>
      </c>
      <c r="M19" s="61">
        <v>25395</v>
      </c>
      <c r="N19" s="61">
        <v>62360</v>
      </c>
      <c r="O19" s="61">
        <v>17080</v>
      </c>
      <c r="P19" s="61">
        <v>23575</v>
      </c>
      <c r="Q19" s="61">
        <v>23213</v>
      </c>
      <c r="R19" s="61">
        <v>169040</v>
      </c>
      <c r="S19" s="61">
        <v>138651</v>
      </c>
      <c r="T19" s="61">
        <v>79988</v>
      </c>
      <c r="U19" s="61">
        <v>128379</v>
      </c>
      <c r="V19" s="61">
        <v>398994</v>
      </c>
      <c r="W19" s="61">
        <v>26213</v>
      </c>
      <c r="X19" s="61">
        <v>43600</v>
      </c>
      <c r="Y19" s="61">
        <v>22798</v>
      </c>
      <c r="Z19" s="61">
        <v>491605</v>
      </c>
      <c r="AA19" s="61">
        <v>121379</v>
      </c>
      <c r="AB19" s="61">
        <v>45013</v>
      </c>
      <c r="AC19" s="61">
        <v>206146</v>
      </c>
      <c r="AD19" s="61">
        <v>39349</v>
      </c>
      <c r="AE19" s="61">
        <v>25967</v>
      </c>
      <c r="AF19" s="61">
        <v>80412</v>
      </c>
      <c r="AG19" s="61">
        <v>8179</v>
      </c>
      <c r="AH19" s="61">
        <v>51788</v>
      </c>
      <c r="AI19" s="61">
        <v>46055</v>
      </c>
      <c r="AJ19" s="62">
        <v>3070082</v>
      </c>
      <c r="AL19" s="1">
        <f t="shared" si="2"/>
        <v>37316</v>
      </c>
      <c r="AM19" s="35">
        <f t="shared" si="3"/>
        <v>5.8398765896155218E-2</v>
      </c>
      <c r="AN19" s="35">
        <f t="shared" si="4"/>
        <v>0.16562000624087564</v>
      </c>
      <c r="AO19" s="35">
        <f t="shared" si="5"/>
        <v>2.4995749299204385E-2</v>
      </c>
      <c r="AP19" s="35">
        <f t="shared" si="6"/>
        <v>2.8372857793374898E-2</v>
      </c>
      <c r="AQ19" s="35">
        <f t="shared" si="7"/>
        <v>2.7933455849062011E-2</v>
      </c>
      <c r="AR19" s="35">
        <f t="shared" si="8"/>
        <v>5.8907221370634401E-2</v>
      </c>
      <c r="AS19" s="35">
        <f t="shared" si="9"/>
        <v>3.5157692856412306E-2</v>
      </c>
      <c r="AT19" s="35">
        <f t="shared" si="10"/>
        <v>6.8913468760769259E-3</v>
      </c>
      <c r="AU19" s="35">
        <f t="shared" si="11"/>
        <v>1.129578949357053E-2</v>
      </c>
      <c r="AV19" s="35">
        <f t="shared" si="12"/>
        <v>1.2671648509714072E-2</v>
      </c>
      <c r="AW19" s="35">
        <f t="shared" si="13"/>
        <v>3.396521656424812E-2</v>
      </c>
      <c r="AX19" s="35">
        <f t="shared" si="14"/>
        <v>8.2717660310050352E-3</v>
      </c>
      <c r="AY19" s="35">
        <f t="shared" si="15"/>
        <v>2.0312161043255523E-2</v>
      </c>
      <c r="AZ19" s="35">
        <f t="shared" si="16"/>
        <v>5.5633693171713329E-3</v>
      </c>
      <c r="BA19" s="35">
        <f t="shared" si="17"/>
        <v>7.6789479890113687E-3</v>
      </c>
      <c r="BB19" s="35">
        <f t="shared" si="18"/>
        <v>7.5610358290104304E-3</v>
      </c>
      <c r="BC19" s="35">
        <f t="shared" si="19"/>
        <v>5.5060418581653517E-2</v>
      </c>
      <c r="BD19" s="35">
        <f t="shared" si="20"/>
        <v>4.5161985901353778E-2</v>
      </c>
      <c r="BE19" s="35">
        <f t="shared" si="21"/>
        <v>2.6054027221422749E-2</v>
      </c>
      <c r="BF19" s="35">
        <f t="shared" si="22"/>
        <v>4.181614693027743E-2</v>
      </c>
      <c r="BG19" s="35">
        <f t="shared" si="23"/>
        <v>0.12996200101495661</v>
      </c>
      <c r="BH19" s="35">
        <f t="shared" si="24"/>
        <v>8.5382084257032871E-3</v>
      </c>
      <c r="BI19" s="35">
        <f t="shared" si="25"/>
        <v>1.4201575071936189E-2</v>
      </c>
      <c r="BJ19" s="35">
        <f t="shared" si="26"/>
        <v>7.4258602864679182E-3</v>
      </c>
      <c r="BK19" s="35">
        <f t="shared" si="27"/>
        <v>0.160127644799064</v>
      </c>
      <c r="BL19" s="35">
        <f t="shared" si="28"/>
        <v>3.9536077537994097E-2</v>
      </c>
      <c r="BM19" s="35">
        <f t="shared" si="29"/>
        <v>1.4661823364978526E-2</v>
      </c>
      <c r="BN19" s="35">
        <f t="shared" si="30"/>
        <v>6.7146740705948574E-2</v>
      </c>
      <c r="BO19" s="35">
        <f t="shared" si="31"/>
        <v>1.2816921502422411E-2</v>
      </c>
      <c r="BP19" s="35">
        <f t="shared" si="32"/>
        <v>8.4580802727744729E-3</v>
      </c>
      <c r="BQ19" s="35">
        <f t="shared" si="33"/>
        <v>2.619213428175534E-2</v>
      </c>
      <c r="BR19" s="35">
        <f t="shared" si="34"/>
        <v>2.6640982227836259E-3</v>
      </c>
      <c r="BS19" s="35">
        <f t="shared" si="35"/>
        <v>1.6868604812509895E-2</v>
      </c>
      <c r="BT19" s="35">
        <f t="shared" si="36"/>
        <v>1.5001227980229844E-2</v>
      </c>
      <c r="BU19" s="35">
        <f t="shared" si="37"/>
        <v>1</v>
      </c>
    </row>
    <row r="20" spans="1:73">
      <c r="A20" s="10">
        <v>37347</v>
      </c>
      <c r="B20" s="60">
        <v>124022</v>
      </c>
      <c r="C20" s="61">
        <v>402938</v>
      </c>
      <c r="D20" s="61">
        <v>50941</v>
      </c>
      <c r="E20" s="61">
        <v>72006</v>
      </c>
      <c r="F20" s="61">
        <v>57388</v>
      </c>
      <c r="G20" s="61">
        <v>151511</v>
      </c>
      <c r="H20" s="61">
        <v>84664</v>
      </c>
      <c r="I20" s="61">
        <v>12775</v>
      </c>
      <c r="J20" s="61">
        <v>22014</v>
      </c>
      <c r="K20" s="61">
        <v>28807</v>
      </c>
      <c r="L20" s="61">
        <v>71319</v>
      </c>
      <c r="M20" s="61">
        <v>16142</v>
      </c>
      <c r="N20" s="61">
        <v>41888</v>
      </c>
      <c r="O20" s="61">
        <v>11417</v>
      </c>
      <c r="P20" s="61">
        <v>15761</v>
      </c>
      <c r="Q20" s="61">
        <v>13493</v>
      </c>
      <c r="R20" s="61">
        <v>136695</v>
      </c>
      <c r="S20" s="61">
        <v>114354</v>
      </c>
      <c r="T20" s="61">
        <v>57235</v>
      </c>
      <c r="U20" s="61">
        <v>84121</v>
      </c>
      <c r="V20" s="61">
        <v>274786</v>
      </c>
      <c r="W20" s="61">
        <v>21086</v>
      </c>
      <c r="X20" s="61">
        <v>27256</v>
      </c>
      <c r="Y20" s="61">
        <v>16247</v>
      </c>
      <c r="Z20" s="61">
        <v>339374</v>
      </c>
      <c r="AA20" s="61">
        <v>87354</v>
      </c>
      <c r="AB20" s="61">
        <v>34965</v>
      </c>
      <c r="AC20" s="61">
        <v>164778</v>
      </c>
      <c r="AD20" s="61">
        <v>25130</v>
      </c>
      <c r="AE20" s="61">
        <v>16789</v>
      </c>
      <c r="AF20" s="61">
        <v>65216</v>
      </c>
      <c r="AG20" s="61">
        <v>5792</v>
      </c>
      <c r="AH20" s="61">
        <v>37645</v>
      </c>
      <c r="AI20" s="61">
        <v>37420</v>
      </c>
      <c r="AJ20" s="62">
        <v>2269600</v>
      </c>
      <c r="AL20" s="1">
        <f t="shared" si="2"/>
        <v>37347</v>
      </c>
      <c r="AM20" s="35">
        <f t="shared" si="3"/>
        <v>5.4644871342967923E-2</v>
      </c>
      <c r="AN20" s="35">
        <f t="shared" si="4"/>
        <v>0.17753701092703561</v>
      </c>
      <c r="AO20" s="35">
        <f t="shared" si="5"/>
        <v>2.2444924215720832E-2</v>
      </c>
      <c r="AP20" s="35">
        <f t="shared" si="6"/>
        <v>3.1726295382446243E-2</v>
      </c>
      <c r="AQ20" s="35">
        <f t="shared" si="7"/>
        <v>2.5285512865703207E-2</v>
      </c>
      <c r="AR20" s="35">
        <f t="shared" si="8"/>
        <v>6.6756697215368352E-2</v>
      </c>
      <c r="AS20" s="35">
        <f t="shared" si="9"/>
        <v>3.7303489601691928E-2</v>
      </c>
      <c r="AT20" s="35">
        <f t="shared" si="10"/>
        <v>5.6287451533309834E-3</v>
      </c>
      <c r="AU20" s="35">
        <f t="shared" si="11"/>
        <v>9.6995065209728587E-3</v>
      </c>
      <c r="AV20" s="35">
        <f t="shared" si="12"/>
        <v>1.2692544941839972E-2</v>
      </c>
      <c r="AW20" s="35">
        <f t="shared" si="13"/>
        <v>3.1423598872047938E-2</v>
      </c>
      <c r="AX20" s="35">
        <f t="shared" si="14"/>
        <v>7.1122664786746562E-3</v>
      </c>
      <c r="AY20" s="35">
        <f t="shared" si="15"/>
        <v>1.8456115615086359E-2</v>
      </c>
      <c r="AZ20" s="35">
        <f t="shared" si="16"/>
        <v>5.0304018329221005E-3</v>
      </c>
      <c r="BA20" s="35">
        <f t="shared" si="17"/>
        <v>6.9443954881917517E-3</v>
      </c>
      <c r="BB20" s="35">
        <f t="shared" si="18"/>
        <v>5.9451004582305256E-3</v>
      </c>
      <c r="BC20" s="35">
        <f t="shared" si="19"/>
        <v>6.0228674656327107E-2</v>
      </c>
      <c r="BD20" s="35">
        <f t="shared" si="20"/>
        <v>5.0385089883679943E-2</v>
      </c>
      <c r="BE20" s="35">
        <f t="shared" si="21"/>
        <v>2.5218100105745506E-2</v>
      </c>
      <c r="BF20" s="35">
        <f t="shared" si="22"/>
        <v>3.7064240394783218E-2</v>
      </c>
      <c r="BG20" s="35">
        <f t="shared" si="23"/>
        <v>0.12107243567148396</v>
      </c>
      <c r="BH20" s="35">
        <f t="shared" si="24"/>
        <v>9.2906238984843143E-3</v>
      </c>
      <c r="BI20" s="35">
        <f t="shared" si="25"/>
        <v>1.2009164610504053E-2</v>
      </c>
      <c r="BJ20" s="35">
        <f t="shared" si="26"/>
        <v>7.1585301374691573E-3</v>
      </c>
      <c r="BK20" s="35">
        <f t="shared" si="27"/>
        <v>0.14953031371166725</v>
      </c>
      <c r="BL20" s="35">
        <f t="shared" si="28"/>
        <v>3.8488720479379623E-2</v>
      </c>
      <c r="BM20" s="35">
        <f t="shared" si="29"/>
        <v>1.5405798378568911E-2</v>
      </c>
      <c r="BN20" s="35">
        <f t="shared" si="30"/>
        <v>7.2602220655622135E-2</v>
      </c>
      <c r="BO20" s="35">
        <f t="shared" si="31"/>
        <v>1.1072435671483962E-2</v>
      </c>
      <c r="BP20" s="35">
        <f t="shared" si="32"/>
        <v>7.397338738103631E-3</v>
      </c>
      <c r="BQ20" s="35">
        <f t="shared" si="33"/>
        <v>2.8734578780401834E-2</v>
      </c>
      <c r="BR20" s="35">
        <f t="shared" si="34"/>
        <v>2.5519915403595349E-3</v>
      </c>
      <c r="BS20" s="35">
        <f t="shared" si="35"/>
        <v>1.6586623193514276E-2</v>
      </c>
      <c r="BT20" s="35">
        <f t="shared" si="36"/>
        <v>1.6487486781811774E-2</v>
      </c>
      <c r="BU20" s="35">
        <f t="shared" si="37"/>
        <v>1</v>
      </c>
    </row>
    <row r="21" spans="1:73">
      <c r="A21" s="10">
        <v>37377</v>
      </c>
      <c r="B21" s="60">
        <v>80690</v>
      </c>
      <c r="C21" s="61">
        <v>364994</v>
      </c>
      <c r="D21" s="61">
        <v>26329</v>
      </c>
      <c r="E21" s="61">
        <v>59704</v>
      </c>
      <c r="F21" s="61">
        <v>47990</v>
      </c>
      <c r="G21" s="61">
        <v>112030</v>
      </c>
      <c r="H21" s="61">
        <v>61040</v>
      </c>
      <c r="I21" s="61">
        <v>10433</v>
      </c>
      <c r="J21" s="61">
        <v>17229</v>
      </c>
      <c r="K21" s="61">
        <v>23658</v>
      </c>
      <c r="L21" s="61">
        <v>47726</v>
      </c>
      <c r="M21" s="61">
        <v>11137</v>
      </c>
      <c r="N21" s="61">
        <v>41997</v>
      </c>
      <c r="O21" s="61">
        <v>10028</v>
      </c>
      <c r="P21" s="61">
        <v>11107</v>
      </c>
      <c r="Q21" s="61">
        <v>9724</v>
      </c>
      <c r="R21" s="61">
        <v>121018</v>
      </c>
      <c r="S21" s="61">
        <v>103475</v>
      </c>
      <c r="T21" s="61">
        <v>33181</v>
      </c>
      <c r="U21" s="61">
        <v>50173</v>
      </c>
      <c r="V21" s="61">
        <v>206741</v>
      </c>
      <c r="W21" s="61">
        <v>12426</v>
      </c>
      <c r="X21" s="61">
        <v>15725</v>
      </c>
      <c r="Y21" s="61">
        <v>11469</v>
      </c>
      <c r="Z21" s="61">
        <v>246361</v>
      </c>
      <c r="AA21" s="61">
        <v>50761</v>
      </c>
      <c r="AB21" s="61">
        <v>18390</v>
      </c>
      <c r="AC21" s="61">
        <v>102783</v>
      </c>
      <c r="AD21" s="61">
        <v>12825</v>
      </c>
      <c r="AE21" s="61">
        <v>8311</v>
      </c>
      <c r="AF21" s="61">
        <v>52776</v>
      </c>
      <c r="AG21" s="61">
        <v>3753</v>
      </c>
      <c r="AH21" s="61">
        <v>19556</v>
      </c>
      <c r="AI21" s="61">
        <v>25802</v>
      </c>
      <c r="AJ21" s="62">
        <v>1681505</v>
      </c>
      <c r="AL21" s="1">
        <f t="shared" si="2"/>
        <v>37377</v>
      </c>
      <c r="AM21" s="35">
        <f t="shared" si="3"/>
        <v>4.7986773753274599E-2</v>
      </c>
      <c r="AN21" s="35">
        <f t="shared" si="4"/>
        <v>0.21706388027392129</v>
      </c>
      <c r="AO21" s="35">
        <f t="shared" si="5"/>
        <v>1.565799685400876E-2</v>
      </c>
      <c r="AP21" s="35">
        <f t="shared" si="6"/>
        <v>3.5506287522189942E-2</v>
      </c>
      <c r="AQ21" s="35">
        <f t="shared" si="7"/>
        <v>2.853990918849483E-2</v>
      </c>
      <c r="AR21" s="35">
        <f t="shared" si="8"/>
        <v>6.6624839057867799E-2</v>
      </c>
      <c r="AS21" s="35">
        <f t="shared" si="9"/>
        <v>3.6300813854255563E-2</v>
      </c>
      <c r="AT21" s="35">
        <f t="shared" si="10"/>
        <v>6.2045607952399785E-3</v>
      </c>
      <c r="AU21" s="35">
        <f t="shared" si="11"/>
        <v>1.0246178274819284E-2</v>
      </c>
      <c r="AV21" s="35">
        <f t="shared" si="12"/>
        <v>1.4069538895215892E-2</v>
      </c>
      <c r="AW21" s="35">
        <f t="shared" si="13"/>
        <v>2.8382906979164499E-2</v>
      </c>
      <c r="AX21" s="35">
        <f t="shared" si="14"/>
        <v>6.6232333534541974E-3</v>
      </c>
      <c r="AY21" s="35">
        <f t="shared" si="15"/>
        <v>2.4975840095628619E-2</v>
      </c>
      <c r="AZ21" s="35">
        <f t="shared" si="16"/>
        <v>5.9637051331991285E-3</v>
      </c>
      <c r="BA21" s="35">
        <f t="shared" si="17"/>
        <v>6.6053921933030228E-3</v>
      </c>
      <c r="BB21" s="35">
        <f t="shared" si="18"/>
        <v>5.7829147103338977E-3</v>
      </c>
      <c r="BC21" s="35">
        <f t="shared" si="19"/>
        <v>7.1970050639159566E-2</v>
      </c>
      <c r="BD21" s="35">
        <f t="shared" si="20"/>
        <v>6.1537134888091323E-2</v>
      </c>
      <c r="BE21" s="35">
        <f t="shared" si="21"/>
        <v>1.9732917832536924E-2</v>
      </c>
      <c r="BF21" s="35">
        <f t="shared" si="22"/>
        <v>2.9838150942161933E-2</v>
      </c>
      <c r="BG21" s="35">
        <f t="shared" si="23"/>
        <v>0.1229499763604628</v>
      </c>
      <c r="BH21" s="35">
        <f t="shared" si="24"/>
        <v>7.3898085346163107E-3</v>
      </c>
      <c r="BI21" s="35">
        <f t="shared" si="25"/>
        <v>9.3517414459070893E-3</v>
      </c>
      <c r="BJ21" s="35">
        <f t="shared" si="26"/>
        <v>6.8206755257938572E-3</v>
      </c>
      <c r="BK21" s="35">
        <f t="shared" si="27"/>
        <v>0.14651220186678005</v>
      </c>
      <c r="BL21" s="35">
        <f t="shared" si="28"/>
        <v>3.0187837681124943E-2</v>
      </c>
      <c r="BM21" s="35">
        <f t="shared" si="29"/>
        <v>1.0936631172669721E-2</v>
      </c>
      <c r="BN21" s="35">
        <f t="shared" si="30"/>
        <v>6.1125598793937572E-2</v>
      </c>
      <c r="BO21" s="35">
        <f t="shared" si="31"/>
        <v>7.6270959646269265E-3</v>
      </c>
      <c r="BP21" s="35">
        <f t="shared" si="32"/>
        <v>4.9425960672135972E-3</v>
      </c>
      <c r="BQ21" s="35">
        <f t="shared" si="33"/>
        <v>3.138616893794547E-2</v>
      </c>
      <c r="BR21" s="35">
        <f t="shared" si="34"/>
        <v>2.2319291349118795E-3</v>
      </c>
      <c r="BS21" s="35">
        <f t="shared" si="35"/>
        <v>1.1630057597212022E-2</v>
      </c>
      <c r="BT21" s="35">
        <f t="shared" si="36"/>
        <v>1.5344587140686469E-2</v>
      </c>
      <c r="BU21" s="35">
        <f t="shared" si="37"/>
        <v>1</v>
      </c>
    </row>
    <row r="22" spans="1:73">
      <c r="A22" s="10">
        <v>37408</v>
      </c>
      <c r="B22" s="60">
        <v>64411</v>
      </c>
      <c r="C22" s="61">
        <v>334401</v>
      </c>
      <c r="D22" s="61">
        <v>22216</v>
      </c>
      <c r="E22" s="61">
        <v>66976</v>
      </c>
      <c r="F22" s="61">
        <v>43052</v>
      </c>
      <c r="G22" s="61">
        <v>110752</v>
      </c>
      <c r="H22" s="61">
        <v>59284</v>
      </c>
      <c r="I22" s="61">
        <v>9626</v>
      </c>
      <c r="J22" s="61">
        <v>14544</v>
      </c>
      <c r="K22" s="61">
        <v>23535</v>
      </c>
      <c r="L22" s="61">
        <v>47611</v>
      </c>
      <c r="M22" s="61">
        <v>13990</v>
      </c>
      <c r="N22" s="61">
        <v>35391</v>
      </c>
      <c r="O22" s="61">
        <v>13914</v>
      </c>
      <c r="P22" s="61">
        <v>9342</v>
      </c>
      <c r="Q22" s="61">
        <v>9810</v>
      </c>
      <c r="R22" s="61">
        <v>119043</v>
      </c>
      <c r="S22" s="61">
        <v>102422</v>
      </c>
      <c r="T22" s="61">
        <v>32943</v>
      </c>
      <c r="U22" s="61">
        <v>40698</v>
      </c>
      <c r="V22" s="61">
        <v>184825</v>
      </c>
      <c r="W22" s="61">
        <v>12316</v>
      </c>
      <c r="X22" s="61">
        <v>10475</v>
      </c>
      <c r="Y22" s="61">
        <v>11604</v>
      </c>
      <c r="Z22" s="61">
        <v>219221</v>
      </c>
      <c r="AA22" s="61">
        <v>41045</v>
      </c>
      <c r="AB22" s="61">
        <v>19386</v>
      </c>
      <c r="AC22" s="61">
        <v>89508</v>
      </c>
      <c r="AD22" s="61">
        <v>10165</v>
      </c>
      <c r="AE22" s="61">
        <v>7752</v>
      </c>
      <c r="AF22" s="61">
        <v>45325</v>
      </c>
      <c r="AG22" s="61">
        <v>2533</v>
      </c>
      <c r="AH22" s="61">
        <v>11021</v>
      </c>
      <c r="AI22" s="61">
        <v>21025</v>
      </c>
      <c r="AJ22" s="62">
        <v>1538521</v>
      </c>
      <c r="AL22" s="1">
        <f t="shared" si="2"/>
        <v>37408</v>
      </c>
      <c r="AM22" s="35">
        <f t="shared" si="3"/>
        <v>4.1865531897192172E-2</v>
      </c>
      <c r="AN22" s="35">
        <f t="shared" si="4"/>
        <v>0.21735224933556319</v>
      </c>
      <c r="AO22" s="35">
        <f t="shared" si="5"/>
        <v>1.4439841900110561E-2</v>
      </c>
      <c r="AP22" s="35">
        <f t="shared" si="6"/>
        <v>4.3532717460470154E-2</v>
      </c>
      <c r="AQ22" s="35">
        <f t="shared" si="7"/>
        <v>2.7982718467931215E-2</v>
      </c>
      <c r="AR22" s="35">
        <f t="shared" si="8"/>
        <v>7.1986017740414326E-2</v>
      </c>
      <c r="AS22" s="35">
        <f t="shared" si="9"/>
        <v>3.8533110695271627E-2</v>
      </c>
      <c r="AT22" s="35">
        <f t="shared" si="10"/>
        <v>6.2566581801613364E-3</v>
      </c>
      <c r="AU22" s="35">
        <f t="shared" si="11"/>
        <v>9.453234632481454E-3</v>
      </c>
      <c r="AV22" s="35">
        <f t="shared" si="12"/>
        <v>1.529715876481374E-2</v>
      </c>
      <c r="AW22" s="35">
        <f t="shared" si="13"/>
        <v>3.0945953938880263E-2</v>
      </c>
      <c r="AX22" s="35">
        <f t="shared" si="14"/>
        <v>9.0931485498085499E-3</v>
      </c>
      <c r="AY22" s="35">
        <f t="shared" si="15"/>
        <v>2.3003260923965287E-2</v>
      </c>
      <c r="AZ22" s="35">
        <f t="shared" si="16"/>
        <v>9.0437504590447585E-3</v>
      </c>
      <c r="BA22" s="35">
        <f t="shared" si="17"/>
        <v>6.0720653146755874E-3</v>
      </c>
      <c r="BB22" s="35">
        <f t="shared" si="18"/>
        <v>6.3762535577999912E-3</v>
      </c>
      <c r="BC22" s="35">
        <f t="shared" si="19"/>
        <v>7.7374959457816958E-2</v>
      </c>
      <c r="BD22" s="35">
        <f t="shared" si="20"/>
        <v>6.6571727002751338E-2</v>
      </c>
      <c r="BE22" s="35">
        <f t="shared" si="21"/>
        <v>2.1412122421468411E-2</v>
      </c>
      <c r="BF22" s="35">
        <f t="shared" si="22"/>
        <v>2.6452677604010606E-2</v>
      </c>
      <c r="BG22" s="35">
        <f t="shared" si="23"/>
        <v>0.12013160691339279</v>
      </c>
      <c r="BH22" s="35">
        <f t="shared" si="24"/>
        <v>8.0050906032481852E-3</v>
      </c>
      <c r="BI22" s="35">
        <f t="shared" si="25"/>
        <v>6.8084868519831705E-3</v>
      </c>
      <c r="BJ22" s="35">
        <f t="shared" si="26"/>
        <v>7.5423084897768703E-3</v>
      </c>
      <c r="BK22" s="35">
        <f t="shared" si="27"/>
        <v>0.14248814283327949</v>
      </c>
      <c r="BL22" s="35">
        <f t="shared" si="28"/>
        <v>2.6678218886840025E-2</v>
      </c>
      <c r="BM22" s="35">
        <f t="shared" si="29"/>
        <v>1.2600412994037781E-2</v>
      </c>
      <c r="BN22" s="35">
        <f t="shared" si="30"/>
        <v>5.8177951422177535E-2</v>
      </c>
      <c r="BO22" s="35">
        <f t="shared" si="31"/>
        <v>6.6069946396571776E-3</v>
      </c>
      <c r="BP22" s="35">
        <f t="shared" si="32"/>
        <v>5.0386052579067817E-3</v>
      </c>
      <c r="BQ22" s="35">
        <f t="shared" si="33"/>
        <v>2.9460111366695678E-2</v>
      </c>
      <c r="BR22" s="35">
        <f t="shared" si="34"/>
        <v>1.646386367166909E-3</v>
      </c>
      <c r="BS22" s="35">
        <f t="shared" si="35"/>
        <v>7.1633731356283079E-3</v>
      </c>
      <c r="BT22" s="35">
        <f t="shared" si="36"/>
        <v>1.3665721819851663E-2</v>
      </c>
      <c r="BU22" s="35">
        <f t="shared" si="37"/>
        <v>1</v>
      </c>
    </row>
    <row r="23" spans="1:73">
      <c r="A23" s="10">
        <v>37438</v>
      </c>
      <c r="B23" s="60">
        <v>69362</v>
      </c>
      <c r="C23" s="61">
        <v>370859</v>
      </c>
      <c r="D23" s="61">
        <v>25431</v>
      </c>
      <c r="E23" s="61">
        <v>68533</v>
      </c>
      <c r="F23" s="61">
        <v>44715</v>
      </c>
      <c r="G23" s="61">
        <v>143768</v>
      </c>
      <c r="H23" s="61">
        <v>80067</v>
      </c>
      <c r="I23" s="61">
        <v>8693</v>
      </c>
      <c r="J23" s="61">
        <v>15482</v>
      </c>
      <c r="K23" s="61">
        <v>27902</v>
      </c>
      <c r="L23" s="61">
        <v>56729</v>
      </c>
      <c r="M23" s="61">
        <v>38149</v>
      </c>
      <c r="N23" s="61">
        <v>38632</v>
      </c>
      <c r="O23" s="61">
        <v>9873</v>
      </c>
      <c r="P23" s="61">
        <v>11898</v>
      </c>
      <c r="Q23" s="61">
        <v>10911</v>
      </c>
      <c r="R23" s="61">
        <v>139668</v>
      </c>
      <c r="S23" s="61">
        <v>119140</v>
      </c>
      <c r="T23" s="61">
        <v>31501</v>
      </c>
      <c r="U23" s="61">
        <v>45246</v>
      </c>
      <c r="V23" s="61">
        <v>249139</v>
      </c>
      <c r="W23" s="61">
        <v>17089</v>
      </c>
      <c r="X23" s="61">
        <v>14194</v>
      </c>
      <c r="Y23" s="61">
        <v>12967</v>
      </c>
      <c r="Z23" s="61">
        <v>293389</v>
      </c>
      <c r="AA23" s="61">
        <v>50560</v>
      </c>
      <c r="AB23" s="61">
        <v>41620</v>
      </c>
      <c r="AC23" s="61">
        <v>192264</v>
      </c>
      <c r="AD23" s="61">
        <v>11529</v>
      </c>
      <c r="AE23" s="61">
        <v>10390</v>
      </c>
      <c r="AF23" s="61">
        <v>49438</v>
      </c>
      <c r="AG23" s="61">
        <v>3424</v>
      </c>
      <c r="AH23" s="61">
        <v>13874</v>
      </c>
      <c r="AI23" s="61">
        <v>22575</v>
      </c>
      <c r="AJ23" s="62">
        <v>1926479</v>
      </c>
      <c r="AL23" s="1">
        <f t="shared" si="2"/>
        <v>37438</v>
      </c>
      <c r="AM23" s="35">
        <f t="shared" si="3"/>
        <v>3.6004545079390951E-2</v>
      </c>
      <c r="AN23" s="35">
        <f t="shared" si="4"/>
        <v>0.19250612127098193</v>
      </c>
      <c r="AO23" s="35">
        <f t="shared" si="5"/>
        <v>1.3200766787491585E-2</v>
      </c>
      <c r="AP23" s="35">
        <f t="shared" si="6"/>
        <v>3.5574226347652893E-2</v>
      </c>
      <c r="AQ23" s="35">
        <f t="shared" si="7"/>
        <v>2.3210738347005079E-2</v>
      </c>
      <c r="AR23" s="35">
        <f t="shared" si="8"/>
        <v>7.462733826841611E-2</v>
      </c>
      <c r="AS23" s="35">
        <f t="shared" si="9"/>
        <v>4.1561314709373944E-2</v>
      </c>
      <c r="AT23" s="35">
        <f t="shared" si="10"/>
        <v>4.5123772436657756E-3</v>
      </c>
      <c r="AU23" s="35">
        <f t="shared" si="11"/>
        <v>8.0364229249319605E-3</v>
      </c>
      <c r="AV23" s="35">
        <f t="shared" si="12"/>
        <v>1.44834176754587E-2</v>
      </c>
      <c r="AW23" s="35">
        <f t="shared" si="13"/>
        <v>2.9446985926137786E-2</v>
      </c>
      <c r="AX23" s="35">
        <f t="shared" si="14"/>
        <v>1.980244788549473E-2</v>
      </c>
      <c r="AY23" s="35">
        <f t="shared" si="15"/>
        <v>2.0053164348015212E-2</v>
      </c>
      <c r="AZ23" s="35">
        <f t="shared" si="16"/>
        <v>5.1248936531361096E-3</v>
      </c>
      <c r="BA23" s="35">
        <f t="shared" si="17"/>
        <v>6.1760341015915567E-3</v>
      </c>
      <c r="BB23" s="35">
        <f t="shared" si="18"/>
        <v>5.6637004607888279E-3</v>
      </c>
      <c r="BC23" s="35">
        <f t="shared" si="19"/>
        <v>7.2499103286358169E-2</v>
      </c>
      <c r="BD23" s="35">
        <f t="shared" si="20"/>
        <v>6.1843394088386121E-2</v>
      </c>
      <c r="BE23" s="35">
        <f t="shared" si="21"/>
        <v>1.6351592724343219E-2</v>
      </c>
      <c r="BF23" s="35">
        <f t="shared" si="22"/>
        <v>2.3486370731266731E-2</v>
      </c>
      <c r="BG23" s="35">
        <f t="shared" si="23"/>
        <v>0.12932349638900814</v>
      </c>
      <c r="BH23" s="35">
        <f t="shared" si="24"/>
        <v>8.8705872215580853E-3</v>
      </c>
      <c r="BI23" s="35">
        <f t="shared" si="25"/>
        <v>7.3678456915440031E-3</v>
      </c>
      <c r="BJ23" s="35">
        <f t="shared" si="26"/>
        <v>6.7309324420354441E-3</v>
      </c>
      <c r="BK23" s="35">
        <f t="shared" si="27"/>
        <v>0.15229286174414566</v>
      </c>
      <c r="BL23" s="35">
        <f t="shared" si="28"/>
        <v>2.6244770900694998E-2</v>
      </c>
      <c r="BM23" s="35">
        <f t="shared" si="29"/>
        <v>2.1604180476402807E-2</v>
      </c>
      <c r="BN23" s="35">
        <f t="shared" si="30"/>
        <v>9.9800724534240964E-2</v>
      </c>
      <c r="BO23" s="35">
        <f t="shared" si="31"/>
        <v>5.9844929532063421E-3</v>
      </c>
      <c r="BP23" s="35">
        <f t="shared" si="32"/>
        <v>5.393258893556587E-3</v>
      </c>
      <c r="BQ23" s="35">
        <f t="shared" si="33"/>
        <v>2.566236122999524E-2</v>
      </c>
      <c r="BR23" s="35">
        <f t="shared" si="34"/>
        <v>1.7773357508698512E-3</v>
      </c>
      <c r="BS23" s="35">
        <f t="shared" si="35"/>
        <v>7.2017395466028962E-3</v>
      </c>
      <c r="BT23" s="35">
        <f t="shared" si="36"/>
        <v>1.1718269443892199E-2</v>
      </c>
      <c r="BU23" s="35">
        <f t="shared" si="37"/>
        <v>1</v>
      </c>
    </row>
    <row r="24" spans="1:73">
      <c r="A24" s="10">
        <v>37469</v>
      </c>
      <c r="B24" s="60">
        <v>67537</v>
      </c>
      <c r="C24" s="61">
        <v>370865</v>
      </c>
      <c r="D24" s="61">
        <v>25736</v>
      </c>
      <c r="E24" s="61">
        <v>55639</v>
      </c>
      <c r="F24" s="61">
        <v>38654</v>
      </c>
      <c r="G24" s="61">
        <v>118424</v>
      </c>
      <c r="H24" s="61">
        <v>70526</v>
      </c>
      <c r="I24" s="61">
        <v>7930</v>
      </c>
      <c r="J24" s="61">
        <v>13395</v>
      </c>
      <c r="K24" s="61">
        <v>25028</v>
      </c>
      <c r="L24" s="61">
        <v>50666</v>
      </c>
      <c r="M24" s="61">
        <v>42786</v>
      </c>
      <c r="N24" s="61">
        <v>39687</v>
      </c>
      <c r="O24" s="61">
        <v>11222</v>
      </c>
      <c r="P24" s="61">
        <v>12425</v>
      </c>
      <c r="Q24" s="61">
        <v>9387</v>
      </c>
      <c r="R24" s="61">
        <v>119922</v>
      </c>
      <c r="S24" s="61">
        <v>102741</v>
      </c>
      <c r="T24" s="61">
        <v>29142</v>
      </c>
      <c r="U24" s="61">
        <v>47629</v>
      </c>
      <c r="V24" s="61">
        <v>229841</v>
      </c>
      <c r="W24" s="61">
        <v>13820</v>
      </c>
      <c r="X24" s="61">
        <v>14549</v>
      </c>
      <c r="Y24" s="61">
        <v>13171</v>
      </c>
      <c r="Z24" s="61">
        <v>271381</v>
      </c>
      <c r="AA24" s="61">
        <v>43122</v>
      </c>
      <c r="AB24" s="61">
        <v>46819</v>
      </c>
      <c r="AC24" s="61">
        <v>197333</v>
      </c>
      <c r="AD24" s="61">
        <v>14555</v>
      </c>
      <c r="AE24" s="61">
        <v>11565</v>
      </c>
      <c r="AF24" s="61">
        <v>49305</v>
      </c>
      <c r="AG24" s="61">
        <v>3535</v>
      </c>
      <c r="AH24" s="61">
        <v>12131</v>
      </c>
      <c r="AI24" s="61">
        <v>22220</v>
      </c>
      <c r="AJ24" s="62">
        <v>1828564</v>
      </c>
      <c r="AL24" s="1">
        <f t="shared" si="2"/>
        <v>37469</v>
      </c>
      <c r="AM24" s="35">
        <f t="shared" si="3"/>
        <v>3.693444692119062E-2</v>
      </c>
      <c r="AN24" s="35">
        <f t="shared" si="4"/>
        <v>0.20281762082158458</v>
      </c>
      <c r="AO24" s="35">
        <f t="shared" si="5"/>
        <v>1.4074432177380721E-2</v>
      </c>
      <c r="AP24" s="35">
        <f t="shared" si="6"/>
        <v>3.042770173753831E-2</v>
      </c>
      <c r="AQ24" s="35">
        <f t="shared" si="7"/>
        <v>2.1138992127155518E-2</v>
      </c>
      <c r="AR24" s="35">
        <f t="shared" si="8"/>
        <v>6.4763388101264155E-2</v>
      </c>
      <c r="AS24" s="35">
        <f t="shared" si="9"/>
        <v>3.856906293681818E-2</v>
      </c>
      <c r="AT24" s="35">
        <f t="shared" si="10"/>
        <v>4.3367363679914948E-3</v>
      </c>
      <c r="AU24" s="35">
        <f t="shared" si="11"/>
        <v>7.3254203845203123E-3</v>
      </c>
      <c r="AV24" s="35">
        <f t="shared" si="12"/>
        <v>1.3687243104425111E-2</v>
      </c>
      <c r="AW24" s="35">
        <f t="shared" si="13"/>
        <v>2.7708081314080337E-2</v>
      </c>
      <c r="AX24" s="35">
        <f t="shared" si="14"/>
        <v>2.339868880717328E-2</v>
      </c>
      <c r="AY24" s="35">
        <f t="shared" si="15"/>
        <v>2.1703916297159957E-2</v>
      </c>
      <c r="AZ24" s="35">
        <f t="shared" si="16"/>
        <v>6.1370561817907388E-3</v>
      </c>
      <c r="BA24" s="35">
        <f t="shared" si="17"/>
        <v>6.7949494794822601E-3</v>
      </c>
      <c r="BB24" s="35">
        <f t="shared" si="18"/>
        <v>5.13353647999195E-3</v>
      </c>
      <c r="BC24" s="35">
        <f t="shared" si="19"/>
        <v>6.5582610179353851E-2</v>
      </c>
      <c r="BD24" s="35">
        <f t="shared" si="20"/>
        <v>5.6186712633520076E-2</v>
      </c>
      <c r="BE24" s="35">
        <f t="shared" si="21"/>
        <v>1.5937095994452477E-2</v>
      </c>
      <c r="BF24" s="35">
        <f t="shared" si="22"/>
        <v>2.6047215191811718E-2</v>
      </c>
      <c r="BG24" s="35">
        <f t="shared" si="23"/>
        <v>0.12569480751015552</v>
      </c>
      <c r="BH24" s="35">
        <f t="shared" si="24"/>
        <v>7.557843203738015E-3</v>
      </c>
      <c r="BI24" s="35">
        <f t="shared" si="25"/>
        <v>7.9565166983490872E-3</v>
      </c>
      <c r="BJ24" s="35">
        <f t="shared" si="26"/>
        <v>7.2029198868620407E-3</v>
      </c>
      <c r="BK24" s="35">
        <f t="shared" si="27"/>
        <v>0.14841208729910466</v>
      </c>
      <c r="BL24" s="35">
        <f t="shared" si="28"/>
        <v>2.3582439553660687E-2</v>
      </c>
      <c r="BM24" s="35">
        <f t="shared" si="29"/>
        <v>2.560424464224386E-2</v>
      </c>
      <c r="BN24" s="35">
        <f t="shared" si="30"/>
        <v>0.10791692278749883</v>
      </c>
      <c r="BO24" s="35">
        <f t="shared" si="31"/>
        <v>7.95979796167922E-3</v>
      </c>
      <c r="BP24" s="35">
        <f t="shared" si="32"/>
        <v>6.3246350688299672E-3</v>
      </c>
      <c r="BQ24" s="35">
        <f t="shared" si="33"/>
        <v>2.6963781415362001E-2</v>
      </c>
      <c r="BR24" s="35">
        <f t="shared" si="34"/>
        <v>1.9332109786696007E-3</v>
      </c>
      <c r="BS24" s="35">
        <f t="shared" si="35"/>
        <v>6.634167576305779E-3</v>
      </c>
      <c r="BT24" s="35">
        <f t="shared" si="36"/>
        <v>1.2151611865923206E-2</v>
      </c>
      <c r="BU24" s="35">
        <f t="shared" si="37"/>
        <v>1</v>
      </c>
    </row>
    <row r="25" spans="1:73">
      <c r="A25" s="10">
        <v>37500</v>
      </c>
      <c r="B25" s="60">
        <v>79825</v>
      </c>
      <c r="C25" s="61">
        <v>368095</v>
      </c>
      <c r="D25" s="61">
        <v>27586</v>
      </c>
      <c r="E25" s="61">
        <v>62257</v>
      </c>
      <c r="F25" s="61">
        <v>43226</v>
      </c>
      <c r="G25" s="61">
        <v>130988</v>
      </c>
      <c r="H25" s="61">
        <v>76207</v>
      </c>
      <c r="I25" s="61">
        <v>9168</v>
      </c>
      <c r="J25" s="61">
        <v>18824</v>
      </c>
      <c r="K25" s="61">
        <v>27236</v>
      </c>
      <c r="L25" s="61">
        <v>60778</v>
      </c>
      <c r="M25" s="61">
        <v>45736</v>
      </c>
      <c r="N25" s="61">
        <v>43802</v>
      </c>
      <c r="O25" s="61">
        <v>11339</v>
      </c>
      <c r="P25" s="61">
        <v>12495</v>
      </c>
      <c r="Q25" s="61">
        <v>11198</v>
      </c>
      <c r="R25" s="61">
        <v>128222</v>
      </c>
      <c r="S25" s="61">
        <v>107964</v>
      </c>
      <c r="T25" s="61">
        <v>36824</v>
      </c>
      <c r="U25" s="61">
        <v>61950</v>
      </c>
      <c r="V25" s="61">
        <v>258079</v>
      </c>
      <c r="W25" s="61">
        <v>15700</v>
      </c>
      <c r="X25" s="61">
        <v>16642</v>
      </c>
      <c r="Y25" s="61">
        <v>13175</v>
      </c>
      <c r="Z25" s="61">
        <v>303596</v>
      </c>
      <c r="AA25" s="61">
        <v>58279</v>
      </c>
      <c r="AB25" s="61">
        <v>35138</v>
      </c>
      <c r="AC25" s="61">
        <v>148295</v>
      </c>
      <c r="AD25" s="61">
        <v>16034</v>
      </c>
      <c r="AE25" s="61">
        <v>13744</v>
      </c>
      <c r="AF25" s="61">
        <v>53638</v>
      </c>
      <c r="AG25" s="61">
        <v>3905</v>
      </c>
      <c r="AH25" s="61">
        <v>17066</v>
      </c>
      <c r="AI25" s="61">
        <v>25090</v>
      </c>
      <c r="AJ25" s="62">
        <v>1930539</v>
      </c>
      <c r="AL25" s="1">
        <f t="shared" si="2"/>
        <v>37500</v>
      </c>
      <c r="AM25" s="35">
        <f t="shared" si="3"/>
        <v>4.1348556025027204E-2</v>
      </c>
      <c r="AN25" s="35">
        <f t="shared" si="4"/>
        <v>0.19066954876332465</v>
      </c>
      <c r="AO25" s="35">
        <f t="shared" si="5"/>
        <v>1.4289273617367999E-2</v>
      </c>
      <c r="AP25" s="35">
        <f t="shared" si="6"/>
        <v>3.2248506764173117E-2</v>
      </c>
      <c r="AQ25" s="35">
        <f t="shared" si="7"/>
        <v>2.2390638054968069E-2</v>
      </c>
      <c r="AR25" s="35">
        <f t="shared" si="8"/>
        <v>6.7850481135061244E-2</v>
      </c>
      <c r="AS25" s="35">
        <f t="shared" si="9"/>
        <v>3.9474468011265244E-2</v>
      </c>
      <c r="AT25" s="35">
        <f t="shared" si="10"/>
        <v>4.7489328109921632E-3</v>
      </c>
      <c r="AU25" s="35">
        <f t="shared" si="11"/>
        <v>9.750644768119163E-3</v>
      </c>
      <c r="AV25" s="35">
        <f t="shared" si="12"/>
        <v>1.4107977098623752E-2</v>
      </c>
      <c r="AW25" s="35">
        <f t="shared" si="13"/>
        <v>3.1482399474965284E-2</v>
      </c>
      <c r="AX25" s="35">
        <f t="shared" si="14"/>
        <v>2.3690793089391097E-2</v>
      </c>
      <c r="AY25" s="35">
        <f t="shared" si="15"/>
        <v>2.2689000325815743E-2</v>
      </c>
      <c r="AZ25" s="35">
        <f t="shared" si="16"/>
        <v>5.8734892172600502E-3</v>
      </c>
      <c r="BA25" s="35">
        <f t="shared" si="17"/>
        <v>6.4722857191696209E-3</v>
      </c>
      <c r="BB25" s="35">
        <f t="shared" si="18"/>
        <v>5.8004526197087966E-3</v>
      </c>
      <c r="BC25" s="35">
        <f t="shared" si="19"/>
        <v>6.6417720646928136E-2</v>
      </c>
      <c r="BD25" s="35">
        <f t="shared" si="20"/>
        <v>5.5924278142011119E-2</v>
      </c>
      <c r="BE25" s="35">
        <f t="shared" si="21"/>
        <v>1.9074465732109011E-2</v>
      </c>
      <c r="BF25" s="35">
        <f t="shared" si="22"/>
        <v>3.2089483817731732E-2</v>
      </c>
      <c r="BG25" s="35">
        <f t="shared" si="23"/>
        <v>0.13368235503141868</v>
      </c>
      <c r="BH25" s="35">
        <f t="shared" si="24"/>
        <v>8.1324438408133682E-3</v>
      </c>
      <c r="BI25" s="35">
        <f t="shared" si="25"/>
        <v>8.6203904712621703E-3</v>
      </c>
      <c r="BJ25" s="35">
        <f t="shared" si="26"/>
        <v>6.8245189555870148E-3</v>
      </c>
      <c r="BK25" s="35">
        <f t="shared" si="27"/>
        <v>0.15725970829908123</v>
      </c>
      <c r="BL25" s="35">
        <f t="shared" si="28"/>
        <v>3.0187942331131357E-2</v>
      </c>
      <c r="BM25" s="35">
        <f t="shared" si="29"/>
        <v>1.8201134501815295E-2</v>
      </c>
      <c r="BN25" s="35">
        <f t="shared" si="30"/>
        <v>7.6815334991937489E-2</v>
      </c>
      <c r="BO25" s="35">
        <f t="shared" si="31"/>
        <v>8.3054525187007365E-3</v>
      </c>
      <c r="BP25" s="35">
        <f t="shared" si="32"/>
        <v>7.1192552960598048E-3</v>
      </c>
      <c r="BQ25" s="35">
        <f t="shared" si="33"/>
        <v>2.7783950492582643E-2</v>
      </c>
      <c r="BR25" s="35">
        <f t="shared" si="34"/>
        <v>2.0227511591322423E-3</v>
      </c>
      <c r="BS25" s="35">
        <f t="shared" si="35"/>
        <v>8.8400182539694876E-3</v>
      </c>
      <c r="BT25" s="35">
        <f t="shared" si="36"/>
        <v>1.2996370443694741E-2</v>
      </c>
      <c r="BU25" s="35">
        <f t="shared" si="37"/>
        <v>1</v>
      </c>
    </row>
    <row r="26" spans="1:73">
      <c r="A26" s="10">
        <v>37530</v>
      </c>
      <c r="B26" s="60">
        <v>103624</v>
      </c>
      <c r="C26" s="61">
        <v>438009</v>
      </c>
      <c r="D26" s="61">
        <v>39520</v>
      </c>
      <c r="E26" s="61">
        <v>73493</v>
      </c>
      <c r="F26" s="61">
        <v>52788</v>
      </c>
      <c r="G26" s="61">
        <v>142726</v>
      </c>
      <c r="H26" s="61">
        <v>83547</v>
      </c>
      <c r="I26" s="61">
        <v>12879</v>
      </c>
      <c r="J26" s="61">
        <v>20973</v>
      </c>
      <c r="K26" s="61">
        <v>37746</v>
      </c>
      <c r="L26" s="61">
        <v>66597</v>
      </c>
      <c r="M26" s="61">
        <v>27122</v>
      </c>
      <c r="N26" s="61">
        <v>52794</v>
      </c>
      <c r="O26" s="61">
        <v>12550</v>
      </c>
      <c r="P26" s="61">
        <v>16213</v>
      </c>
      <c r="Q26" s="61">
        <v>12108</v>
      </c>
      <c r="R26" s="61">
        <v>146370</v>
      </c>
      <c r="S26" s="61">
        <v>123465</v>
      </c>
      <c r="T26" s="61">
        <v>44309</v>
      </c>
      <c r="U26" s="61">
        <v>67298</v>
      </c>
      <c r="V26" s="61">
        <v>302585</v>
      </c>
      <c r="W26" s="61">
        <v>17192</v>
      </c>
      <c r="X26" s="61">
        <v>22327</v>
      </c>
      <c r="Y26" s="61">
        <v>17019</v>
      </c>
      <c r="Z26" s="61">
        <v>359122</v>
      </c>
      <c r="AA26" s="61">
        <v>79143</v>
      </c>
      <c r="AB26" s="61">
        <v>25907</v>
      </c>
      <c r="AC26" s="61">
        <v>135275</v>
      </c>
      <c r="AD26" s="61">
        <v>18628</v>
      </c>
      <c r="AE26" s="61">
        <v>16473</v>
      </c>
      <c r="AF26" s="61">
        <v>59194</v>
      </c>
      <c r="AG26" s="61">
        <v>4155</v>
      </c>
      <c r="AH26" s="61">
        <v>28029</v>
      </c>
      <c r="AI26" s="61">
        <v>28611</v>
      </c>
      <c r="AJ26" s="62">
        <v>2205203</v>
      </c>
      <c r="AL26" s="1">
        <f t="shared" si="2"/>
        <v>37530</v>
      </c>
      <c r="AM26" s="35">
        <f t="shared" si="3"/>
        <v>4.6990685211293473E-2</v>
      </c>
      <c r="AN26" s="35">
        <f t="shared" si="4"/>
        <v>0.19862525128072109</v>
      </c>
      <c r="AO26" s="35">
        <f t="shared" si="5"/>
        <v>1.7921252601234443E-2</v>
      </c>
      <c r="AP26" s="35">
        <f t="shared" si="6"/>
        <v>3.3327090521824976E-2</v>
      </c>
      <c r="AQ26" s="35">
        <f t="shared" si="7"/>
        <v>2.3937932244786533E-2</v>
      </c>
      <c r="AR26" s="35">
        <f t="shared" si="8"/>
        <v>6.4722386102322546E-2</v>
      </c>
      <c r="AS26" s="35">
        <f t="shared" si="9"/>
        <v>3.7886307972554004E-2</v>
      </c>
      <c r="AT26" s="35">
        <f t="shared" si="10"/>
        <v>5.8402786500834619E-3</v>
      </c>
      <c r="AU26" s="35">
        <f t="shared" si="11"/>
        <v>9.5106890386055156E-3</v>
      </c>
      <c r="AV26" s="35">
        <f t="shared" si="12"/>
        <v>1.7116791515338951E-2</v>
      </c>
      <c r="AW26" s="35">
        <f t="shared" si="13"/>
        <v>3.0199940776427386E-2</v>
      </c>
      <c r="AX26" s="35">
        <f t="shared" si="14"/>
        <v>1.2299094459784428E-2</v>
      </c>
      <c r="AY26" s="35">
        <f t="shared" si="15"/>
        <v>2.3940653082732067E-2</v>
      </c>
      <c r="AZ26" s="35">
        <f t="shared" si="16"/>
        <v>5.6910860360701483E-3</v>
      </c>
      <c r="BA26" s="35">
        <f t="shared" si="17"/>
        <v>7.3521576018171567E-3</v>
      </c>
      <c r="BB26" s="35">
        <f t="shared" si="18"/>
        <v>5.490650974082658E-3</v>
      </c>
      <c r="BC26" s="35">
        <f t="shared" si="19"/>
        <v>6.6374841681242039E-2</v>
      </c>
      <c r="BD26" s="35">
        <f t="shared" si="20"/>
        <v>5.5988042824175369E-2</v>
      </c>
      <c r="BE26" s="35">
        <f t="shared" si="21"/>
        <v>2.0092934754759539E-2</v>
      </c>
      <c r="BF26" s="35">
        <f t="shared" si="22"/>
        <v>3.0517825343063656E-2</v>
      </c>
      <c r="BG26" s="35">
        <f t="shared" si="23"/>
        <v>0.13721412495811044</v>
      </c>
      <c r="BH26" s="35">
        <f t="shared" si="24"/>
        <v>7.7961076599297211E-3</v>
      </c>
      <c r="BI26" s="35">
        <f t="shared" si="25"/>
        <v>1.0124691468313801E-2</v>
      </c>
      <c r="BJ26" s="35">
        <f t="shared" si="26"/>
        <v>7.7176568325002283E-3</v>
      </c>
      <c r="BK26" s="35">
        <f t="shared" si="27"/>
        <v>0.16285212744586325</v>
      </c>
      <c r="BL26" s="35">
        <f t="shared" si="28"/>
        <v>3.5889212920533847E-2</v>
      </c>
      <c r="BM26" s="35">
        <f t="shared" si="29"/>
        <v>1.174812477581429E-2</v>
      </c>
      <c r="BN26" s="35">
        <f t="shared" si="30"/>
        <v>6.1343558846963298E-2</v>
      </c>
      <c r="BO26" s="35">
        <f t="shared" si="31"/>
        <v>8.447294874893603E-3</v>
      </c>
      <c r="BP26" s="35">
        <f t="shared" si="32"/>
        <v>7.4700605794568572E-3</v>
      </c>
      <c r="BQ26" s="35">
        <f t="shared" si="33"/>
        <v>2.6842880224632382E-2</v>
      </c>
      <c r="BR26" s="35">
        <f t="shared" si="34"/>
        <v>1.884180277280595E-3</v>
      </c>
      <c r="BS26" s="35">
        <f t="shared" si="35"/>
        <v>1.2710394462550614E-2</v>
      </c>
      <c r="BT26" s="35">
        <f t="shared" si="36"/>
        <v>1.2974315743267174E-2</v>
      </c>
      <c r="BU26" s="35">
        <f t="shared" si="37"/>
        <v>1</v>
      </c>
    </row>
    <row r="27" spans="1:73">
      <c r="A27" s="10">
        <v>37561</v>
      </c>
      <c r="B27" s="60">
        <v>119705</v>
      </c>
      <c r="C27" s="61">
        <v>506223</v>
      </c>
      <c r="D27" s="61">
        <v>44514</v>
      </c>
      <c r="E27" s="61">
        <v>77148</v>
      </c>
      <c r="F27" s="61">
        <v>52471</v>
      </c>
      <c r="G27" s="61">
        <v>153963</v>
      </c>
      <c r="H27" s="61">
        <v>85181</v>
      </c>
      <c r="I27" s="61">
        <v>11559</v>
      </c>
      <c r="J27" s="61">
        <v>20292</v>
      </c>
      <c r="K27" s="61">
        <v>38380</v>
      </c>
      <c r="L27" s="61">
        <v>65503</v>
      </c>
      <c r="M27" s="61">
        <v>17380</v>
      </c>
      <c r="N27" s="61">
        <v>40240</v>
      </c>
      <c r="O27" s="61">
        <v>13693</v>
      </c>
      <c r="P27" s="61">
        <v>19188</v>
      </c>
      <c r="Q27" s="61">
        <v>11804</v>
      </c>
      <c r="R27" s="61">
        <v>154716</v>
      </c>
      <c r="S27" s="61">
        <v>130531</v>
      </c>
      <c r="T27" s="61">
        <v>57424</v>
      </c>
      <c r="U27" s="61">
        <v>82504</v>
      </c>
      <c r="V27" s="61">
        <v>330071</v>
      </c>
      <c r="W27" s="61">
        <v>18020</v>
      </c>
      <c r="X27" s="61">
        <v>33198</v>
      </c>
      <c r="Y27" s="61">
        <v>16678</v>
      </c>
      <c r="Z27" s="61">
        <v>397966</v>
      </c>
      <c r="AA27" s="61">
        <v>100693</v>
      </c>
      <c r="AB27" s="61">
        <v>33736</v>
      </c>
      <c r="AC27" s="61">
        <v>167446</v>
      </c>
      <c r="AD27" s="61">
        <v>21489</v>
      </c>
      <c r="AE27" s="61">
        <v>14720</v>
      </c>
      <c r="AF27" s="61">
        <v>66078</v>
      </c>
      <c r="AG27" s="61">
        <v>5138</v>
      </c>
      <c r="AH27" s="61">
        <v>45237</v>
      </c>
      <c r="AI27" s="61">
        <v>34422</v>
      </c>
      <c r="AJ27" s="62">
        <v>2458811</v>
      </c>
      <c r="AL27" s="1">
        <f t="shared" si="2"/>
        <v>37561</v>
      </c>
      <c r="AM27" s="35">
        <f t="shared" si="3"/>
        <v>4.8684099753905447E-2</v>
      </c>
      <c r="AN27" s="35">
        <f t="shared" si="4"/>
        <v>0.20588121657174951</v>
      </c>
      <c r="AO27" s="35">
        <f t="shared" si="5"/>
        <v>1.8103872156094956E-2</v>
      </c>
      <c r="AP27" s="35">
        <f t="shared" si="6"/>
        <v>3.1376140744449249E-2</v>
      </c>
      <c r="AQ27" s="35">
        <f t="shared" si="7"/>
        <v>2.1339989124824967E-2</v>
      </c>
      <c r="AR27" s="35">
        <f t="shared" si="8"/>
        <v>6.2616850176772432E-2</v>
      </c>
      <c r="AS27" s="35">
        <f t="shared" si="9"/>
        <v>3.4643166961592413E-2</v>
      </c>
      <c r="AT27" s="35">
        <f t="shared" si="10"/>
        <v>4.7010526632587863E-3</v>
      </c>
      <c r="AU27" s="35">
        <f t="shared" si="11"/>
        <v>8.2527693263125951E-3</v>
      </c>
      <c r="AV27" s="35">
        <f t="shared" si="12"/>
        <v>1.5609170448643673E-2</v>
      </c>
      <c r="AW27" s="35">
        <f t="shared" si="13"/>
        <v>2.6640111826407152E-2</v>
      </c>
      <c r="AX27" s="35">
        <f t="shared" si="14"/>
        <v>7.0684570713243104E-3</v>
      </c>
      <c r="AY27" s="35">
        <f t="shared" si="15"/>
        <v>1.6365633633491961E-2</v>
      </c>
      <c r="AZ27" s="35">
        <f t="shared" si="16"/>
        <v>5.5689518226492395E-3</v>
      </c>
      <c r="BA27" s="35">
        <f t="shared" si="17"/>
        <v>7.8037718230478063E-3</v>
      </c>
      <c r="BB27" s="35">
        <f t="shared" si="18"/>
        <v>4.8006943193275127E-3</v>
      </c>
      <c r="BC27" s="35">
        <f t="shared" si="19"/>
        <v>6.2923095756444877E-2</v>
      </c>
      <c r="BD27" s="35">
        <f t="shared" si="20"/>
        <v>5.3087040850232081E-2</v>
      </c>
      <c r="BE27" s="35">
        <f t="shared" si="21"/>
        <v>2.3354377379961291E-2</v>
      </c>
      <c r="BF27" s="35">
        <f t="shared" si="22"/>
        <v>3.3554429356302699E-2</v>
      </c>
      <c r="BG27" s="35">
        <f t="shared" si="23"/>
        <v>0.13424008596024664</v>
      </c>
      <c r="BH27" s="35">
        <f t="shared" si="24"/>
        <v>7.3287454790140439E-3</v>
      </c>
      <c r="BI27" s="35">
        <f t="shared" si="25"/>
        <v>1.3501647747630867E-2</v>
      </c>
      <c r="BJ27" s="35">
        <f t="shared" si="26"/>
        <v>6.7829532241396352E-3</v>
      </c>
      <c r="BK27" s="35">
        <f t="shared" si="27"/>
        <v>0.16185302571039417</v>
      </c>
      <c r="BL27" s="35">
        <f t="shared" si="28"/>
        <v>4.0951907242972312E-2</v>
      </c>
      <c r="BM27" s="35">
        <f t="shared" si="29"/>
        <v>1.372045269034505E-2</v>
      </c>
      <c r="BN27" s="35">
        <f t="shared" si="30"/>
        <v>6.8100394865648478E-2</v>
      </c>
      <c r="BO27" s="35">
        <f t="shared" si="31"/>
        <v>8.7395899888197993E-3</v>
      </c>
      <c r="BP27" s="35">
        <f t="shared" si="32"/>
        <v>5.9866333768638586E-3</v>
      </c>
      <c r="BQ27" s="35">
        <f t="shared" si="33"/>
        <v>2.6873964692690898E-2</v>
      </c>
      <c r="BR27" s="35">
        <f t="shared" si="34"/>
        <v>2.0896278729841374E-3</v>
      </c>
      <c r="BS27" s="35">
        <f t="shared" si="35"/>
        <v>1.8397916716656953E-2</v>
      </c>
      <c r="BT27" s="35">
        <f t="shared" si="36"/>
        <v>1.3999449327337481E-2</v>
      </c>
      <c r="BU27" s="35">
        <f t="shared" si="37"/>
        <v>1</v>
      </c>
    </row>
    <row r="28" spans="1:73">
      <c r="A28" s="10">
        <v>37591</v>
      </c>
      <c r="B28" s="60">
        <v>203819</v>
      </c>
      <c r="C28" s="61">
        <v>480616</v>
      </c>
      <c r="D28" s="61">
        <v>91625</v>
      </c>
      <c r="E28" s="61">
        <v>80670</v>
      </c>
      <c r="F28" s="61">
        <v>93616</v>
      </c>
      <c r="G28" s="61">
        <v>170126</v>
      </c>
      <c r="H28" s="61">
        <v>111918</v>
      </c>
      <c r="I28" s="61">
        <v>31248</v>
      </c>
      <c r="J28" s="61">
        <v>43862</v>
      </c>
      <c r="K28" s="61">
        <v>38758</v>
      </c>
      <c r="L28" s="61">
        <v>91649</v>
      </c>
      <c r="M28" s="61">
        <v>21744</v>
      </c>
      <c r="N28" s="61">
        <v>34743</v>
      </c>
      <c r="O28" s="61">
        <v>13973</v>
      </c>
      <c r="P28" s="61">
        <v>22707</v>
      </c>
      <c r="Q28" s="61">
        <v>20656</v>
      </c>
      <c r="R28" s="61">
        <v>135742</v>
      </c>
      <c r="S28" s="61">
        <v>110303</v>
      </c>
      <c r="T28" s="61">
        <v>72903</v>
      </c>
      <c r="U28" s="61">
        <v>157460</v>
      </c>
      <c r="V28" s="61">
        <v>344276</v>
      </c>
      <c r="W28" s="61">
        <v>21970</v>
      </c>
      <c r="X28" s="61">
        <v>42425</v>
      </c>
      <c r="Y28" s="61">
        <v>21296</v>
      </c>
      <c r="Z28" s="61">
        <v>429967</v>
      </c>
      <c r="AA28" s="61">
        <v>112830</v>
      </c>
      <c r="AB28" s="61">
        <v>49043</v>
      </c>
      <c r="AC28" s="61">
        <v>184546</v>
      </c>
      <c r="AD28" s="61">
        <v>31010</v>
      </c>
      <c r="AE28" s="61">
        <v>34895</v>
      </c>
      <c r="AF28" s="61">
        <v>73292</v>
      </c>
      <c r="AG28" s="61">
        <v>6580</v>
      </c>
      <c r="AH28" s="61">
        <v>51341</v>
      </c>
      <c r="AI28" s="61">
        <v>33932</v>
      </c>
      <c r="AJ28" s="62">
        <v>2925272</v>
      </c>
      <c r="AL28" s="1">
        <f t="shared" si="2"/>
        <v>37591</v>
      </c>
      <c r="AM28" s="35">
        <f t="shared" si="3"/>
        <v>6.9675230200815508E-2</v>
      </c>
      <c r="AN28" s="35">
        <f t="shared" si="4"/>
        <v>0.16429788409419704</v>
      </c>
      <c r="AO28" s="35">
        <f t="shared" si="5"/>
        <v>3.1321873658244431E-2</v>
      </c>
      <c r="AP28" s="35">
        <f t="shared" si="6"/>
        <v>2.7576922761370568E-2</v>
      </c>
      <c r="AQ28" s="35">
        <f t="shared" si="7"/>
        <v>3.2002494127041863E-2</v>
      </c>
      <c r="AR28" s="35">
        <f t="shared" si="8"/>
        <v>5.8157326908403729E-2</v>
      </c>
      <c r="AS28" s="35">
        <f t="shared" si="9"/>
        <v>3.825900634197435E-2</v>
      </c>
      <c r="AT28" s="35">
        <f t="shared" si="10"/>
        <v>1.0682083580603786E-2</v>
      </c>
      <c r="AU28" s="35">
        <f t="shared" si="11"/>
        <v>1.4994161226716695E-2</v>
      </c>
      <c r="AV28" s="35">
        <f t="shared" si="12"/>
        <v>1.3249366212782948E-2</v>
      </c>
      <c r="AW28" s="35">
        <f t="shared" si="13"/>
        <v>3.1330078023513709E-2</v>
      </c>
      <c r="AX28" s="35">
        <f t="shared" si="14"/>
        <v>7.4331549339685336E-3</v>
      </c>
      <c r="AY28" s="35">
        <f t="shared" si="15"/>
        <v>1.1876844272942824E-2</v>
      </c>
      <c r="AZ28" s="35">
        <f t="shared" si="16"/>
        <v>4.7766498294859417E-3</v>
      </c>
      <c r="BA28" s="35">
        <f t="shared" si="17"/>
        <v>7.7623550903984312E-3</v>
      </c>
      <c r="BB28" s="35">
        <f t="shared" si="18"/>
        <v>7.0612237084277975E-3</v>
      </c>
      <c r="BC28" s="35">
        <f t="shared" si="19"/>
        <v>4.6403206265947232E-2</v>
      </c>
      <c r="BD28" s="35">
        <f t="shared" si="20"/>
        <v>3.7706920929062325E-2</v>
      </c>
      <c r="BE28" s="35">
        <f t="shared" si="21"/>
        <v>2.4921785051099522E-2</v>
      </c>
      <c r="BF28" s="35">
        <f t="shared" si="22"/>
        <v>5.3827473137540716E-2</v>
      </c>
      <c r="BG28" s="35">
        <f t="shared" si="23"/>
        <v>0.11769025239362357</v>
      </c>
      <c r="BH28" s="35">
        <f t="shared" si="24"/>
        <v>7.5104127069209291E-3</v>
      </c>
      <c r="BI28" s="35">
        <f t="shared" si="25"/>
        <v>1.4502924856218499E-2</v>
      </c>
      <c r="BJ28" s="35">
        <f t="shared" si="26"/>
        <v>7.2800067822752891E-3</v>
      </c>
      <c r="BK28" s="35">
        <f t="shared" si="27"/>
        <v>0.1469835967390383</v>
      </c>
      <c r="BL28" s="35">
        <f t="shared" si="28"/>
        <v>3.8570772222207027E-2</v>
      </c>
      <c r="BM28" s="35">
        <f t="shared" si="29"/>
        <v>1.676527857922272E-2</v>
      </c>
      <c r="BN28" s="35">
        <f t="shared" si="30"/>
        <v>6.3086783041030034E-2</v>
      </c>
      <c r="BO28" s="35">
        <f t="shared" si="31"/>
        <v>1.0600723625016751E-2</v>
      </c>
      <c r="BP28" s="35">
        <f t="shared" si="32"/>
        <v>1.1928805252981603E-2</v>
      </c>
      <c r="BQ28" s="35">
        <f t="shared" si="33"/>
        <v>2.5054764138172449E-2</v>
      </c>
      <c r="BR28" s="35">
        <f t="shared" si="34"/>
        <v>2.2493634779945249E-3</v>
      </c>
      <c r="BS28" s="35">
        <f t="shared" si="35"/>
        <v>1.7550846553756369E-2</v>
      </c>
      <c r="BT28" s="35">
        <f t="shared" si="36"/>
        <v>1.1599605096551705E-2</v>
      </c>
      <c r="BU28" s="35">
        <f t="shared" si="37"/>
        <v>1</v>
      </c>
    </row>
    <row r="29" spans="1:73">
      <c r="A29" s="10">
        <v>37622</v>
      </c>
      <c r="B29" s="60">
        <v>318185</v>
      </c>
      <c r="C29" s="61">
        <v>544689</v>
      </c>
      <c r="D29" s="61">
        <v>156833</v>
      </c>
      <c r="E29" s="61">
        <v>93265</v>
      </c>
      <c r="F29" s="61">
        <v>160240</v>
      </c>
      <c r="G29" s="61">
        <v>208900</v>
      </c>
      <c r="H29" s="61">
        <v>139602</v>
      </c>
      <c r="I29" s="61">
        <v>67325</v>
      </c>
      <c r="J29" s="61">
        <v>71433</v>
      </c>
      <c r="K29" s="61">
        <v>61523</v>
      </c>
      <c r="L29" s="61">
        <v>144221</v>
      </c>
      <c r="M29" s="61">
        <v>23429</v>
      </c>
      <c r="N29" s="61">
        <v>45168</v>
      </c>
      <c r="O29" s="61">
        <v>19601</v>
      </c>
      <c r="P29" s="61">
        <v>33773</v>
      </c>
      <c r="Q29" s="61">
        <v>28184</v>
      </c>
      <c r="R29" s="61">
        <v>144057</v>
      </c>
      <c r="S29" s="61">
        <v>115356</v>
      </c>
      <c r="T29" s="61">
        <v>91714</v>
      </c>
      <c r="U29" s="61">
        <v>247882</v>
      </c>
      <c r="V29" s="61">
        <v>411724</v>
      </c>
      <c r="W29" s="61">
        <v>31907</v>
      </c>
      <c r="X29" s="61">
        <v>45854</v>
      </c>
      <c r="Y29" s="61">
        <v>29544</v>
      </c>
      <c r="Z29" s="61">
        <v>519029</v>
      </c>
      <c r="AA29" s="61">
        <v>147413</v>
      </c>
      <c r="AB29" s="61">
        <v>101468</v>
      </c>
      <c r="AC29" s="61">
        <v>214014</v>
      </c>
      <c r="AD29" s="61">
        <v>47986</v>
      </c>
      <c r="AE29" s="61">
        <v>52424</v>
      </c>
      <c r="AF29" s="61">
        <v>88257</v>
      </c>
      <c r="AG29" s="61">
        <v>9984</v>
      </c>
      <c r="AH29" s="61">
        <v>58411</v>
      </c>
      <c r="AI29" s="61">
        <v>45093</v>
      </c>
      <c r="AJ29" s="62">
        <v>3884101</v>
      </c>
      <c r="AL29" s="1">
        <f t="shared" si="2"/>
        <v>37622</v>
      </c>
      <c r="AM29" s="35">
        <f t="shared" si="3"/>
        <v>8.1919857387848571E-2</v>
      </c>
      <c r="AN29" s="35">
        <f t="shared" si="4"/>
        <v>0.14023553970403962</v>
      </c>
      <c r="AO29" s="35">
        <f t="shared" si="5"/>
        <v>4.0378198198244585E-2</v>
      </c>
      <c r="AP29" s="35">
        <f t="shared" si="6"/>
        <v>2.4011991449243982E-2</v>
      </c>
      <c r="AQ29" s="35">
        <f t="shared" si="7"/>
        <v>4.1255363853823578E-2</v>
      </c>
      <c r="AR29" s="35">
        <f t="shared" si="8"/>
        <v>5.3783359392559564E-2</v>
      </c>
      <c r="AS29" s="35">
        <f t="shared" si="9"/>
        <v>3.5941907792820013E-2</v>
      </c>
      <c r="AT29" s="35">
        <f t="shared" si="10"/>
        <v>1.7333483346596807E-2</v>
      </c>
      <c r="AU29" s="35">
        <f t="shared" si="11"/>
        <v>1.8391128346044554E-2</v>
      </c>
      <c r="AV29" s="35">
        <f t="shared" si="12"/>
        <v>1.5839701387785746E-2</v>
      </c>
      <c r="AW29" s="35">
        <f t="shared" si="13"/>
        <v>3.713111476761289E-2</v>
      </c>
      <c r="AX29" s="35">
        <f t="shared" si="14"/>
        <v>6.0320264586322548E-3</v>
      </c>
      <c r="AY29" s="35">
        <f t="shared" si="15"/>
        <v>1.1628945797238537E-2</v>
      </c>
      <c r="AZ29" s="35">
        <f t="shared" si="16"/>
        <v>5.0464702127982772E-3</v>
      </c>
      <c r="BA29" s="35">
        <f t="shared" si="17"/>
        <v>8.695190984992409E-3</v>
      </c>
      <c r="BB29" s="35">
        <f t="shared" si="18"/>
        <v>7.256247970894681E-3</v>
      </c>
      <c r="BC29" s="35">
        <f t="shared" si="19"/>
        <v>3.7088891354781967E-2</v>
      </c>
      <c r="BD29" s="35">
        <f t="shared" si="20"/>
        <v>2.9699536649536149E-2</v>
      </c>
      <c r="BE29" s="35">
        <f t="shared" si="21"/>
        <v>2.3612671246190559E-2</v>
      </c>
      <c r="BF29" s="35">
        <f t="shared" si="22"/>
        <v>6.3819658654602443E-2</v>
      </c>
      <c r="BG29" s="35">
        <f t="shared" si="23"/>
        <v>0.10600239283170031</v>
      </c>
      <c r="BH29" s="35">
        <f t="shared" si="24"/>
        <v>8.2147709341234953E-3</v>
      </c>
      <c r="BI29" s="35">
        <f t="shared" si="25"/>
        <v>1.1805563243592275E-2</v>
      </c>
      <c r="BJ29" s="35">
        <f t="shared" si="26"/>
        <v>7.6063933455901376E-3</v>
      </c>
      <c r="BK29" s="35">
        <f t="shared" si="27"/>
        <v>0.13362912035500621</v>
      </c>
      <c r="BL29" s="35">
        <f t="shared" si="28"/>
        <v>3.7952926558809878E-2</v>
      </c>
      <c r="BM29" s="35">
        <f t="shared" si="29"/>
        <v>2.6123934470293125E-2</v>
      </c>
      <c r="BN29" s="35">
        <f t="shared" si="30"/>
        <v>5.5100008985348219E-2</v>
      </c>
      <c r="BO29" s="35">
        <f t="shared" si="31"/>
        <v>1.2354467610394271E-2</v>
      </c>
      <c r="BP29" s="35">
        <f t="shared" si="32"/>
        <v>1.3497074355172535E-2</v>
      </c>
      <c r="BQ29" s="35">
        <f t="shared" si="33"/>
        <v>2.2722632598894829E-2</v>
      </c>
      <c r="BR29" s="35">
        <f t="shared" si="34"/>
        <v>2.5704789859995916E-3</v>
      </c>
      <c r="BS29" s="35">
        <f t="shared" si="35"/>
        <v>1.5038486383335551E-2</v>
      </c>
      <c r="BT29" s="35">
        <f t="shared" si="36"/>
        <v>1.1609636309663419E-2</v>
      </c>
      <c r="BU29" s="35">
        <f t="shared" si="37"/>
        <v>1</v>
      </c>
    </row>
    <row r="30" spans="1:73">
      <c r="A30" s="10">
        <v>37653</v>
      </c>
      <c r="B30" s="60">
        <v>171301</v>
      </c>
      <c r="C30" s="61">
        <v>504500</v>
      </c>
      <c r="D30" s="61">
        <v>81596</v>
      </c>
      <c r="E30" s="61">
        <v>89738</v>
      </c>
      <c r="F30" s="61">
        <v>80749</v>
      </c>
      <c r="G30" s="61">
        <v>160691</v>
      </c>
      <c r="H30" s="61">
        <v>104608</v>
      </c>
      <c r="I30" s="61">
        <v>19037</v>
      </c>
      <c r="J30" s="61">
        <v>29546</v>
      </c>
      <c r="K30" s="61">
        <v>41181</v>
      </c>
      <c r="L30" s="61">
        <v>96781</v>
      </c>
      <c r="M30" s="61">
        <v>21834</v>
      </c>
      <c r="N30" s="61">
        <v>46553</v>
      </c>
      <c r="O30" s="61">
        <v>20126</v>
      </c>
      <c r="P30" s="61">
        <v>22191</v>
      </c>
      <c r="Q30" s="61">
        <v>16264</v>
      </c>
      <c r="R30" s="61">
        <v>171437</v>
      </c>
      <c r="S30" s="61">
        <v>137324</v>
      </c>
      <c r="T30" s="61">
        <v>78585</v>
      </c>
      <c r="U30" s="61">
        <v>147993</v>
      </c>
      <c r="V30" s="61">
        <v>375156</v>
      </c>
      <c r="W30" s="61">
        <v>24600</v>
      </c>
      <c r="X30" s="61">
        <v>42373</v>
      </c>
      <c r="Y30" s="61">
        <v>21303</v>
      </c>
      <c r="Z30" s="61">
        <v>463432</v>
      </c>
      <c r="AA30" s="61">
        <v>131426</v>
      </c>
      <c r="AB30" s="61">
        <v>56822</v>
      </c>
      <c r="AC30" s="61">
        <v>202145</v>
      </c>
      <c r="AD30" s="61">
        <v>36187</v>
      </c>
      <c r="AE30" s="61">
        <v>25227</v>
      </c>
      <c r="AF30" s="61">
        <v>80396</v>
      </c>
      <c r="AG30" s="61">
        <v>8280</v>
      </c>
      <c r="AH30" s="61">
        <v>58817</v>
      </c>
      <c r="AI30" s="61">
        <v>46170</v>
      </c>
      <c r="AJ30" s="62">
        <v>3013612</v>
      </c>
      <c r="AL30" s="1">
        <f t="shared" si="2"/>
        <v>37653</v>
      </c>
      <c r="AM30" s="35">
        <f t="shared" si="3"/>
        <v>5.6842420324846064E-2</v>
      </c>
      <c r="AN30" s="35">
        <f t="shared" si="4"/>
        <v>0.16740708492002287</v>
      </c>
      <c r="AO30" s="35">
        <f t="shared" si="5"/>
        <v>2.7075814670236249E-2</v>
      </c>
      <c r="AP30" s="35">
        <f t="shared" si="6"/>
        <v>2.9777555969381593E-2</v>
      </c>
      <c r="AQ30" s="35">
        <f t="shared" si="7"/>
        <v>2.679475659109401E-2</v>
      </c>
      <c r="AR30" s="35">
        <f t="shared" si="8"/>
        <v>5.3321728211860056E-2</v>
      </c>
      <c r="AS30" s="35">
        <f t="shared" si="9"/>
        <v>3.4711834171087717E-2</v>
      </c>
      <c r="AT30" s="35">
        <f t="shared" si="10"/>
        <v>6.3170043124330536E-3</v>
      </c>
      <c r="AU30" s="35">
        <f t="shared" si="11"/>
        <v>9.8041818256630244E-3</v>
      </c>
      <c r="AV30" s="35">
        <f t="shared" si="12"/>
        <v>1.3664997352014792E-2</v>
      </c>
      <c r="AW30" s="35">
        <f t="shared" si="13"/>
        <v>3.2114618603854776E-2</v>
      </c>
      <c r="AX30" s="35">
        <f t="shared" si="14"/>
        <v>7.2451264462711192E-3</v>
      </c>
      <c r="AY30" s="35">
        <f t="shared" si="15"/>
        <v>1.5447575865771706E-2</v>
      </c>
      <c r="AZ30" s="35">
        <f t="shared" si="16"/>
        <v>6.6783646999016462E-3</v>
      </c>
      <c r="BA30" s="35">
        <f t="shared" si="17"/>
        <v>7.3635889424385091E-3</v>
      </c>
      <c r="BB30" s="35">
        <f t="shared" si="18"/>
        <v>5.3968460438835525E-3</v>
      </c>
      <c r="BC30" s="35">
        <f t="shared" si="19"/>
        <v>5.6887548894814594E-2</v>
      </c>
      <c r="BD30" s="35">
        <f t="shared" si="20"/>
        <v>4.5567909870281906E-2</v>
      </c>
      <c r="BE30" s="35">
        <f t="shared" si="21"/>
        <v>2.6076681404241821E-2</v>
      </c>
      <c r="BF30" s="35">
        <f t="shared" si="22"/>
        <v>4.9108179818768971E-2</v>
      </c>
      <c r="BG30" s="35">
        <f t="shared" si="23"/>
        <v>0.12448716025818851</v>
      </c>
      <c r="BH30" s="35">
        <f t="shared" si="24"/>
        <v>8.162961920778122E-3</v>
      </c>
      <c r="BI30" s="35">
        <f t="shared" si="25"/>
        <v>1.4060535994680138E-2</v>
      </c>
      <c r="BJ30" s="35">
        <f t="shared" si="26"/>
        <v>7.0689259267616399E-3</v>
      </c>
      <c r="BK30" s="35">
        <f t="shared" si="27"/>
        <v>0.1537795841004084</v>
      </c>
      <c r="BL30" s="35">
        <f t="shared" si="28"/>
        <v>4.3610789975617299E-2</v>
      </c>
      <c r="BM30" s="35">
        <f t="shared" si="29"/>
        <v>1.8855114726116035E-2</v>
      </c>
      <c r="BN30" s="35">
        <f t="shared" si="30"/>
        <v>6.7077314531532262E-2</v>
      </c>
      <c r="BO30" s="35">
        <f t="shared" si="31"/>
        <v>1.2007849716552761E-2</v>
      </c>
      <c r="BP30" s="35">
        <f t="shared" si="32"/>
        <v>8.3710179014418584E-3</v>
      </c>
      <c r="BQ30" s="35">
        <f t="shared" si="33"/>
        <v>2.6677621405808045E-2</v>
      </c>
      <c r="BR30" s="35">
        <f t="shared" si="34"/>
        <v>2.7475335245545876E-3</v>
      </c>
      <c r="BS30" s="35">
        <f t="shared" si="35"/>
        <v>1.951711102822792E-2</v>
      </c>
      <c r="BT30" s="35">
        <f t="shared" si="36"/>
        <v>1.5320485848875038E-2</v>
      </c>
      <c r="BU30" s="35">
        <f t="shared" si="37"/>
        <v>1</v>
      </c>
    </row>
    <row r="31" spans="1:73">
      <c r="A31" s="10">
        <v>37681</v>
      </c>
      <c r="B31" s="60">
        <v>154781</v>
      </c>
      <c r="C31" s="61">
        <v>511441</v>
      </c>
      <c r="D31" s="61">
        <v>69926</v>
      </c>
      <c r="E31" s="61">
        <v>90856</v>
      </c>
      <c r="F31" s="61">
        <v>65629</v>
      </c>
      <c r="G31" s="61">
        <v>156191</v>
      </c>
      <c r="H31" s="61">
        <v>103048</v>
      </c>
      <c r="I31" s="61">
        <v>16648</v>
      </c>
      <c r="J31" s="61">
        <v>29161</v>
      </c>
      <c r="K31" s="61">
        <v>48975</v>
      </c>
      <c r="L31" s="61">
        <v>89792</v>
      </c>
      <c r="M31" s="61">
        <v>22274</v>
      </c>
      <c r="N31" s="61">
        <v>52675</v>
      </c>
      <c r="O31" s="61">
        <v>18505</v>
      </c>
      <c r="P31" s="61">
        <v>21467</v>
      </c>
      <c r="Q31" s="61">
        <v>16200</v>
      </c>
      <c r="R31" s="61">
        <v>168740</v>
      </c>
      <c r="S31" s="61">
        <v>138976</v>
      </c>
      <c r="T31" s="61">
        <v>70739</v>
      </c>
      <c r="U31" s="61">
        <v>130542</v>
      </c>
      <c r="V31" s="61">
        <v>362497</v>
      </c>
      <c r="W31" s="61">
        <v>24376</v>
      </c>
      <c r="X31" s="61">
        <v>39364</v>
      </c>
      <c r="Y31" s="61">
        <v>21222</v>
      </c>
      <c r="Z31" s="61">
        <v>447460</v>
      </c>
      <c r="AA31" s="61">
        <v>130544</v>
      </c>
      <c r="AB31" s="61">
        <v>49030</v>
      </c>
      <c r="AC31" s="61">
        <v>188395</v>
      </c>
      <c r="AD31" s="61">
        <v>29468</v>
      </c>
      <c r="AE31" s="61">
        <v>22761</v>
      </c>
      <c r="AF31" s="61">
        <v>82190</v>
      </c>
      <c r="AG31" s="61">
        <v>11466</v>
      </c>
      <c r="AH31" s="61">
        <v>52004</v>
      </c>
      <c r="AI31" s="61">
        <v>47208</v>
      </c>
      <c r="AJ31" s="62">
        <v>2898116</v>
      </c>
      <c r="AL31" s="1">
        <f t="shared" si="2"/>
        <v>37681</v>
      </c>
      <c r="AM31" s="35">
        <f t="shared" si="3"/>
        <v>5.3407455050108417E-2</v>
      </c>
      <c r="AN31" s="35">
        <f t="shared" si="4"/>
        <v>0.17647361251240462</v>
      </c>
      <c r="AO31" s="35">
        <f t="shared" si="5"/>
        <v>2.4128088730747836E-2</v>
      </c>
      <c r="AP31" s="35">
        <f t="shared" si="6"/>
        <v>3.1350021876281005E-2</v>
      </c>
      <c r="AQ31" s="35">
        <f t="shared" si="7"/>
        <v>2.2645401357295567E-2</v>
      </c>
      <c r="AR31" s="35">
        <f t="shared" si="8"/>
        <v>5.3893978018823264E-2</v>
      </c>
      <c r="AS31" s="35">
        <f t="shared" si="9"/>
        <v>3.5556892822785562E-2</v>
      </c>
      <c r="AT31" s="35">
        <f t="shared" si="10"/>
        <v>5.7444215483438204E-3</v>
      </c>
      <c r="AU31" s="35">
        <f t="shared" si="11"/>
        <v>1.0062054106874949E-2</v>
      </c>
      <c r="AV31" s="35">
        <f t="shared" si="12"/>
        <v>1.6898909498446576E-2</v>
      </c>
      <c r="AW31" s="35">
        <f t="shared" si="13"/>
        <v>3.0982886813364269E-2</v>
      </c>
      <c r="AX31" s="35">
        <f t="shared" si="14"/>
        <v>7.6856826986911493E-3</v>
      </c>
      <c r="AY31" s="35">
        <f t="shared" si="15"/>
        <v>1.8175600976634475E-2</v>
      </c>
      <c r="AZ31" s="35">
        <f t="shared" si="16"/>
        <v>6.385182649693801E-3</v>
      </c>
      <c r="BA31" s="35">
        <f t="shared" si="17"/>
        <v>7.4072259357458436E-3</v>
      </c>
      <c r="BB31" s="35">
        <f t="shared" si="18"/>
        <v>5.5898383639578263E-3</v>
      </c>
      <c r="BC31" s="35">
        <f t="shared" si="19"/>
        <v>5.8224032440385411E-2</v>
      </c>
      <c r="BD31" s="35">
        <f t="shared" si="20"/>
        <v>4.7953912127740916E-2</v>
      </c>
      <c r="BE31" s="35">
        <f t="shared" si="21"/>
        <v>2.4408615804198314E-2</v>
      </c>
      <c r="BF31" s="35">
        <f t="shared" si="22"/>
        <v>4.504374566097423E-2</v>
      </c>
      <c r="BG31" s="35">
        <f t="shared" si="23"/>
        <v>0.12508022453207532</v>
      </c>
      <c r="BH31" s="35">
        <f t="shared" si="24"/>
        <v>8.4109814790022212E-3</v>
      </c>
      <c r="BI31" s="35">
        <f t="shared" si="25"/>
        <v>1.3582617120915795E-2</v>
      </c>
      <c r="BJ31" s="35">
        <f t="shared" si="26"/>
        <v>7.3226882567847523E-3</v>
      </c>
      <c r="BK31" s="35">
        <f t="shared" si="27"/>
        <v>0.15439685644052895</v>
      </c>
      <c r="BL31" s="35">
        <f t="shared" si="28"/>
        <v>4.5044435764475955E-2</v>
      </c>
      <c r="BM31" s="35">
        <f t="shared" si="29"/>
        <v>1.6917887344743966E-2</v>
      </c>
      <c r="BN31" s="35">
        <f t="shared" si="30"/>
        <v>6.5006024603570037E-2</v>
      </c>
      <c r="BO31" s="35">
        <f t="shared" si="31"/>
        <v>1.0167984994389459E-2</v>
      </c>
      <c r="BP31" s="35">
        <f t="shared" si="32"/>
        <v>7.8537229013607469E-3</v>
      </c>
      <c r="BQ31" s="35">
        <f t="shared" si="33"/>
        <v>2.835980340331443E-2</v>
      </c>
      <c r="BR31" s="35">
        <f t="shared" si="34"/>
        <v>3.9563633753790396E-3</v>
      </c>
      <c r="BS31" s="35">
        <f t="shared" si="35"/>
        <v>1.7944071251806346E-2</v>
      </c>
      <c r="BT31" s="35">
        <f t="shared" si="36"/>
        <v>1.6289203054674139E-2</v>
      </c>
      <c r="BU31" s="35">
        <f t="shared" si="37"/>
        <v>1</v>
      </c>
    </row>
    <row r="32" spans="1:73">
      <c r="A32" s="10">
        <v>37712</v>
      </c>
      <c r="B32" s="60">
        <v>147563</v>
      </c>
      <c r="C32" s="61">
        <v>412329</v>
      </c>
      <c r="D32" s="61">
        <v>65487</v>
      </c>
      <c r="E32" s="61">
        <v>85370</v>
      </c>
      <c r="F32" s="61">
        <v>66166</v>
      </c>
      <c r="G32" s="61">
        <v>168629</v>
      </c>
      <c r="H32" s="61">
        <v>98790</v>
      </c>
      <c r="I32" s="61">
        <v>16279</v>
      </c>
      <c r="J32" s="61">
        <v>28962</v>
      </c>
      <c r="K32" s="61">
        <v>44243</v>
      </c>
      <c r="L32" s="61">
        <v>91717</v>
      </c>
      <c r="M32" s="61">
        <v>17786</v>
      </c>
      <c r="N32" s="61">
        <v>49889</v>
      </c>
      <c r="O32" s="61">
        <v>15686</v>
      </c>
      <c r="P32" s="61">
        <v>18380</v>
      </c>
      <c r="Q32" s="61">
        <v>16979</v>
      </c>
      <c r="R32" s="61">
        <v>149125</v>
      </c>
      <c r="S32" s="61">
        <v>120714</v>
      </c>
      <c r="T32" s="61">
        <v>65280</v>
      </c>
      <c r="U32" s="61">
        <v>103388</v>
      </c>
      <c r="V32" s="61">
        <v>292367</v>
      </c>
      <c r="W32" s="61">
        <v>25177</v>
      </c>
      <c r="X32" s="61">
        <v>31184</v>
      </c>
      <c r="Y32" s="61">
        <v>17971</v>
      </c>
      <c r="Z32" s="61">
        <v>366698</v>
      </c>
      <c r="AA32" s="61">
        <v>109167</v>
      </c>
      <c r="AB32" s="61">
        <v>40499</v>
      </c>
      <c r="AC32" s="61">
        <v>161814</v>
      </c>
      <c r="AD32" s="61">
        <v>26715</v>
      </c>
      <c r="AE32" s="61">
        <v>24253</v>
      </c>
      <c r="AF32" s="61">
        <v>75058</v>
      </c>
      <c r="AG32" s="61">
        <v>5966</v>
      </c>
      <c r="AH32" s="61">
        <v>40583</v>
      </c>
      <c r="AI32" s="61">
        <v>37663</v>
      </c>
      <c r="AJ32" s="62">
        <v>2550460</v>
      </c>
      <c r="AL32" s="1">
        <f t="shared" si="2"/>
        <v>37712</v>
      </c>
      <c r="AM32" s="35">
        <f t="shared" si="3"/>
        <v>5.7857406114975335E-2</v>
      </c>
      <c r="AN32" s="35">
        <f t="shared" si="4"/>
        <v>0.16166848333241846</v>
      </c>
      <c r="AO32" s="35">
        <f t="shared" si="5"/>
        <v>2.5676544623322851E-2</v>
      </c>
      <c r="AP32" s="35">
        <f t="shared" si="6"/>
        <v>3.3472393215341546E-2</v>
      </c>
      <c r="AQ32" s="35">
        <f t="shared" si="7"/>
        <v>2.5942771107956997E-2</v>
      </c>
      <c r="AR32" s="35">
        <f t="shared" si="8"/>
        <v>6.6117092602903008E-2</v>
      </c>
      <c r="AS32" s="35">
        <f t="shared" si="9"/>
        <v>3.8734189126667345E-2</v>
      </c>
      <c r="AT32" s="35">
        <f t="shared" si="10"/>
        <v>6.3827701669502759E-3</v>
      </c>
      <c r="AU32" s="35">
        <f t="shared" si="11"/>
        <v>1.1355598597899986E-2</v>
      </c>
      <c r="AV32" s="35">
        <f t="shared" si="12"/>
        <v>1.7347066803635423E-2</v>
      </c>
      <c r="AW32" s="35">
        <f t="shared" si="13"/>
        <v>3.5960963904550551E-2</v>
      </c>
      <c r="AX32" s="35">
        <f t="shared" si="14"/>
        <v>6.9736439701073528E-3</v>
      </c>
      <c r="AY32" s="35">
        <f t="shared" si="15"/>
        <v>1.9560785113273683E-2</v>
      </c>
      <c r="AZ32" s="35">
        <f t="shared" si="16"/>
        <v>6.1502630897955664E-3</v>
      </c>
      <c r="BA32" s="35">
        <f t="shared" si="17"/>
        <v>7.2065431333955448E-3</v>
      </c>
      <c r="BB32" s="35">
        <f t="shared" si="18"/>
        <v>6.6572304603875381E-3</v>
      </c>
      <c r="BC32" s="35">
        <f t="shared" si="19"/>
        <v>5.8469844655473911E-2</v>
      </c>
      <c r="BD32" s="35">
        <f t="shared" si="20"/>
        <v>4.73302855171224E-2</v>
      </c>
      <c r="BE32" s="35">
        <f t="shared" si="21"/>
        <v>2.5595382793692119E-2</v>
      </c>
      <c r="BF32" s="35">
        <f t="shared" si="22"/>
        <v>4.0537001168416679E-2</v>
      </c>
      <c r="BG32" s="35">
        <f t="shared" si="23"/>
        <v>0.11463304658767438</v>
      </c>
      <c r="BH32" s="35">
        <f t="shared" si="24"/>
        <v>9.8715525826713613E-3</v>
      </c>
      <c r="BI32" s="35">
        <f t="shared" si="25"/>
        <v>1.2226813986496554E-2</v>
      </c>
      <c r="BJ32" s="35">
        <f t="shared" si="26"/>
        <v>7.0461799048014868E-3</v>
      </c>
      <c r="BK32" s="35">
        <f t="shared" si="27"/>
        <v>0.14377720097551031</v>
      </c>
      <c r="BL32" s="35">
        <f t="shared" si="28"/>
        <v>4.2802866933808019E-2</v>
      </c>
      <c r="BM32" s="35">
        <f t="shared" si="29"/>
        <v>1.5879096319879552E-2</v>
      </c>
      <c r="BN32" s="35">
        <f t="shared" si="30"/>
        <v>6.3445025603224514E-2</v>
      </c>
      <c r="BO32" s="35">
        <f t="shared" si="31"/>
        <v>1.0474581055966374E-2</v>
      </c>
      <c r="BP32" s="35">
        <f t="shared" si="32"/>
        <v>9.5092649953341744E-3</v>
      </c>
      <c r="BQ32" s="35">
        <f t="shared" si="33"/>
        <v>2.9429201006877192E-2</v>
      </c>
      <c r="BR32" s="35">
        <f t="shared" si="34"/>
        <v>2.3391858723524383E-3</v>
      </c>
      <c r="BS32" s="35">
        <f t="shared" si="35"/>
        <v>1.5912031555092021E-2</v>
      </c>
      <c r="BT32" s="35">
        <f t="shared" si="36"/>
        <v>1.4767140045325157E-2</v>
      </c>
      <c r="BU32" s="35">
        <f t="shared" si="37"/>
        <v>1</v>
      </c>
    </row>
    <row r="33" spans="1:73">
      <c r="A33" s="10">
        <v>37742</v>
      </c>
      <c r="B33" s="60">
        <v>84781</v>
      </c>
      <c r="C33" s="61">
        <v>357056</v>
      </c>
      <c r="D33" s="61">
        <v>31099</v>
      </c>
      <c r="E33" s="61">
        <v>64008</v>
      </c>
      <c r="F33" s="61">
        <v>48219</v>
      </c>
      <c r="G33" s="61">
        <v>104551</v>
      </c>
      <c r="H33" s="61">
        <v>60575</v>
      </c>
      <c r="I33" s="61">
        <v>10584</v>
      </c>
      <c r="J33" s="61">
        <v>17115</v>
      </c>
      <c r="K33" s="61">
        <v>30761</v>
      </c>
      <c r="L33" s="61">
        <v>54413</v>
      </c>
      <c r="M33" s="61">
        <v>10756</v>
      </c>
      <c r="N33" s="61">
        <v>41949</v>
      </c>
      <c r="O33" s="61">
        <v>12538</v>
      </c>
      <c r="P33" s="61">
        <v>11601</v>
      </c>
      <c r="Q33" s="61">
        <v>10424</v>
      </c>
      <c r="R33" s="61">
        <v>138943</v>
      </c>
      <c r="S33" s="61">
        <v>115834</v>
      </c>
      <c r="T33" s="61">
        <v>35388</v>
      </c>
      <c r="U33" s="61">
        <v>57682</v>
      </c>
      <c r="V33" s="61">
        <v>198789</v>
      </c>
      <c r="W33" s="61">
        <v>14298</v>
      </c>
      <c r="X33" s="61">
        <v>16730</v>
      </c>
      <c r="Y33" s="61">
        <v>12795</v>
      </c>
      <c r="Z33" s="61">
        <v>242612</v>
      </c>
      <c r="AA33" s="61">
        <v>57407</v>
      </c>
      <c r="AB33" s="61">
        <v>22400</v>
      </c>
      <c r="AC33" s="61">
        <v>90632</v>
      </c>
      <c r="AD33" s="61">
        <v>13325</v>
      </c>
      <c r="AE33" s="61">
        <v>9320</v>
      </c>
      <c r="AF33" s="61">
        <v>55172</v>
      </c>
      <c r="AG33" s="61">
        <v>3979</v>
      </c>
      <c r="AH33" s="61">
        <v>17694</v>
      </c>
      <c r="AI33" s="61">
        <v>26930</v>
      </c>
      <c r="AJ33" s="62">
        <v>1721910</v>
      </c>
      <c r="AL33" s="1">
        <f t="shared" si="2"/>
        <v>37742</v>
      </c>
      <c r="AM33" s="35">
        <f t="shared" si="3"/>
        <v>4.9236603539093218E-2</v>
      </c>
      <c r="AN33" s="35">
        <f t="shared" si="4"/>
        <v>0.20736043114913091</v>
      </c>
      <c r="AO33" s="35">
        <f t="shared" si="5"/>
        <v>1.8060758111631849E-2</v>
      </c>
      <c r="AP33" s="35">
        <f t="shared" si="6"/>
        <v>3.7172674530027705E-2</v>
      </c>
      <c r="AQ33" s="35">
        <f t="shared" si="7"/>
        <v>2.8003205742460409E-2</v>
      </c>
      <c r="AR33" s="35">
        <f t="shared" si="8"/>
        <v>6.0718039851095584E-2</v>
      </c>
      <c r="AS33" s="35">
        <f t="shared" si="9"/>
        <v>3.5178958249850456E-2</v>
      </c>
      <c r="AT33" s="35">
        <f t="shared" si="10"/>
        <v>6.1466627175636359E-3</v>
      </c>
      <c r="AU33" s="35">
        <f t="shared" si="11"/>
        <v>9.9395438785999275E-3</v>
      </c>
      <c r="AV33" s="35">
        <f t="shared" si="12"/>
        <v>1.7864464460976472E-2</v>
      </c>
      <c r="AW33" s="35">
        <f t="shared" si="13"/>
        <v>3.1600374003287045E-2</v>
      </c>
      <c r="AX33" s="35">
        <f t="shared" si="14"/>
        <v>6.2465517942285019E-3</v>
      </c>
      <c r="AY33" s="35">
        <f t="shared" si="15"/>
        <v>2.4361900447758593E-2</v>
      </c>
      <c r="AZ33" s="35">
        <f t="shared" si="16"/>
        <v>7.2814490885121756E-3</v>
      </c>
      <c r="BA33" s="35">
        <f t="shared" si="17"/>
        <v>6.7372859208669443E-3</v>
      </c>
      <c r="BB33" s="35">
        <f t="shared" si="18"/>
        <v>6.0537426462474809E-3</v>
      </c>
      <c r="BC33" s="35">
        <f t="shared" si="19"/>
        <v>8.0691209180503043E-2</v>
      </c>
      <c r="BD33" s="35">
        <f t="shared" si="20"/>
        <v>6.727064713022167E-2</v>
      </c>
      <c r="BE33" s="35">
        <f t="shared" si="21"/>
        <v>2.0551596773350524E-2</v>
      </c>
      <c r="BF33" s="35">
        <f t="shared" si="22"/>
        <v>3.3498847210365237E-2</v>
      </c>
      <c r="BG33" s="35">
        <f t="shared" si="23"/>
        <v>0.11544680035541928</v>
      </c>
      <c r="BH33" s="35">
        <f t="shared" si="24"/>
        <v>8.3035698729898768E-3</v>
      </c>
      <c r="BI33" s="35">
        <f t="shared" si="25"/>
        <v>9.7159549569954297E-3</v>
      </c>
      <c r="BJ33" s="35">
        <f t="shared" si="26"/>
        <v>7.4307019530637491E-3</v>
      </c>
      <c r="BK33" s="35">
        <f t="shared" si="27"/>
        <v>0.14089702713846833</v>
      </c>
      <c r="BL33" s="35">
        <f t="shared" si="28"/>
        <v>3.333914083779059E-2</v>
      </c>
      <c r="BM33" s="35">
        <f t="shared" si="29"/>
        <v>1.3008809984261663E-2</v>
      </c>
      <c r="BN33" s="35">
        <f t="shared" si="30"/>
        <v>5.2634574397035852E-2</v>
      </c>
      <c r="BO33" s="35">
        <f t="shared" si="31"/>
        <v>7.7384996892985117E-3</v>
      </c>
      <c r="BP33" s="35">
        <f t="shared" si="32"/>
        <v>5.412594154166013E-3</v>
      </c>
      <c r="BQ33" s="35">
        <f t="shared" si="33"/>
        <v>3.2041163591593057E-2</v>
      </c>
      <c r="BR33" s="35">
        <f t="shared" si="34"/>
        <v>2.3108060235436231E-3</v>
      </c>
      <c r="BS33" s="35">
        <f t="shared" si="35"/>
        <v>1.0275798386675262E-2</v>
      </c>
      <c r="BT33" s="35">
        <f t="shared" si="36"/>
        <v>1.5639609503400292E-2</v>
      </c>
      <c r="BU33" s="35">
        <f t="shared" si="37"/>
        <v>1</v>
      </c>
    </row>
    <row r="34" spans="1:73">
      <c r="A34" s="10">
        <v>37773</v>
      </c>
      <c r="B34" s="60">
        <v>63760</v>
      </c>
      <c r="C34" s="61">
        <v>308140</v>
      </c>
      <c r="D34" s="61">
        <v>22294</v>
      </c>
      <c r="E34" s="61">
        <v>65504</v>
      </c>
      <c r="F34" s="61">
        <v>45605</v>
      </c>
      <c r="G34" s="61">
        <v>101656</v>
      </c>
      <c r="H34" s="61">
        <v>51968</v>
      </c>
      <c r="I34" s="61">
        <v>8222</v>
      </c>
      <c r="J34" s="61">
        <v>14342</v>
      </c>
      <c r="K34" s="61">
        <v>25488</v>
      </c>
      <c r="L34" s="61">
        <v>47961</v>
      </c>
      <c r="M34" s="61">
        <v>10336</v>
      </c>
      <c r="N34" s="61">
        <v>32767</v>
      </c>
      <c r="O34" s="61">
        <v>10286</v>
      </c>
      <c r="P34" s="61">
        <v>9037</v>
      </c>
      <c r="Q34" s="61">
        <v>8822</v>
      </c>
      <c r="R34" s="61">
        <v>127928</v>
      </c>
      <c r="S34" s="61">
        <v>108480</v>
      </c>
      <c r="T34" s="61">
        <v>30623</v>
      </c>
      <c r="U34" s="61">
        <v>44883</v>
      </c>
      <c r="V34" s="61">
        <v>177946</v>
      </c>
      <c r="W34" s="61">
        <v>11499</v>
      </c>
      <c r="X34" s="61">
        <v>11609</v>
      </c>
      <c r="Y34" s="61">
        <v>9889</v>
      </c>
      <c r="Z34" s="61">
        <v>210943</v>
      </c>
      <c r="AA34" s="61">
        <v>41566</v>
      </c>
      <c r="AB34" s="61">
        <v>19594</v>
      </c>
      <c r="AC34" s="61">
        <v>83862</v>
      </c>
      <c r="AD34" s="61">
        <v>8864</v>
      </c>
      <c r="AE34" s="61">
        <v>7184</v>
      </c>
      <c r="AF34" s="61">
        <v>40192</v>
      </c>
      <c r="AG34" s="61">
        <v>2087</v>
      </c>
      <c r="AH34" s="61">
        <v>10311</v>
      </c>
      <c r="AI34" s="61">
        <v>20423</v>
      </c>
      <c r="AJ34" s="62">
        <v>1474648</v>
      </c>
      <c r="AL34" s="1">
        <f t="shared" si="2"/>
        <v>37773</v>
      </c>
      <c r="AM34" s="35">
        <f t="shared" si="3"/>
        <v>4.3237437001915034E-2</v>
      </c>
      <c r="AN34" s="35">
        <f t="shared" si="4"/>
        <v>0.20895834124482587</v>
      </c>
      <c r="AO34" s="35">
        <f t="shared" si="5"/>
        <v>1.5118184136146389E-2</v>
      </c>
      <c r="AP34" s="35">
        <f t="shared" si="6"/>
        <v>4.4420092116898409E-2</v>
      </c>
      <c r="AQ34" s="35">
        <f t="shared" si="7"/>
        <v>3.0926024380055445E-2</v>
      </c>
      <c r="AR34" s="35">
        <f t="shared" si="8"/>
        <v>6.8935773147218868E-2</v>
      </c>
      <c r="AS34" s="35">
        <f t="shared" si="9"/>
        <v>3.5240952417119206E-2</v>
      </c>
      <c r="AT34" s="35">
        <f t="shared" si="10"/>
        <v>5.575567864331013E-3</v>
      </c>
      <c r="AU34" s="35">
        <f t="shared" si="11"/>
        <v>9.7257108136992697E-3</v>
      </c>
      <c r="AV34" s="35">
        <f t="shared" si="12"/>
        <v>1.7284124753839562E-2</v>
      </c>
      <c r="AW34" s="35">
        <f t="shared" si="13"/>
        <v>3.252369378997564E-2</v>
      </c>
      <c r="AX34" s="35">
        <f t="shared" si="14"/>
        <v>7.0091303144886102E-3</v>
      </c>
      <c r="AY34" s="35">
        <f t="shared" si="15"/>
        <v>2.2220217977442752E-2</v>
      </c>
      <c r="AZ34" s="35">
        <f t="shared" si="16"/>
        <v>6.9752239178434445E-3</v>
      </c>
      <c r="BA34" s="35">
        <f t="shared" si="17"/>
        <v>6.1282421296472104E-3</v>
      </c>
      <c r="BB34" s="35">
        <f t="shared" si="18"/>
        <v>5.982444624072999E-3</v>
      </c>
      <c r="BC34" s="35">
        <f t="shared" si="19"/>
        <v>8.6751550200454622E-2</v>
      </c>
      <c r="BD34" s="35">
        <f t="shared" si="20"/>
        <v>7.3563318161351046E-2</v>
      </c>
      <c r="BE34" s="35">
        <f t="shared" si="21"/>
        <v>2.0766311689298055E-2</v>
      </c>
      <c r="BF34" s="35">
        <f t="shared" si="22"/>
        <v>3.0436416012499252E-2</v>
      </c>
      <c r="BG34" s="35">
        <f t="shared" si="23"/>
        <v>0.12067015314841237</v>
      </c>
      <c r="BH34" s="35">
        <f t="shared" si="24"/>
        <v>7.7977931004551597E-3</v>
      </c>
      <c r="BI34" s="35">
        <f t="shared" si="25"/>
        <v>7.8723871730745233E-3</v>
      </c>
      <c r="BJ34" s="35">
        <f t="shared" si="26"/>
        <v>6.7060071284808309E-3</v>
      </c>
      <c r="BK34" s="35">
        <f t="shared" si="27"/>
        <v>0.14304634055042287</v>
      </c>
      <c r="BL34" s="35">
        <f t="shared" si="28"/>
        <v>2.8187065659058975E-2</v>
      </c>
      <c r="BM34" s="35">
        <f t="shared" si="29"/>
        <v>1.3287238717307453E-2</v>
      </c>
      <c r="BN34" s="35">
        <f t="shared" si="30"/>
        <v>5.6869164709137367E-2</v>
      </c>
      <c r="BO34" s="35">
        <f t="shared" si="31"/>
        <v>6.0109259972549378E-3</v>
      </c>
      <c r="BP34" s="35">
        <f t="shared" si="32"/>
        <v>4.8716710699773774E-3</v>
      </c>
      <c r="BQ34" s="35">
        <f t="shared" si="33"/>
        <v>2.7255317879249827E-2</v>
      </c>
      <c r="BR34" s="35">
        <f t="shared" si="34"/>
        <v>1.4152529959692076E-3</v>
      </c>
      <c r="BS34" s="35">
        <f t="shared" si="35"/>
        <v>6.9921771161660278E-3</v>
      </c>
      <c r="BT34" s="35">
        <f t="shared" si="36"/>
        <v>1.3849406773684295E-2</v>
      </c>
      <c r="BU34" s="35">
        <f t="shared" si="37"/>
        <v>1</v>
      </c>
    </row>
    <row r="35" spans="1:73">
      <c r="A35" s="10">
        <v>37803</v>
      </c>
      <c r="B35" s="60">
        <v>74775</v>
      </c>
      <c r="C35" s="61">
        <v>370997</v>
      </c>
      <c r="D35" s="61">
        <v>23514</v>
      </c>
      <c r="E35" s="61">
        <v>70176</v>
      </c>
      <c r="F35" s="61">
        <v>49801</v>
      </c>
      <c r="G35" s="61">
        <v>147385</v>
      </c>
      <c r="H35" s="61">
        <v>85406</v>
      </c>
      <c r="I35" s="61">
        <v>10122</v>
      </c>
      <c r="J35" s="61">
        <v>15700</v>
      </c>
      <c r="K35" s="61">
        <v>31500</v>
      </c>
      <c r="L35" s="61">
        <v>63559</v>
      </c>
      <c r="M35" s="61">
        <v>40762</v>
      </c>
      <c r="N35" s="61">
        <v>41288</v>
      </c>
      <c r="O35" s="61">
        <v>13711</v>
      </c>
      <c r="P35" s="61">
        <v>11114</v>
      </c>
      <c r="Q35" s="61">
        <v>9579</v>
      </c>
      <c r="R35" s="61">
        <v>137262</v>
      </c>
      <c r="S35" s="61">
        <v>113457</v>
      </c>
      <c r="T35" s="61">
        <v>32567</v>
      </c>
      <c r="U35" s="61">
        <v>48876</v>
      </c>
      <c r="V35" s="61">
        <v>234895</v>
      </c>
      <c r="W35" s="61">
        <v>20122</v>
      </c>
      <c r="X35" s="61">
        <v>15157</v>
      </c>
      <c r="Y35" s="61">
        <v>11601</v>
      </c>
      <c r="Z35" s="61">
        <v>281775</v>
      </c>
      <c r="AA35" s="61">
        <v>52723</v>
      </c>
      <c r="AB35" s="61">
        <v>43730</v>
      </c>
      <c r="AC35" s="61">
        <v>196800</v>
      </c>
      <c r="AD35" s="61">
        <v>14426</v>
      </c>
      <c r="AE35" s="61">
        <v>11293</v>
      </c>
      <c r="AF35" s="61">
        <v>55974</v>
      </c>
      <c r="AG35" s="61">
        <v>2818</v>
      </c>
      <c r="AH35" s="61">
        <v>15296</v>
      </c>
      <c r="AI35" s="61">
        <v>24039</v>
      </c>
      <c r="AJ35" s="62">
        <v>1976968</v>
      </c>
      <c r="AL35" s="1">
        <f t="shared" si="2"/>
        <v>37803</v>
      </c>
      <c r="AM35" s="35">
        <f t="shared" si="3"/>
        <v>3.7823070479643575E-2</v>
      </c>
      <c r="AN35" s="35">
        <f t="shared" si="4"/>
        <v>0.18765958781325748</v>
      </c>
      <c r="AO35" s="35">
        <f t="shared" si="5"/>
        <v>1.1893970969686914E-2</v>
      </c>
      <c r="AP35" s="35">
        <f t="shared" si="6"/>
        <v>3.549678092918044E-2</v>
      </c>
      <c r="AQ35" s="35">
        <f t="shared" si="7"/>
        <v>2.5190594890762016E-2</v>
      </c>
      <c r="AR35" s="35">
        <f t="shared" si="8"/>
        <v>7.4551029657536183E-2</v>
      </c>
      <c r="AS35" s="35">
        <f t="shared" si="9"/>
        <v>4.3200496922560207E-2</v>
      </c>
      <c r="AT35" s="35">
        <f t="shared" si="10"/>
        <v>5.1199614763617826E-3</v>
      </c>
      <c r="AU35" s="35">
        <f t="shared" si="11"/>
        <v>7.941453781750641E-3</v>
      </c>
      <c r="AV35" s="35">
        <f t="shared" si="12"/>
        <v>1.5933490071665297E-2</v>
      </c>
      <c r="AW35" s="35">
        <f t="shared" si="13"/>
        <v>3.2149736363967452E-2</v>
      </c>
      <c r="AX35" s="35">
        <f t="shared" si="14"/>
        <v>2.0618441977816534E-2</v>
      </c>
      <c r="AY35" s="35">
        <f t="shared" si="15"/>
        <v>2.0884505970759262E-2</v>
      </c>
      <c r="AZ35" s="35">
        <f t="shared" si="16"/>
        <v>6.9353676943683462E-3</v>
      </c>
      <c r="BA35" s="35">
        <f t="shared" si="17"/>
        <v>5.6217399573488293E-3</v>
      </c>
      <c r="BB35" s="35">
        <f t="shared" si="18"/>
        <v>4.8452984570311712E-3</v>
      </c>
      <c r="BC35" s="35">
        <f t="shared" si="19"/>
        <v>6.9430562356092768E-2</v>
      </c>
      <c r="BD35" s="35">
        <f t="shared" si="20"/>
        <v>5.738939628764856E-2</v>
      </c>
      <c r="BE35" s="35">
        <f t="shared" si="21"/>
        <v>1.6473205433775357E-2</v>
      </c>
      <c r="BF35" s="35">
        <f t="shared" si="22"/>
        <v>2.4722706690244858E-2</v>
      </c>
      <c r="BG35" s="35">
        <f t="shared" si="23"/>
        <v>0.11881578255186731</v>
      </c>
      <c r="BH35" s="35">
        <f t="shared" si="24"/>
        <v>1.0178212292763463E-2</v>
      </c>
      <c r="BI35" s="35">
        <f t="shared" si="25"/>
        <v>7.6667907624200287E-3</v>
      </c>
      <c r="BJ35" s="35">
        <f t="shared" si="26"/>
        <v>5.8680767721075913E-3</v>
      </c>
      <c r="BK35" s="35">
        <f t="shared" si="27"/>
        <v>0.14252886237915838</v>
      </c>
      <c r="BL35" s="35">
        <f t="shared" si="28"/>
        <v>2.6668615779314588E-2</v>
      </c>
      <c r="BM35" s="35">
        <f t="shared" si="29"/>
        <v>2.2119730820124556E-2</v>
      </c>
      <c r="BN35" s="35">
        <f t="shared" si="30"/>
        <v>9.9546376066785097E-2</v>
      </c>
      <c r="BO35" s="35">
        <f t="shared" si="31"/>
        <v>7.2970326277410659E-3</v>
      </c>
      <c r="BP35" s="35">
        <f t="shared" si="32"/>
        <v>5.7122826469624194E-3</v>
      </c>
      <c r="BQ35" s="35">
        <f t="shared" si="33"/>
        <v>2.8313053119726775E-2</v>
      </c>
      <c r="BR35" s="35">
        <f t="shared" si="34"/>
        <v>1.4254150800619939E-3</v>
      </c>
      <c r="BS35" s="35">
        <f t="shared" si="35"/>
        <v>7.7371004487680126E-3</v>
      </c>
      <c r="BT35" s="35">
        <f t="shared" si="36"/>
        <v>1.2159529137548003E-2</v>
      </c>
      <c r="BU35" s="35">
        <f t="shared" si="37"/>
        <v>1</v>
      </c>
    </row>
    <row r="36" spans="1:73">
      <c r="A36" s="10">
        <v>37834</v>
      </c>
      <c r="B36" s="60">
        <v>70392</v>
      </c>
      <c r="C36" s="61">
        <v>366856</v>
      </c>
      <c r="D36" s="61">
        <v>19907</v>
      </c>
      <c r="E36" s="61">
        <v>66761</v>
      </c>
      <c r="F36" s="61">
        <v>43271</v>
      </c>
      <c r="G36" s="61">
        <v>115135</v>
      </c>
      <c r="H36" s="61">
        <v>68797</v>
      </c>
      <c r="I36" s="61">
        <v>8552</v>
      </c>
      <c r="J36" s="61">
        <v>13898</v>
      </c>
      <c r="K36" s="61">
        <v>23781</v>
      </c>
      <c r="L36" s="61">
        <v>54522</v>
      </c>
      <c r="M36" s="61">
        <v>43393</v>
      </c>
      <c r="N36" s="61">
        <v>42167</v>
      </c>
      <c r="O36" s="61">
        <v>13095</v>
      </c>
      <c r="P36" s="61">
        <v>10738</v>
      </c>
      <c r="Q36" s="61">
        <v>8346</v>
      </c>
      <c r="R36" s="61">
        <v>126365</v>
      </c>
      <c r="S36" s="61">
        <v>107895</v>
      </c>
      <c r="T36" s="61">
        <v>33867</v>
      </c>
      <c r="U36" s="61">
        <v>48135</v>
      </c>
      <c r="V36" s="61">
        <v>219289</v>
      </c>
      <c r="W36" s="61">
        <v>17366</v>
      </c>
      <c r="X36" s="61">
        <v>14538</v>
      </c>
      <c r="Y36" s="61">
        <v>12477</v>
      </c>
      <c r="Z36" s="61">
        <v>263671</v>
      </c>
      <c r="AA36" s="61">
        <v>47506</v>
      </c>
      <c r="AB36" s="61">
        <v>43943</v>
      </c>
      <c r="AC36" s="61">
        <v>188448</v>
      </c>
      <c r="AD36" s="61">
        <v>12535</v>
      </c>
      <c r="AE36" s="61">
        <v>9969</v>
      </c>
      <c r="AF36" s="61">
        <v>48305</v>
      </c>
      <c r="AG36" s="61">
        <v>2638</v>
      </c>
      <c r="AH36" s="61">
        <v>12859</v>
      </c>
      <c r="AI36" s="61">
        <v>23326</v>
      </c>
      <c r="AJ36" s="62">
        <v>1831178</v>
      </c>
      <c r="AL36" s="1">
        <f t="shared" si="2"/>
        <v>37834</v>
      </c>
      <c r="AM36" s="35">
        <f t="shared" si="3"/>
        <v>3.8440828799821754E-2</v>
      </c>
      <c r="AN36" s="35">
        <f t="shared" si="4"/>
        <v>0.20033879830360565</v>
      </c>
      <c r="AO36" s="35">
        <f t="shared" si="5"/>
        <v>1.0871144148739227E-2</v>
      </c>
      <c r="AP36" s="35">
        <f t="shared" si="6"/>
        <v>3.6457952203444999E-2</v>
      </c>
      <c r="AQ36" s="35">
        <f t="shared" si="7"/>
        <v>2.3630144093037379E-2</v>
      </c>
      <c r="AR36" s="35">
        <f t="shared" si="8"/>
        <v>6.2874827023915753E-2</v>
      </c>
      <c r="AS36" s="35">
        <f t="shared" si="9"/>
        <v>3.756980479232494E-2</v>
      </c>
      <c r="AT36" s="35">
        <f t="shared" si="10"/>
        <v>4.6702177505409089E-3</v>
      </c>
      <c r="AU36" s="35">
        <f t="shared" si="11"/>
        <v>7.5896499411854008E-3</v>
      </c>
      <c r="AV36" s="35">
        <f t="shared" si="12"/>
        <v>1.29867222083271E-2</v>
      </c>
      <c r="AW36" s="35">
        <f t="shared" si="13"/>
        <v>2.9774276449367566E-2</v>
      </c>
      <c r="AX36" s="35">
        <f t="shared" si="14"/>
        <v>2.3696767872921146E-2</v>
      </c>
      <c r="AY36" s="35">
        <f t="shared" si="15"/>
        <v>2.3027253494744913E-2</v>
      </c>
      <c r="AZ36" s="35">
        <f t="shared" si="16"/>
        <v>7.1511344063766606E-3</v>
      </c>
      <c r="BA36" s="35">
        <f t="shared" si="17"/>
        <v>5.8639848228845036E-3</v>
      </c>
      <c r="BB36" s="35">
        <f t="shared" si="18"/>
        <v>4.5577218599174955E-3</v>
      </c>
      <c r="BC36" s="35">
        <f t="shared" si="19"/>
        <v>6.9007491352561026E-2</v>
      </c>
      <c r="BD36" s="35">
        <f t="shared" si="20"/>
        <v>5.8921087955403573E-2</v>
      </c>
      <c r="BE36" s="35">
        <f t="shared" si="21"/>
        <v>1.8494652076422938E-2</v>
      </c>
      <c r="BF36" s="35">
        <f t="shared" si="22"/>
        <v>2.6286357743485343E-2</v>
      </c>
      <c r="BG36" s="35">
        <f t="shared" si="23"/>
        <v>0.11975296776173588</v>
      </c>
      <c r="BH36" s="35">
        <f t="shared" si="24"/>
        <v>9.4835127988649928E-3</v>
      </c>
      <c r="BI36" s="35">
        <f t="shared" si="25"/>
        <v>7.9391517372969754E-3</v>
      </c>
      <c r="BJ36" s="35">
        <f t="shared" si="26"/>
        <v>6.8136467345064214E-3</v>
      </c>
      <c r="BK36" s="35">
        <f t="shared" si="27"/>
        <v>0.14398982512896069</v>
      </c>
      <c r="BL36" s="35">
        <f t="shared" si="28"/>
        <v>2.5942863009494433E-2</v>
      </c>
      <c r="BM36" s="35">
        <f t="shared" si="29"/>
        <v>2.3997120978954532E-2</v>
      </c>
      <c r="BN36" s="35">
        <f t="shared" si="30"/>
        <v>0.10291080386505298</v>
      </c>
      <c r="BO36" s="35">
        <f t="shared" si="31"/>
        <v>6.8453203347790328E-3</v>
      </c>
      <c r="BP36" s="35">
        <f t="shared" si="32"/>
        <v>5.4440365709941905E-3</v>
      </c>
      <c r="BQ36" s="35">
        <f t="shared" si="33"/>
        <v>2.6379194158077476E-2</v>
      </c>
      <c r="BR36" s="35">
        <f t="shared" si="34"/>
        <v>1.4406027158473944E-3</v>
      </c>
      <c r="BS36" s="35">
        <f t="shared" si="35"/>
        <v>7.0222556190605171E-3</v>
      </c>
      <c r="BT36" s="35">
        <f t="shared" si="36"/>
        <v>1.2738248275154027E-2</v>
      </c>
      <c r="BU36" s="35">
        <f t="shared" si="37"/>
        <v>1</v>
      </c>
    </row>
    <row r="37" spans="1:73">
      <c r="A37" s="10">
        <v>37865</v>
      </c>
      <c r="B37" s="60">
        <v>90204</v>
      </c>
      <c r="C37" s="61">
        <v>367971</v>
      </c>
      <c r="D37" s="61">
        <v>25228</v>
      </c>
      <c r="E37" s="61">
        <v>69150</v>
      </c>
      <c r="F37" s="61">
        <v>50323</v>
      </c>
      <c r="G37" s="61">
        <v>140336</v>
      </c>
      <c r="H37" s="61">
        <v>80809</v>
      </c>
      <c r="I37" s="61">
        <v>11217</v>
      </c>
      <c r="J37" s="61">
        <v>17948</v>
      </c>
      <c r="K37" s="61">
        <v>30403</v>
      </c>
      <c r="L37" s="61">
        <v>61578</v>
      </c>
      <c r="M37" s="61">
        <v>44347</v>
      </c>
      <c r="N37" s="61">
        <v>44388</v>
      </c>
      <c r="O37" s="61">
        <v>17025</v>
      </c>
      <c r="P37" s="61">
        <v>12881</v>
      </c>
      <c r="Q37" s="61">
        <v>10403</v>
      </c>
      <c r="R37" s="61">
        <v>146003</v>
      </c>
      <c r="S37" s="61">
        <v>120294</v>
      </c>
      <c r="T37" s="61">
        <v>35209</v>
      </c>
      <c r="U37" s="61">
        <v>57717</v>
      </c>
      <c r="V37" s="61">
        <v>254975</v>
      </c>
      <c r="W37" s="61">
        <v>20737</v>
      </c>
      <c r="X37" s="61">
        <v>16053</v>
      </c>
      <c r="Y37" s="61">
        <v>16252</v>
      </c>
      <c r="Z37" s="61">
        <v>308017</v>
      </c>
      <c r="AA37" s="61">
        <v>63461</v>
      </c>
      <c r="AB37" s="61">
        <v>38541</v>
      </c>
      <c r="AC37" s="61">
        <v>163209</v>
      </c>
      <c r="AD37" s="61">
        <v>16197</v>
      </c>
      <c r="AE37" s="61">
        <v>13393</v>
      </c>
      <c r="AF37" s="61">
        <v>59208</v>
      </c>
      <c r="AG37" s="61">
        <v>3440</v>
      </c>
      <c r="AH37" s="61">
        <v>18686</v>
      </c>
      <c r="AI37" s="61">
        <v>28046</v>
      </c>
      <c r="AJ37" s="62">
        <v>2025337</v>
      </c>
      <c r="AL37" s="1">
        <f t="shared" si="2"/>
        <v>37865</v>
      </c>
      <c r="AM37" s="35">
        <f t="shared" si="3"/>
        <v>4.4537773219962898E-2</v>
      </c>
      <c r="AN37" s="35">
        <f t="shared" si="4"/>
        <v>0.1816838382945653</v>
      </c>
      <c r="AO37" s="35">
        <f t="shared" si="5"/>
        <v>1.245619864743497E-2</v>
      </c>
      <c r="AP37" s="35">
        <f t="shared" si="6"/>
        <v>3.4142466167358818E-2</v>
      </c>
      <c r="AQ37" s="35">
        <f t="shared" si="7"/>
        <v>2.4846729210990567E-2</v>
      </c>
      <c r="AR37" s="35">
        <f t="shared" si="8"/>
        <v>6.9290197137562792E-2</v>
      </c>
      <c r="AS37" s="35">
        <f t="shared" si="9"/>
        <v>3.9899039024122902E-2</v>
      </c>
      <c r="AT37" s="35">
        <f t="shared" si="10"/>
        <v>5.5383375704882694E-3</v>
      </c>
      <c r="AU37" s="35">
        <f t="shared" si="11"/>
        <v>8.8617351087744902E-3</v>
      </c>
      <c r="AV37" s="35">
        <f t="shared" si="12"/>
        <v>1.5011328978831671E-2</v>
      </c>
      <c r="AW37" s="35">
        <f t="shared" si="13"/>
        <v>3.0403829091158657E-2</v>
      </c>
      <c r="AX37" s="35">
        <f t="shared" si="14"/>
        <v>2.1896109141342896E-2</v>
      </c>
      <c r="AY37" s="35">
        <f t="shared" si="15"/>
        <v>2.1916352685997443E-2</v>
      </c>
      <c r="AZ37" s="35">
        <f t="shared" si="16"/>
        <v>8.4060084815514649E-3</v>
      </c>
      <c r="BA37" s="35">
        <f t="shared" si="17"/>
        <v>6.3599292364678074E-3</v>
      </c>
      <c r="BB37" s="35">
        <f t="shared" si="18"/>
        <v>5.1364291473468366E-3</v>
      </c>
      <c r="BC37" s="35">
        <f t="shared" si="19"/>
        <v>7.2088250004814017E-2</v>
      </c>
      <c r="BD37" s="35">
        <f t="shared" si="20"/>
        <v>5.9394560016431834E-2</v>
      </c>
      <c r="BE37" s="35">
        <f t="shared" si="21"/>
        <v>1.7384267408337477E-2</v>
      </c>
      <c r="BF37" s="35">
        <f t="shared" si="22"/>
        <v>2.8497479678690509E-2</v>
      </c>
      <c r="BG37" s="35">
        <f t="shared" si="23"/>
        <v>0.12589262922664229</v>
      </c>
      <c r="BH37" s="35">
        <f t="shared" si="24"/>
        <v>1.023878989027505E-2</v>
      </c>
      <c r="BI37" s="35">
        <f t="shared" si="25"/>
        <v>7.9260883497413032E-3</v>
      </c>
      <c r="BJ37" s="35">
        <f t="shared" si="26"/>
        <v>8.0243436030645772E-3</v>
      </c>
      <c r="BK37" s="35">
        <f t="shared" si="27"/>
        <v>0.15208185106972322</v>
      </c>
      <c r="BL37" s="35">
        <f t="shared" si="28"/>
        <v>3.1333550910292954E-2</v>
      </c>
      <c r="BM37" s="35">
        <f t="shared" si="29"/>
        <v>1.9029425720262848E-2</v>
      </c>
      <c r="BN37" s="35">
        <f t="shared" si="30"/>
        <v>8.058362632984041E-2</v>
      </c>
      <c r="BO37" s="35">
        <f t="shared" si="31"/>
        <v>7.9971876285279929E-3</v>
      </c>
      <c r="BP37" s="35">
        <f t="shared" si="32"/>
        <v>6.6127266721538189E-3</v>
      </c>
      <c r="BQ37" s="35">
        <f t="shared" si="33"/>
        <v>2.9233653461127704E-2</v>
      </c>
      <c r="BR37" s="35">
        <f t="shared" si="34"/>
        <v>1.6984827710153916E-3</v>
      </c>
      <c r="BS37" s="35">
        <f t="shared" si="35"/>
        <v>9.2261189125562807E-3</v>
      </c>
      <c r="BT37" s="35">
        <f t="shared" si="36"/>
        <v>1.3847572033691182E-2</v>
      </c>
      <c r="BU37" s="35">
        <f t="shared" si="37"/>
        <v>1</v>
      </c>
    </row>
    <row r="38" spans="1:73">
      <c r="A38" s="10">
        <v>37895</v>
      </c>
      <c r="B38" s="60">
        <v>109512</v>
      </c>
      <c r="C38" s="61">
        <v>407373</v>
      </c>
      <c r="D38" s="61">
        <v>34266</v>
      </c>
      <c r="E38" s="61">
        <v>75881</v>
      </c>
      <c r="F38" s="61">
        <v>54645</v>
      </c>
      <c r="G38" s="61">
        <v>156966</v>
      </c>
      <c r="H38" s="61">
        <v>81346</v>
      </c>
      <c r="I38" s="61">
        <v>12632</v>
      </c>
      <c r="J38" s="61">
        <v>21412</v>
      </c>
      <c r="K38" s="61">
        <v>34903</v>
      </c>
      <c r="L38" s="61">
        <v>72672</v>
      </c>
      <c r="M38" s="61">
        <v>30506</v>
      </c>
      <c r="N38" s="61">
        <v>49183</v>
      </c>
      <c r="O38" s="61">
        <v>13919</v>
      </c>
      <c r="P38" s="61">
        <v>15558</v>
      </c>
      <c r="Q38" s="61">
        <v>12403</v>
      </c>
      <c r="R38" s="61">
        <v>149166</v>
      </c>
      <c r="S38" s="61">
        <v>122121</v>
      </c>
      <c r="T38" s="61">
        <v>47428</v>
      </c>
      <c r="U38" s="61">
        <v>66915</v>
      </c>
      <c r="V38" s="61">
        <v>304140</v>
      </c>
      <c r="W38" s="61">
        <v>21566</v>
      </c>
      <c r="X38" s="61">
        <v>23878</v>
      </c>
      <c r="Y38" s="61">
        <v>16345</v>
      </c>
      <c r="Z38" s="61">
        <v>365929</v>
      </c>
      <c r="AA38" s="61">
        <v>82169</v>
      </c>
      <c r="AB38" s="61">
        <v>27289</v>
      </c>
      <c r="AC38" s="61">
        <v>139619</v>
      </c>
      <c r="AD38" s="61">
        <v>19210</v>
      </c>
      <c r="AE38" s="61">
        <v>14904</v>
      </c>
      <c r="AF38" s="61">
        <v>63820</v>
      </c>
      <c r="AG38" s="61">
        <v>4128</v>
      </c>
      <c r="AH38" s="61">
        <v>29398</v>
      </c>
      <c r="AI38" s="61">
        <v>31013</v>
      </c>
      <c r="AJ38" s="62">
        <v>2224164</v>
      </c>
      <c r="AL38" s="1">
        <f t="shared" si="2"/>
        <v>37895</v>
      </c>
      <c r="AM38" s="35">
        <f t="shared" si="3"/>
        <v>4.9237376380518706E-2</v>
      </c>
      <c r="AN38" s="35">
        <f t="shared" si="4"/>
        <v>0.18315780670849813</v>
      </c>
      <c r="AO38" s="35">
        <f t="shared" si="5"/>
        <v>1.5406238029210076E-2</v>
      </c>
      <c r="AP38" s="35">
        <f t="shared" si="6"/>
        <v>3.4116638880945828E-2</v>
      </c>
      <c r="AQ38" s="35">
        <f t="shared" si="7"/>
        <v>2.4568781798464501E-2</v>
      </c>
      <c r="AR38" s="35">
        <f t="shared" si="8"/>
        <v>7.0573033283516856E-2</v>
      </c>
      <c r="AS38" s="35">
        <f t="shared" si="9"/>
        <v>3.6573741864358925E-2</v>
      </c>
      <c r="AT38" s="35">
        <f t="shared" si="10"/>
        <v>5.6794373076805484E-3</v>
      </c>
      <c r="AU38" s="35">
        <f t="shared" si="11"/>
        <v>9.6269879379398283E-3</v>
      </c>
      <c r="AV38" s="35">
        <f t="shared" si="12"/>
        <v>1.5692637773113853E-2</v>
      </c>
      <c r="AW38" s="35">
        <f t="shared" si="13"/>
        <v>3.2673849590228059E-2</v>
      </c>
      <c r="AX38" s="35">
        <f t="shared" si="14"/>
        <v>1.3715715208051205E-2</v>
      </c>
      <c r="AY38" s="35">
        <f t="shared" si="15"/>
        <v>2.2113027636451271E-2</v>
      </c>
      <c r="AZ38" s="35">
        <f t="shared" si="16"/>
        <v>6.2580816882208323E-3</v>
      </c>
      <c r="BA38" s="35">
        <f t="shared" si="17"/>
        <v>6.9949877796781175E-3</v>
      </c>
      <c r="BB38" s="35">
        <f t="shared" si="18"/>
        <v>5.5764772741578412E-3</v>
      </c>
      <c r="BC38" s="35">
        <f t="shared" si="19"/>
        <v>6.7066097643878775E-2</v>
      </c>
      <c r="BD38" s="35">
        <f t="shared" si="20"/>
        <v>5.4906472724133654E-2</v>
      </c>
      <c r="BE38" s="35">
        <f t="shared" si="21"/>
        <v>2.1323967117532702E-2</v>
      </c>
      <c r="BF38" s="35">
        <f t="shared" si="22"/>
        <v>3.0085461323895179E-2</v>
      </c>
      <c r="BG38" s="35">
        <f t="shared" si="23"/>
        <v>0.13674351351788808</v>
      </c>
      <c r="BH38" s="35">
        <f t="shared" si="24"/>
        <v>9.6962274364660161E-3</v>
      </c>
      <c r="BI38" s="35">
        <f t="shared" si="25"/>
        <v>1.0735719128625407E-2</v>
      </c>
      <c r="BJ38" s="35">
        <f t="shared" si="26"/>
        <v>7.348828593574934E-3</v>
      </c>
      <c r="BK38" s="35">
        <f t="shared" si="27"/>
        <v>0.16452428867655441</v>
      </c>
      <c r="BL38" s="35">
        <f t="shared" si="28"/>
        <v>3.6943768535054072E-2</v>
      </c>
      <c r="BM38" s="35">
        <f t="shared" si="29"/>
        <v>1.2269329060267139E-2</v>
      </c>
      <c r="BN38" s="35">
        <f t="shared" si="30"/>
        <v>6.2773698342388426E-2</v>
      </c>
      <c r="BO38" s="35">
        <f t="shared" si="31"/>
        <v>8.6369530304419989E-3</v>
      </c>
      <c r="BP38" s="35">
        <f t="shared" si="32"/>
        <v>6.7009447145084623E-3</v>
      </c>
      <c r="BQ38" s="35">
        <f t="shared" si="33"/>
        <v>2.8693927246372122E-2</v>
      </c>
      <c r="BR38" s="35">
        <f t="shared" si="34"/>
        <v>1.855978246208463E-3</v>
      </c>
      <c r="BS38" s="35">
        <f t="shared" si="35"/>
        <v>1.3217550504369282E-2</v>
      </c>
      <c r="BT38" s="35">
        <f t="shared" si="36"/>
        <v>1.394366602462768E-2</v>
      </c>
      <c r="BU38" s="35">
        <f t="shared" si="37"/>
        <v>1</v>
      </c>
    </row>
    <row r="39" spans="1:73">
      <c r="A39" s="10">
        <v>37926</v>
      </c>
      <c r="B39" s="60">
        <v>123201</v>
      </c>
      <c r="C39" s="61">
        <v>473718</v>
      </c>
      <c r="D39" s="61">
        <v>41298</v>
      </c>
      <c r="E39" s="61">
        <v>87933</v>
      </c>
      <c r="F39" s="61">
        <v>51634</v>
      </c>
      <c r="G39" s="61">
        <v>160610</v>
      </c>
      <c r="H39" s="61">
        <v>82458</v>
      </c>
      <c r="I39" s="61">
        <v>11831</v>
      </c>
      <c r="J39" s="61">
        <v>20194</v>
      </c>
      <c r="K39" s="61">
        <v>34589</v>
      </c>
      <c r="L39" s="61">
        <v>73105</v>
      </c>
      <c r="M39" s="61">
        <v>20412</v>
      </c>
      <c r="N39" s="61">
        <v>39332</v>
      </c>
      <c r="O39" s="61">
        <v>14135</v>
      </c>
      <c r="P39" s="61">
        <v>16417</v>
      </c>
      <c r="Q39" s="61">
        <v>11801</v>
      </c>
      <c r="R39" s="61">
        <v>164940</v>
      </c>
      <c r="S39" s="61">
        <v>136515</v>
      </c>
      <c r="T39" s="61">
        <v>53587</v>
      </c>
      <c r="U39" s="61">
        <v>85283</v>
      </c>
      <c r="V39" s="61">
        <v>326925</v>
      </c>
      <c r="W39" s="61">
        <v>20851</v>
      </c>
      <c r="X39" s="61">
        <v>33419</v>
      </c>
      <c r="Y39" s="61">
        <v>18760</v>
      </c>
      <c r="Z39" s="61">
        <v>399955</v>
      </c>
      <c r="AA39" s="61">
        <v>106056</v>
      </c>
      <c r="AB39" s="61">
        <v>31552</v>
      </c>
      <c r="AC39" s="61">
        <v>173330</v>
      </c>
      <c r="AD39" s="61">
        <v>26465</v>
      </c>
      <c r="AE39" s="61">
        <v>14456</v>
      </c>
      <c r="AF39" s="61">
        <v>70416</v>
      </c>
      <c r="AG39" s="61">
        <v>4980</v>
      </c>
      <c r="AH39" s="61">
        <v>48286</v>
      </c>
      <c r="AI39" s="61">
        <v>34713</v>
      </c>
      <c r="AJ39" s="62">
        <v>2476688</v>
      </c>
      <c r="AL39" s="1">
        <f t="shared" si="2"/>
        <v>37926</v>
      </c>
      <c r="AM39" s="35">
        <f t="shared" si="3"/>
        <v>4.9744255231179701E-2</v>
      </c>
      <c r="AN39" s="35">
        <f t="shared" si="4"/>
        <v>0.19127076159774667</v>
      </c>
      <c r="AO39" s="35">
        <f t="shared" si="5"/>
        <v>1.6674688131892268E-2</v>
      </c>
      <c r="AP39" s="35">
        <f t="shared" si="6"/>
        <v>3.5504270218937546E-2</v>
      </c>
      <c r="AQ39" s="35">
        <f t="shared" si="7"/>
        <v>2.0848003462688881E-2</v>
      </c>
      <c r="AR39" s="35">
        <f t="shared" si="8"/>
        <v>6.4848701168657499E-2</v>
      </c>
      <c r="AS39" s="35">
        <f t="shared" si="9"/>
        <v>3.3293656689902001E-2</v>
      </c>
      <c r="AT39" s="35">
        <f t="shared" si="10"/>
        <v>4.776944047857461E-3</v>
      </c>
      <c r="AU39" s="35">
        <f t="shared" si="11"/>
        <v>8.1536309781450062E-3</v>
      </c>
      <c r="AV39" s="35">
        <f t="shared" si="12"/>
        <v>1.3965828558138934E-2</v>
      </c>
      <c r="AW39" s="35">
        <f t="shared" si="13"/>
        <v>2.9517242381761448E-2</v>
      </c>
      <c r="AX39" s="35">
        <f t="shared" si="14"/>
        <v>8.2416517542782935E-3</v>
      </c>
      <c r="AY39" s="35">
        <f t="shared" si="15"/>
        <v>1.5880886086580143E-2</v>
      </c>
      <c r="AZ39" s="35">
        <f t="shared" si="16"/>
        <v>5.7072186726789967E-3</v>
      </c>
      <c r="BA39" s="35">
        <f t="shared" si="17"/>
        <v>6.6286104668815777E-3</v>
      </c>
      <c r="BB39" s="35">
        <f t="shared" si="18"/>
        <v>4.7648310970134309E-3</v>
      </c>
      <c r="BC39" s="35">
        <f t="shared" si="19"/>
        <v>6.6597003740479221E-2</v>
      </c>
      <c r="BD39" s="35">
        <f t="shared" si="20"/>
        <v>5.5119982815760402E-2</v>
      </c>
      <c r="BE39" s="35">
        <f t="shared" si="21"/>
        <v>2.1636556562635263E-2</v>
      </c>
      <c r="BF39" s="35">
        <f t="shared" si="22"/>
        <v>3.4434292894381525E-2</v>
      </c>
      <c r="BG39" s="35">
        <f t="shared" si="23"/>
        <v>0.13200088182282144</v>
      </c>
      <c r="BH39" s="35">
        <f t="shared" si="24"/>
        <v>8.4189046016292721E-3</v>
      </c>
      <c r="BI39" s="35">
        <f t="shared" si="25"/>
        <v>1.3493423475221748E-2</v>
      </c>
      <c r="BJ39" s="35">
        <f t="shared" si="26"/>
        <v>7.5746319278003531E-3</v>
      </c>
      <c r="BK39" s="35">
        <f t="shared" si="27"/>
        <v>0.16148784182747281</v>
      </c>
      <c r="BL39" s="35">
        <f t="shared" si="28"/>
        <v>4.2821703823816323E-2</v>
      </c>
      <c r="BM39" s="35">
        <f t="shared" si="29"/>
        <v>1.2739594167694922E-2</v>
      </c>
      <c r="BN39" s="35">
        <f t="shared" si="30"/>
        <v>6.9984592326526388E-2</v>
      </c>
      <c r="BO39" s="35">
        <f t="shared" si="31"/>
        <v>1.0685641469575497E-2</v>
      </c>
      <c r="BP39" s="35">
        <f t="shared" si="32"/>
        <v>5.836827246710123E-3</v>
      </c>
      <c r="BQ39" s="35">
        <f t="shared" si="33"/>
        <v>2.843151822110819E-2</v>
      </c>
      <c r="BR39" s="35">
        <f t="shared" si="34"/>
        <v>2.0107498401090488E-3</v>
      </c>
      <c r="BS39" s="35">
        <f t="shared" si="35"/>
        <v>1.9496198148495087E-2</v>
      </c>
      <c r="BT39" s="35">
        <f t="shared" si="36"/>
        <v>1.4015895421627593E-2</v>
      </c>
      <c r="BU39" s="35">
        <f t="shared" si="37"/>
        <v>1</v>
      </c>
    </row>
    <row r="40" spans="1:73">
      <c r="A40" s="10">
        <v>37956</v>
      </c>
      <c r="B40" s="60">
        <v>213567</v>
      </c>
      <c r="C40" s="61">
        <v>486817</v>
      </c>
      <c r="D40" s="61">
        <v>93482</v>
      </c>
      <c r="E40" s="61">
        <v>83247</v>
      </c>
      <c r="F40" s="61">
        <v>88529</v>
      </c>
      <c r="G40" s="61">
        <v>177735</v>
      </c>
      <c r="H40" s="61">
        <v>106031</v>
      </c>
      <c r="I40" s="61">
        <v>31282</v>
      </c>
      <c r="J40" s="61">
        <v>45924</v>
      </c>
      <c r="K40" s="61">
        <v>44872</v>
      </c>
      <c r="L40" s="61">
        <v>109288</v>
      </c>
      <c r="M40" s="61">
        <v>22642</v>
      </c>
      <c r="N40" s="61">
        <v>37967</v>
      </c>
      <c r="O40" s="61">
        <v>15681</v>
      </c>
      <c r="P40" s="61">
        <v>23284</v>
      </c>
      <c r="Q40" s="61">
        <v>20172</v>
      </c>
      <c r="R40" s="61">
        <v>148281</v>
      </c>
      <c r="S40" s="61">
        <v>117946</v>
      </c>
      <c r="T40" s="61">
        <v>73923</v>
      </c>
      <c r="U40" s="61">
        <v>154897</v>
      </c>
      <c r="V40" s="61">
        <v>363880</v>
      </c>
      <c r="W40" s="61">
        <v>26477</v>
      </c>
      <c r="X40" s="61">
        <v>47993</v>
      </c>
      <c r="Y40" s="61">
        <v>24793</v>
      </c>
      <c r="Z40" s="61">
        <v>463143</v>
      </c>
      <c r="AA40" s="61">
        <v>130428</v>
      </c>
      <c r="AB40" s="61">
        <v>50404</v>
      </c>
      <c r="AC40" s="61">
        <v>206621</v>
      </c>
      <c r="AD40" s="61">
        <v>37878</v>
      </c>
      <c r="AE40" s="61">
        <v>36182</v>
      </c>
      <c r="AF40" s="61">
        <v>77353</v>
      </c>
      <c r="AG40" s="61">
        <v>7421</v>
      </c>
      <c r="AH40" s="61">
        <v>58988</v>
      </c>
      <c r="AI40" s="61">
        <v>39240</v>
      </c>
      <c r="AJ40" s="62">
        <v>3085276</v>
      </c>
      <c r="AL40" s="1">
        <f t="shared" si="2"/>
        <v>37956</v>
      </c>
      <c r="AM40" s="35">
        <f t="shared" si="3"/>
        <v>6.9221359774619837E-2</v>
      </c>
      <c r="AN40" s="35">
        <f t="shared" si="4"/>
        <v>0.15778718014206833</v>
      </c>
      <c r="AO40" s="35">
        <f t="shared" si="5"/>
        <v>3.0299396229056978E-2</v>
      </c>
      <c r="AP40" s="35">
        <f t="shared" si="6"/>
        <v>2.6982026891597382E-2</v>
      </c>
      <c r="AQ40" s="35">
        <f t="shared" si="7"/>
        <v>2.8694029318608774E-2</v>
      </c>
      <c r="AR40" s="35">
        <f t="shared" si="8"/>
        <v>5.7607487952455468E-2</v>
      </c>
      <c r="AS40" s="35">
        <f t="shared" si="9"/>
        <v>3.4366779503681354E-2</v>
      </c>
      <c r="AT40" s="35">
        <f t="shared" si="10"/>
        <v>1.0139125316503288E-2</v>
      </c>
      <c r="AU40" s="35">
        <f t="shared" si="11"/>
        <v>1.4884891983731764E-2</v>
      </c>
      <c r="AV40" s="35">
        <f t="shared" si="12"/>
        <v>1.4543917626818476E-2</v>
      </c>
      <c r="AW40" s="35">
        <f t="shared" si="13"/>
        <v>3.5422438705645785E-2</v>
      </c>
      <c r="AX40" s="35">
        <f t="shared" si="14"/>
        <v>7.3387275563029045E-3</v>
      </c>
      <c r="AY40" s="35">
        <f t="shared" si="15"/>
        <v>1.2305868259436109E-2</v>
      </c>
      <c r="AZ40" s="35">
        <f t="shared" si="16"/>
        <v>5.082527462697016E-3</v>
      </c>
      <c r="BA40" s="35">
        <f t="shared" si="17"/>
        <v>7.5468126676511271E-3</v>
      </c>
      <c r="BB40" s="35">
        <f t="shared" si="18"/>
        <v>6.5381508818011741E-3</v>
      </c>
      <c r="BC40" s="35">
        <f t="shared" si="19"/>
        <v>4.806085419910569E-2</v>
      </c>
      <c r="BD40" s="35">
        <f t="shared" si="20"/>
        <v>3.8228670627846587E-2</v>
      </c>
      <c r="BE40" s="35">
        <f t="shared" si="21"/>
        <v>2.3959930975381134E-2</v>
      </c>
      <c r="BF40" s="35">
        <f t="shared" si="22"/>
        <v>5.0205232854370244E-2</v>
      </c>
      <c r="BG40" s="35">
        <f t="shared" si="23"/>
        <v>0.11794082603955043</v>
      </c>
      <c r="BH40" s="35">
        <f t="shared" si="24"/>
        <v>8.5817281825029592E-3</v>
      </c>
      <c r="BI40" s="35">
        <f t="shared" si="25"/>
        <v>1.5555496493668637E-2</v>
      </c>
      <c r="BJ40" s="35">
        <f t="shared" si="26"/>
        <v>8.0359099153527926E-3</v>
      </c>
      <c r="BK40" s="35">
        <f t="shared" si="27"/>
        <v>0.15011396063107482</v>
      </c>
      <c r="BL40" s="35">
        <f t="shared" si="28"/>
        <v>4.2274337855024963E-2</v>
      </c>
      <c r="BM40" s="35">
        <f t="shared" si="29"/>
        <v>1.6336950081613445E-2</v>
      </c>
      <c r="BN40" s="35">
        <f t="shared" si="30"/>
        <v>6.6970021482680969E-2</v>
      </c>
      <c r="BO40" s="35">
        <f t="shared" si="31"/>
        <v>1.2277021569545155E-2</v>
      </c>
      <c r="BP40" s="35">
        <f t="shared" si="32"/>
        <v>1.1727313861061376E-2</v>
      </c>
      <c r="BQ40" s="35">
        <f t="shared" si="33"/>
        <v>2.5071662956571795E-2</v>
      </c>
      <c r="BR40" s="35">
        <f t="shared" si="34"/>
        <v>2.4052953447276679E-3</v>
      </c>
      <c r="BS40" s="35">
        <f t="shared" si="35"/>
        <v>1.9119197115590306E-2</v>
      </c>
      <c r="BT40" s="35">
        <f t="shared" si="36"/>
        <v>1.2718473160910078E-2</v>
      </c>
      <c r="BU40" s="35">
        <f t="shared" si="37"/>
        <v>1</v>
      </c>
    </row>
    <row r="41" spans="1:73">
      <c r="A41" s="10">
        <v>37987</v>
      </c>
      <c r="B41" s="60">
        <v>322272</v>
      </c>
      <c r="C41" s="61">
        <v>557370</v>
      </c>
      <c r="D41" s="61">
        <v>162937</v>
      </c>
      <c r="E41" s="61">
        <v>106685</v>
      </c>
      <c r="F41" s="61">
        <v>154711</v>
      </c>
      <c r="G41" s="61">
        <v>258042</v>
      </c>
      <c r="H41" s="61">
        <v>133658</v>
      </c>
      <c r="I41" s="61">
        <v>70348</v>
      </c>
      <c r="J41" s="61">
        <v>74442</v>
      </c>
      <c r="K41" s="61">
        <v>73194</v>
      </c>
      <c r="L41" s="61">
        <v>169502</v>
      </c>
      <c r="M41" s="61">
        <v>24901</v>
      </c>
      <c r="N41" s="61">
        <v>46518</v>
      </c>
      <c r="O41" s="61">
        <v>21734</v>
      </c>
      <c r="P41" s="61">
        <v>31382</v>
      </c>
      <c r="Q41" s="61">
        <v>26204</v>
      </c>
      <c r="R41" s="61">
        <v>164952</v>
      </c>
      <c r="S41" s="61">
        <v>130435</v>
      </c>
      <c r="T41" s="61">
        <v>91877</v>
      </c>
      <c r="U41" s="61">
        <v>238805</v>
      </c>
      <c r="V41" s="61">
        <v>433927</v>
      </c>
      <c r="W41" s="61">
        <v>33279</v>
      </c>
      <c r="X41" s="61">
        <v>49291</v>
      </c>
      <c r="Y41" s="61">
        <v>35507</v>
      </c>
      <c r="Z41" s="61">
        <v>552004</v>
      </c>
      <c r="AA41" s="61">
        <v>164662</v>
      </c>
      <c r="AB41" s="61">
        <v>102586</v>
      </c>
      <c r="AC41" s="61">
        <v>228936</v>
      </c>
      <c r="AD41" s="61">
        <v>46680</v>
      </c>
      <c r="AE41" s="61">
        <v>61969</v>
      </c>
      <c r="AF41" s="61">
        <v>91797</v>
      </c>
      <c r="AG41" s="61">
        <v>9336</v>
      </c>
      <c r="AH41" s="61">
        <v>65022</v>
      </c>
      <c r="AI41" s="61">
        <v>45982</v>
      </c>
      <c r="AJ41" s="62">
        <v>4098508</v>
      </c>
      <c r="AL41" s="1">
        <f t="shared" si="2"/>
        <v>37987</v>
      </c>
      <c r="AM41" s="35">
        <f t="shared" si="3"/>
        <v>7.8631541038836572E-2</v>
      </c>
      <c r="AN41" s="35">
        <f t="shared" si="4"/>
        <v>0.1359933907656152</v>
      </c>
      <c r="AO41" s="35">
        <f t="shared" si="5"/>
        <v>3.9755198721095578E-2</v>
      </c>
      <c r="AP41" s="35">
        <f t="shared" si="6"/>
        <v>2.6030204162099963E-2</v>
      </c>
      <c r="AQ41" s="35">
        <f t="shared" si="7"/>
        <v>3.7748126879342432E-2</v>
      </c>
      <c r="AR41" s="35">
        <f t="shared" si="8"/>
        <v>6.2959984462638605E-2</v>
      </c>
      <c r="AS41" s="35">
        <f t="shared" si="9"/>
        <v>3.2611379555682211E-2</v>
      </c>
      <c r="AT41" s="35">
        <f t="shared" si="10"/>
        <v>1.716429490926942E-2</v>
      </c>
      <c r="AU41" s="35">
        <f t="shared" si="11"/>
        <v>1.8163194996813476E-2</v>
      </c>
      <c r="AV41" s="35">
        <f t="shared" si="12"/>
        <v>1.7858693944235317E-2</v>
      </c>
      <c r="AW41" s="35">
        <f t="shared" si="13"/>
        <v>4.1357001133095261E-2</v>
      </c>
      <c r="AX41" s="35">
        <f t="shared" si="14"/>
        <v>6.0756255691095393E-3</v>
      </c>
      <c r="AY41" s="35">
        <f t="shared" si="15"/>
        <v>1.1349983945377196E-2</v>
      </c>
      <c r="AZ41" s="35">
        <f t="shared" si="16"/>
        <v>5.3029053499468589E-3</v>
      </c>
      <c r="BA41" s="35">
        <f t="shared" si="17"/>
        <v>7.6569327179549238E-3</v>
      </c>
      <c r="BB41" s="35">
        <f t="shared" si="18"/>
        <v>6.3935461392292028E-3</v>
      </c>
      <c r="BC41" s="35">
        <f t="shared" si="19"/>
        <v>4.0246841045570726E-2</v>
      </c>
      <c r="BD41" s="35">
        <f t="shared" si="20"/>
        <v>3.1824995827750002E-2</v>
      </c>
      <c r="BE41" s="35">
        <f t="shared" si="21"/>
        <v>2.2417182057470671E-2</v>
      </c>
      <c r="BF41" s="35">
        <f t="shared" si="22"/>
        <v>5.8266325209076084E-2</v>
      </c>
      <c r="BG41" s="35">
        <f t="shared" si="23"/>
        <v>0.10587438160423257</v>
      </c>
      <c r="BH41" s="35">
        <f t="shared" si="24"/>
        <v>8.1197840775228455E-3</v>
      </c>
      <c r="BI41" s="35">
        <f t="shared" si="25"/>
        <v>1.2026571620697092E-2</v>
      </c>
      <c r="BJ41" s="35">
        <f t="shared" si="26"/>
        <v>8.6633965335678256E-3</v>
      </c>
      <c r="BK41" s="35">
        <f t="shared" si="27"/>
        <v>0.13468413383602032</v>
      </c>
      <c r="BL41" s="35">
        <f t="shared" si="28"/>
        <v>4.0176083589442795E-2</v>
      </c>
      <c r="BM41" s="35">
        <f t="shared" si="29"/>
        <v>2.5030084118415775E-2</v>
      </c>
      <c r="BN41" s="35">
        <f t="shared" si="30"/>
        <v>5.5858375779673966E-2</v>
      </c>
      <c r="BO41" s="35">
        <f t="shared" si="31"/>
        <v>1.138951052431763E-2</v>
      </c>
      <c r="BP41" s="35">
        <f t="shared" si="32"/>
        <v>1.5119892409628089E-2</v>
      </c>
      <c r="BQ41" s="35">
        <f t="shared" si="33"/>
        <v>2.2397662759228481E-2</v>
      </c>
      <c r="BR41" s="35">
        <f t="shared" si="34"/>
        <v>2.2779021048635259E-3</v>
      </c>
      <c r="BS41" s="35">
        <f t="shared" si="35"/>
        <v>1.5864797628795651E-2</v>
      </c>
      <c r="BT41" s="35">
        <f t="shared" si="36"/>
        <v>1.1219204647154526E-2</v>
      </c>
      <c r="BU41" s="35">
        <f t="shared" si="37"/>
        <v>1</v>
      </c>
    </row>
    <row r="42" spans="1:73">
      <c r="A42" s="10">
        <v>38018</v>
      </c>
      <c r="B42" s="60">
        <v>176908</v>
      </c>
      <c r="C42" s="61">
        <v>493646</v>
      </c>
      <c r="D42" s="61">
        <v>75433</v>
      </c>
      <c r="E42" s="61">
        <v>92577</v>
      </c>
      <c r="F42" s="61">
        <v>77047</v>
      </c>
      <c r="G42" s="61">
        <v>176478</v>
      </c>
      <c r="H42" s="61">
        <v>103545</v>
      </c>
      <c r="I42" s="61">
        <v>19029</v>
      </c>
      <c r="J42" s="61">
        <v>36690</v>
      </c>
      <c r="K42" s="61">
        <v>45854</v>
      </c>
      <c r="L42" s="61">
        <v>106751</v>
      </c>
      <c r="M42" s="61">
        <v>23078</v>
      </c>
      <c r="N42" s="61">
        <v>50101</v>
      </c>
      <c r="O42" s="61">
        <v>18985</v>
      </c>
      <c r="P42" s="61">
        <v>20146</v>
      </c>
      <c r="Q42" s="61">
        <v>15274</v>
      </c>
      <c r="R42" s="61">
        <v>184505</v>
      </c>
      <c r="S42" s="61">
        <v>149600</v>
      </c>
      <c r="T42" s="61">
        <v>78846</v>
      </c>
      <c r="U42" s="61">
        <v>140266</v>
      </c>
      <c r="V42" s="61">
        <v>397740</v>
      </c>
      <c r="W42" s="61">
        <v>28669</v>
      </c>
      <c r="X42" s="61">
        <v>45617</v>
      </c>
      <c r="Y42" s="61">
        <v>24300</v>
      </c>
      <c r="Z42" s="61">
        <v>496325</v>
      </c>
      <c r="AA42" s="61">
        <v>149280</v>
      </c>
      <c r="AB42" s="61">
        <v>51746</v>
      </c>
      <c r="AC42" s="61">
        <v>204898</v>
      </c>
      <c r="AD42" s="61">
        <v>35247</v>
      </c>
      <c r="AE42" s="61">
        <v>27177</v>
      </c>
      <c r="AF42" s="61">
        <v>87714</v>
      </c>
      <c r="AG42" s="61">
        <v>8898</v>
      </c>
      <c r="AH42" s="61">
        <v>64950</v>
      </c>
      <c r="AI42" s="61">
        <v>47304</v>
      </c>
      <c r="AJ42" s="62">
        <v>3108697</v>
      </c>
      <c r="AL42" s="1">
        <f t="shared" si="2"/>
        <v>38018</v>
      </c>
      <c r="AM42" s="35">
        <f t="shared" si="3"/>
        <v>5.6907443858311056E-2</v>
      </c>
      <c r="AN42" s="35">
        <f t="shared" si="4"/>
        <v>0.15879514793497082</v>
      </c>
      <c r="AO42" s="35">
        <f t="shared" si="5"/>
        <v>2.4265150318606155E-2</v>
      </c>
      <c r="AP42" s="35">
        <f t="shared" si="6"/>
        <v>2.9780001074405128E-2</v>
      </c>
      <c r="AQ42" s="35">
        <f t="shared" si="7"/>
        <v>2.4784338904692223E-2</v>
      </c>
      <c r="AR42" s="35">
        <f t="shared" si="8"/>
        <v>5.6769122239960987E-2</v>
      </c>
      <c r="AS42" s="35">
        <f t="shared" si="9"/>
        <v>3.3308167376878479E-2</v>
      </c>
      <c r="AT42" s="35">
        <f t="shared" si="10"/>
        <v>6.1212141292638043E-3</v>
      </c>
      <c r="AU42" s="35">
        <f t="shared" si="11"/>
        <v>1.1802372505265068E-2</v>
      </c>
      <c r="AV42" s="35">
        <f t="shared" si="12"/>
        <v>1.4750231367032554E-2</v>
      </c>
      <c r="AW42" s="35">
        <f t="shared" si="13"/>
        <v>3.4339467629042005E-2</v>
      </c>
      <c r="AX42" s="35">
        <f t="shared" si="14"/>
        <v>7.4236890890299057E-3</v>
      </c>
      <c r="AY42" s="35">
        <f t="shared" si="15"/>
        <v>1.611639860687613E-2</v>
      </c>
      <c r="AZ42" s="35">
        <f t="shared" si="16"/>
        <v>6.1070602892465877E-3</v>
      </c>
      <c r="BA42" s="35">
        <f t="shared" si="17"/>
        <v>6.4805286587917704E-3</v>
      </c>
      <c r="BB42" s="35">
        <f t="shared" si="18"/>
        <v>4.9133125550672842E-3</v>
      </c>
      <c r="BC42" s="35">
        <f t="shared" si="19"/>
        <v>5.9351233008556319E-2</v>
      </c>
      <c r="BD42" s="35">
        <f t="shared" si="20"/>
        <v>4.8123056058535132E-2</v>
      </c>
      <c r="BE42" s="35">
        <f t="shared" si="21"/>
        <v>2.5363037954487039E-2</v>
      </c>
      <c r="BF42" s="35">
        <f t="shared" si="22"/>
        <v>4.5120511905792041E-2</v>
      </c>
      <c r="BG42" s="35">
        <f t="shared" si="23"/>
        <v>0.12794428019199042</v>
      </c>
      <c r="BH42" s="35">
        <f t="shared" si="24"/>
        <v>9.2221918057629939E-3</v>
      </c>
      <c r="BI42" s="35">
        <f t="shared" si="25"/>
        <v>1.4673993637848912E-2</v>
      </c>
      <c r="BJ42" s="35">
        <f t="shared" si="26"/>
        <v>7.8167798276898657E-3</v>
      </c>
      <c r="BK42" s="35">
        <f t="shared" si="27"/>
        <v>0.15965692378510996</v>
      </c>
      <c r="BL42" s="35">
        <f t="shared" si="28"/>
        <v>4.8020119040228106E-2</v>
      </c>
      <c r="BM42" s="35">
        <f t="shared" si="29"/>
        <v>1.6645559216610688E-2</v>
      </c>
      <c r="BN42" s="35">
        <f t="shared" si="30"/>
        <v>6.5911216178353826E-2</v>
      </c>
      <c r="BO42" s="35">
        <f t="shared" si="31"/>
        <v>1.1338190888336817E-2</v>
      </c>
      <c r="BP42" s="35">
        <f t="shared" si="32"/>
        <v>8.7422479579064797E-3</v>
      </c>
      <c r="BQ42" s="35">
        <f t="shared" si="33"/>
        <v>2.8215680074320529E-2</v>
      </c>
      <c r="BR42" s="35">
        <f t="shared" si="34"/>
        <v>2.8622924652997703E-3</v>
      </c>
      <c r="BS42" s="35">
        <f t="shared" si="35"/>
        <v>2.089299793450439E-2</v>
      </c>
      <c r="BT42" s="35">
        <f t="shared" si="36"/>
        <v>1.5216664731236271E-2</v>
      </c>
      <c r="BU42" s="35">
        <f t="shared" si="37"/>
        <v>1</v>
      </c>
    </row>
    <row r="43" spans="1:73">
      <c r="A43" s="10">
        <v>38047</v>
      </c>
      <c r="B43" s="60">
        <v>159361</v>
      </c>
      <c r="C43" s="61">
        <v>516143</v>
      </c>
      <c r="D43" s="61">
        <v>63749</v>
      </c>
      <c r="E43" s="61">
        <v>94423</v>
      </c>
      <c r="F43" s="61">
        <v>73907</v>
      </c>
      <c r="G43" s="61">
        <v>165990</v>
      </c>
      <c r="H43" s="61">
        <v>105688</v>
      </c>
      <c r="I43" s="61">
        <v>17832</v>
      </c>
      <c r="J43" s="61">
        <v>35249</v>
      </c>
      <c r="K43" s="61">
        <v>42044</v>
      </c>
      <c r="L43" s="61">
        <v>99083</v>
      </c>
      <c r="M43" s="61">
        <v>23749</v>
      </c>
      <c r="N43" s="61">
        <v>56094</v>
      </c>
      <c r="O43" s="61">
        <v>17708</v>
      </c>
      <c r="P43" s="61">
        <v>20395</v>
      </c>
      <c r="Q43" s="61">
        <v>14216</v>
      </c>
      <c r="R43" s="61">
        <v>184164</v>
      </c>
      <c r="S43" s="61">
        <v>149227</v>
      </c>
      <c r="T43" s="61">
        <v>77315</v>
      </c>
      <c r="U43" s="61">
        <v>119296</v>
      </c>
      <c r="V43" s="61">
        <v>391278</v>
      </c>
      <c r="W43" s="61">
        <v>28363</v>
      </c>
      <c r="X43" s="61">
        <v>43538</v>
      </c>
      <c r="Y43" s="61">
        <v>24120</v>
      </c>
      <c r="Z43" s="61">
        <v>487299</v>
      </c>
      <c r="AA43" s="61">
        <v>141147</v>
      </c>
      <c r="AB43" s="61">
        <v>43742</v>
      </c>
      <c r="AC43" s="61">
        <v>191716</v>
      </c>
      <c r="AD43" s="61">
        <v>32888</v>
      </c>
      <c r="AE43" s="61">
        <v>22464</v>
      </c>
      <c r="AF43" s="61">
        <v>86756</v>
      </c>
      <c r="AG43" s="61">
        <v>7082</v>
      </c>
      <c r="AH43" s="61">
        <v>58102</v>
      </c>
      <c r="AI43" s="61">
        <v>44439</v>
      </c>
      <c r="AJ43" s="62">
        <v>3002042</v>
      </c>
      <c r="AL43" s="1">
        <f t="shared" si="2"/>
        <v>38047</v>
      </c>
      <c r="AM43" s="35">
        <f t="shared" si="3"/>
        <v>5.3084200687398775E-2</v>
      </c>
      <c r="AN43" s="35">
        <f t="shared" si="4"/>
        <v>0.17193063921157664</v>
      </c>
      <c r="AO43" s="35">
        <f t="shared" si="5"/>
        <v>2.1235212565313875E-2</v>
      </c>
      <c r="AP43" s="35">
        <f t="shared" si="6"/>
        <v>3.1452924376141306E-2</v>
      </c>
      <c r="AQ43" s="35">
        <f t="shared" si="7"/>
        <v>2.4618909395671348E-2</v>
      </c>
      <c r="AR43" s="35">
        <f t="shared" si="8"/>
        <v>5.5292364330678918E-2</v>
      </c>
      <c r="AS43" s="35">
        <f t="shared" si="9"/>
        <v>3.5205370211342811E-2</v>
      </c>
      <c r="AT43" s="35">
        <f t="shared" si="10"/>
        <v>5.9399568693575908E-3</v>
      </c>
      <c r="AU43" s="35">
        <f t="shared" si="11"/>
        <v>1.1741674500223514E-2</v>
      </c>
      <c r="AV43" s="35">
        <f t="shared" si="12"/>
        <v>1.4005133838900322E-2</v>
      </c>
      <c r="AW43" s="35">
        <f t="shared" si="13"/>
        <v>3.3005201126433271E-2</v>
      </c>
      <c r="AX43" s="35">
        <f t="shared" si="14"/>
        <v>7.9109486143098592E-3</v>
      </c>
      <c r="AY43" s="35">
        <f t="shared" si="15"/>
        <v>1.8685281551690483E-2</v>
      </c>
      <c r="AZ43" s="35">
        <f t="shared" si="16"/>
        <v>5.8986516511094784E-3</v>
      </c>
      <c r="BA43" s="35">
        <f t="shared" si="17"/>
        <v>6.7937090820181728E-3</v>
      </c>
      <c r="BB43" s="35">
        <f t="shared" si="18"/>
        <v>4.7354434081868279E-3</v>
      </c>
      <c r="BC43" s="35">
        <f t="shared" si="19"/>
        <v>6.1346243656817595E-2</v>
      </c>
      <c r="BD43" s="35">
        <f t="shared" si="20"/>
        <v>4.970849841541191E-2</v>
      </c>
      <c r="BE43" s="35">
        <f t="shared" si="21"/>
        <v>2.5754136684296887E-2</v>
      </c>
      <c r="BF43" s="35">
        <f t="shared" si="22"/>
        <v>3.9738284807474378E-2</v>
      </c>
      <c r="BG43" s="35">
        <f t="shared" si="23"/>
        <v>0.13033728375552375</v>
      </c>
      <c r="BH43" s="35">
        <f t="shared" si="24"/>
        <v>9.4479024610581736E-3</v>
      </c>
      <c r="BI43" s="35">
        <f t="shared" si="25"/>
        <v>1.4502795097470322E-2</v>
      </c>
      <c r="BJ43" s="35">
        <f t="shared" si="26"/>
        <v>8.0345311624554216E-3</v>
      </c>
      <c r="BK43" s="35">
        <f t="shared" si="27"/>
        <v>0.16232251247650767</v>
      </c>
      <c r="BL43" s="35">
        <f t="shared" si="28"/>
        <v>4.7016997097309096E-2</v>
      </c>
      <c r="BM43" s="35">
        <f t="shared" si="29"/>
        <v>1.4570748843620442E-2</v>
      </c>
      <c r="BN43" s="35">
        <f t="shared" si="30"/>
        <v>6.3861864690767156E-2</v>
      </c>
      <c r="BO43" s="35">
        <f t="shared" si="31"/>
        <v>1.0955209820515503E-2</v>
      </c>
      <c r="BP43" s="35">
        <f t="shared" si="32"/>
        <v>7.4829066348838557E-3</v>
      </c>
      <c r="BQ43" s="35">
        <f t="shared" si="33"/>
        <v>2.8898996083332611E-2</v>
      </c>
      <c r="BR43" s="35">
        <f t="shared" si="34"/>
        <v>2.3590609325252611E-3</v>
      </c>
      <c r="BS43" s="35">
        <f t="shared" si="35"/>
        <v>1.9354159602030883E-2</v>
      </c>
      <c r="BT43" s="35">
        <f t="shared" si="36"/>
        <v>1.4802924142966687E-2</v>
      </c>
      <c r="BU43" s="35">
        <f t="shared" si="37"/>
        <v>1</v>
      </c>
    </row>
    <row r="44" spans="1:73">
      <c r="A44" s="10">
        <v>38078</v>
      </c>
      <c r="B44" s="60">
        <v>142403</v>
      </c>
      <c r="C44" s="61">
        <v>449385</v>
      </c>
      <c r="D44" s="61">
        <v>56907</v>
      </c>
      <c r="E44" s="61">
        <v>87420</v>
      </c>
      <c r="F44" s="61">
        <v>68959</v>
      </c>
      <c r="G44" s="61">
        <v>175204</v>
      </c>
      <c r="H44" s="61">
        <v>95731</v>
      </c>
      <c r="I44" s="61">
        <v>17128</v>
      </c>
      <c r="J44" s="61">
        <v>29734</v>
      </c>
      <c r="K44" s="61">
        <v>45601</v>
      </c>
      <c r="L44" s="61">
        <v>88187</v>
      </c>
      <c r="M44" s="61">
        <v>18290</v>
      </c>
      <c r="N44" s="61">
        <v>44762</v>
      </c>
      <c r="O44" s="61">
        <v>16326</v>
      </c>
      <c r="P44" s="61">
        <v>18216</v>
      </c>
      <c r="Q44" s="61">
        <v>15276</v>
      </c>
      <c r="R44" s="61">
        <v>155548</v>
      </c>
      <c r="S44" s="61">
        <v>126969</v>
      </c>
      <c r="T44" s="61">
        <v>62081</v>
      </c>
      <c r="U44" s="61">
        <v>94074</v>
      </c>
      <c r="V44" s="61">
        <v>336182</v>
      </c>
      <c r="W44" s="61">
        <v>29602</v>
      </c>
      <c r="X44" s="61">
        <v>32812</v>
      </c>
      <c r="Y44" s="61">
        <v>21252</v>
      </c>
      <c r="Z44" s="61">
        <v>419848</v>
      </c>
      <c r="AA44" s="61">
        <v>117058</v>
      </c>
      <c r="AB44" s="61">
        <v>39967</v>
      </c>
      <c r="AC44" s="61">
        <v>175024</v>
      </c>
      <c r="AD44" s="61">
        <v>27001</v>
      </c>
      <c r="AE44" s="61">
        <v>27909</v>
      </c>
      <c r="AF44" s="61">
        <v>78968</v>
      </c>
      <c r="AG44" s="61">
        <v>5647</v>
      </c>
      <c r="AH44" s="61">
        <v>45939</v>
      </c>
      <c r="AI44" s="61">
        <v>38453</v>
      </c>
      <c r="AJ44" s="62">
        <v>2657045</v>
      </c>
      <c r="AL44" s="1">
        <f t="shared" si="2"/>
        <v>38078</v>
      </c>
      <c r="AM44" s="35">
        <f t="shared" si="3"/>
        <v>5.3594500657685513E-2</v>
      </c>
      <c r="AN44" s="35">
        <f t="shared" si="4"/>
        <v>0.16912961579499031</v>
      </c>
      <c r="AO44" s="35">
        <f t="shared" si="5"/>
        <v>2.1417401662373051E-2</v>
      </c>
      <c r="AP44" s="35">
        <f t="shared" si="6"/>
        <v>3.2901211684408807E-2</v>
      </c>
      <c r="AQ44" s="35">
        <f t="shared" si="7"/>
        <v>2.5953267633781137E-2</v>
      </c>
      <c r="AR44" s="35">
        <f t="shared" si="8"/>
        <v>6.593941766134935E-2</v>
      </c>
      <c r="AS44" s="35">
        <f t="shared" si="9"/>
        <v>3.602912257790139E-2</v>
      </c>
      <c r="AT44" s="35">
        <f t="shared" si="10"/>
        <v>6.4462589079221462E-3</v>
      </c>
      <c r="AU44" s="35">
        <f t="shared" si="11"/>
        <v>1.1190627181699971E-2</v>
      </c>
      <c r="AV44" s="35">
        <f t="shared" si="12"/>
        <v>1.716229871906573E-2</v>
      </c>
      <c r="AW44" s="35">
        <f t="shared" si="13"/>
        <v>3.3189878229386405E-2</v>
      </c>
      <c r="AX44" s="35">
        <f t="shared" si="14"/>
        <v>6.8835868417734735E-3</v>
      </c>
      <c r="AY44" s="35">
        <f t="shared" si="15"/>
        <v>1.6846534401938996E-2</v>
      </c>
      <c r="AZ44" s="35">
        <f t="shared" si="16"/>
        <v>6.1444198348164971E-3</v>
      </c>
      <c r="BA44" s="35">
        <f t="shared" si="17"/>
        <v>6.8557363537313067E-3</v>
      </c>
      <c r="BB44" s="35">
        <f t="shared" si="18"/>
        <v>5.749243990974936E-3</v>
      </c>
      <c r="BC44" s="35">
        <f t="shared" si="19"/>
        <v>5.8541725864635338E-2</v>
      </c>
      <c r="BD44" s="35">
        <f t="shared" si="20"/>
        <v>4.7785792111161081E-2</v>
      </c>
      <c r="BE44" s="35">
        <f t="shared" si="21"/>
        <v>2.3364677677645655E-2</v>
      </c>
      <c r="BF44" s="35">
        <f t="shared" si="22"/>
        <v>3.5405497460524758E-2</v>
      </c>
      <c r="BG44" s="35">
        <f t="shared" si="23"/>
        <v>0.12652476717556535</v>
      </c>
      <c r="BH44" s="35">
        <f t="shared" si="24"/>
        <v>1.1140947932759888E-2</v>
      </c>
      <c r="BI44" s="35">
        <f t="shared" si="25"/>
        <v>1.2349056941075518E-2</v>
      </c>
      <c r="BJ44" s="35">
        <f t="shared" si="26"/>
        <v>7.9983590793531907E-3</v>
      </c>
      <c r="BK44" s="35">
        <f t="shared" si="27"/>
        <v>0.15801313112875393</v>
      </c>
      <c r="BL44" s="35">
        <f t="shared" si="28"/>
        <v>4.4055708503243265E-2</v>
      </c>
      <c r="BM44" s="35">
        <f t="shared" si="29"/>
        <v>1.5041898048395869E-2</v>
      </c>
      <c r="BN44" s="35">
        <f t="shared" si="30"/>
        <v>6.5871673230976521E-2</v>
      </c>
      <c r="BO44" s="35">
        <f t="shared" si="31"/>
        <v>1.0162040913872366E-2</v>
      </c>
      <c r="BP44" s="35">
        <f t="shared" si="32"/>
        <v>1.0503773929308687E-2</v>
      </c>
      <c r="BQ44" s="35">
        <f t="shared" si="33"/>
        <v>2.9720234320457502E-2</v>
      </c>
      <c r="BR44" s="35">
        <f t="shared" si="34"/>
        <v>2.1252933239745658E-3</v>
      </c>
      <c r="BS44" s="35">
        <f t="shared" si="35"/>
        <v>1.728950770498806E-2</v>
      </c>
      <c r="BT44" s="35">
        <f t="shared" si="36"/>
        <v>1.4472092117370989E-2</v>
      </c>
      <c r="BU44" s="35">
        <f t="shared" si="37"/>
        <v>1</v>
      </c>
    </row>
    <row r="45" spans="1:73">
      <c r="A45" s="10">
        <v>38108</v>
      </c>
      <c r="B45" s="60">
        <v>83525</v>
      </c>
      <c r="C45" s="61">
        <v>383348</v>
      </c>
      <c r="D45" s="61">
        <v>28314</v>
      </c>
      <c r="E45" s="61">
        <v>64557</v>
      </c>
      <c r="F45" s="61">
        <v>50638</v>
      </c>
      <c r="G45" s="61">
        <v>111943</v>
      </c>
      <c r="H45" s="61">
        <v>53585</v>
      </c>
      <c r="I45" s="61">
        <v>10541</v>
      </c>
      <c r="J45" s="61">
        <v>15385</v>
      </c>
      <c r="K45" s="61">
        <v>29015</v>
      </c>
      <c r="L45" s="61">
        <v>56920</v>
      </c>
      <c r="M45" s="61">
        <v>10877</v>
      </c>
      <c r="N45" s="61">
        <v>41376</v>
      </c>
      <c r="O45" s="61">
        <v>12053</v>
      </c>
      <c r="P45" s="61">
        <v>10975</v>
      </c>
      <c r="Q45" s="61">
        <v>9208</v>
      </c>
      <c r="R45" s="61">
        <v>133907</v>
      </c>
      <c r="S45" s="61">
        <v>113315</v>
      </c>
      <c r="T45" s="61">
        <v>35950</v>
      </c>
      <c r="U45" s="61">
        <v>52406</v>
      </c>
      <c r="V45" s="61">
        <v>234853</v>
      </c>
      <c r="W45" s="61">
        <v>16954</v>
      </c>
      <c r="X45" s="61">
        <v>19385</v>
      </c>
      <c r="Y45" s="61">
        <v>13749</v>
      </c>
      <c r="Z45" s="61">
        <v>284941</v>
      </c>
      <c r="AA45" s="61">
        <v>59756</v>
      </c>
      <c r="AB45" s="61">
        <v>19344</v>
      </c>
      <c r="AC45" s="61">
        <v>106963</v>
      </c>
      <c r="AD45" s="61">
        <v>13354</v>
      </c>
      <c r="AE45" s="61">
        <v>9558</v>
      </c>
      <c r="AF45" s="61">
        <v>56353</v>
      </c>
      <c r="AG45" s="61">
        <v>3485</v>
      </c>
      <c r="AH45" s="61">
        <v>19436</v>
      </c>
      <c r="AI45" s="61">
        <v>23866</v>
      </c>
      <c r="AJ45" s="62">
        <v>1791577</v>
      </c>
      <c r="AL45" s="1">
        <f t="shared" si="2"/>
        <v>38108</v>
      </c>
      <c r="AM45" s="35">
        <f t="shared" si="3"/>
        <v>4.6620937866471826E-2</v>
      </c>
      <c r="AN45" s="35">
        <f t="shared" si="4"/>
        <v>0.21397238298995802</v>
      </c>
      <c r="AO45" s="35">
        <f t="shared" si="5"/>
        <v>1.5803953723451461E-2</v>
      </c>
      <c r="AP45" s="35">
        <f t="shared" si="6"/>
        <v>3.6033617310336087E-2</v>
      </c>
      <c r="AQ45" s="35">
        <f t="shared" si="7"/>
        <v>2.8264484306284351E-2</v>
      </c>
      <c r="AR45" s="35">
        <f t="shared" si="8"/>
        <v>6.2482941006722012E-2</v>
      </c>
      <c r="AS45" s="35">
        <f t="shared" si="9"/>
        <v>2.9909403838071152E-2</v>
      </c>
      <c r="AT45" s="35">
        <f t="shared" si="10"/>
        <v>5.8836432930317812E-3</v>
      </c>
      <c r="AU45" s="35">
        <f t="shared" si="11"/>
        <v>8.5874065139259995E-3</v>
      </c>
      <c r="AV45" s="35">
        <f t="shared" si="12"/>
        <v>1.6195229119373603E-2</v>
      </c>
      <c r="AW45" s="35">
        <f t="shared" si="13"/>
        <v>3.1770892347914713E-2</v>
      </c>
      <c r="AX45" s="35">
        <f t="shared" si="14"/>
        <v>6.0711875626891839E-3</v>
      </c>
      <c r="AY45" s="35">
        <f t="shared" si="15"/>
        <v>2.3094737206382981E-2</v>
      </c>
      <c r="AZ45" s="35">
        <f t="shared" si="16"/>
        <v>6.7275925064900922E-3</v>
      </c>
      <c r="BA45" s="35">
        <f t="shared" si="17"/>
        <v>6.1258879746725926E-3</v>
      </c>
      <c r="BB45" s="35">
        <f t="shared" si="18"/>
        <v>5.1396060565635747E-3</v>
      </c>
      <c r="BC45" s="35">
        <f t="shared" si="19"/>
        <v>7.4742531300636253E-2</v>
      </c>
      <c r="BD45" s="35">
        <f t="shared" si="20"/>
        <v>6.3248746774489731E-2</v>
      </c>
      <c r="BE45" s="35">
        <f t="shared" si="21"/>
        <v>2.0066120518403618E-2</v>
      </c>
      <c r="BF45" s="35">
        <f t="shared" si="22"/>
        <v>2.925132439186259E-2</v>
      </c>
      <c r="BG45" s="35">
        <f t="shared" si="23"/>
        <v>0.13108730464836288</v>
      </c>
      <c r="BH45" s="35">
        <f t="shared" si="24"/>
        <v>9.463171273129763E-3</v>
      </c>
      <c r="BI45" s="35">
        <f t="shared" si="25"/>
        <v>1.0820076390799837E-2</v>
      </c>
      <c r="BJ45" s="35">
        <f t="shared" si="26"/>
        <v>7.6742445342845994E-3</v>
      </c>
      <c r="BK45" s="35">
        <f t="shared" si="27"/>
        <v>0.15904479684657707</v>
      </c>
      <c r="BL45" s="35">
        <f t="shared" si="28"/>
        <v>3.3353855290618267E-2</v>
      </c>
      <c r="BM45" s="35">
        <f t="shared" si="29"/>
        <v>1.0797191524561881E-2</v>
      </c>
      <c r="BN45" s="35">
        <f t="shared" si="30"/>
        <v>5.9703267010014084E-2</v>
      </c>
      <c r="BO45" s="35">
        <f t="shared" si="31"/>
        <v>7.4537683839433081E-3</v>
      </c>
      <c r="BP45" s="35">
        <f t="shared" si="32"/>
        <v>5.3349646707900357E-3</v>
      </c>
      <c r="BQ45" s="35">
        <f t="shared" si="33"/>
        <v>3.1454411392867851E-2</v>
      </c>
      <c r="BR45" s="35">
        <f t="shared" si="34"/>
        <v>1.9452136302263313E-3</v>
      </c>
      <c r="BS45" s="35">
        <f t="shared" si="35"/>
        <v>1.0848542931729979E-2</v>
      </c>
      <c r="BT45" s="35">
        <f t="shared" si="36"/>
        <v>1.3321224820367754E-2</v>
      </c>
      <c r="BU45" s="35">
        <f t="shared" si="37"/>
        <v>1</v>
      </c>
    </row>
    <row r="46" spans="1:73">
      <c r="A46" s="10">
        <v>38139</v>
      </c>
      <c r="B46" s="60">
        <v>77014</v>
      </c>
      <c r="C46" s="61">
        <v>350773</v>
      </c>
      <c r="D46" s="61">
        <v>26651</v>
      </c>
      <c r="E46" s="61">
        <v>74503</v>
      </c>
      <c r="F46" s="61">
        <v>49763</v>
      </c>
      <c r="G46" s="61">
        <v>114088</v>
      </c>
      <c r="H46" s="61">
        <v>62302</v>
      </c>
      <c r="I46" s="61">
        <v>9998</v>
      </c>
      <c r="J46" s="61">
        <v>15713</v>
      </c>
      <c r="K46" s="61">
        <v>31042</v>
      </c>
      <c r="L46" s="61">
        <v>52300</v>
      </c>
      <c r="M46" s="61">
        <v>15211</v>
      </c>
      <c r="N46" s="61">
        <v>39325</v>
      </c>
      <c r="O46" s="61">
        <v>12334</v>
      </c>
      <c r="P46" s="61">
        <v>10750</v>
      </c>
      <c r="Q46" s="61">
        <v>8377</v>
      </c>
      <c r="R46" s="61">
        <v>129482</v>
      </c>
      <c r="S46" s="61">
        <v>108777</v>
      </c>
      <c r="T46" s="61">
        <v>31888</v>
      </c>
      <c r="U46" s="61">
        <v>44748</v>
      </c>
      <c r="V46" s="61">
        <v>209265</v>
      </c>
      <c r="W46" s="61">
        <v>14993</v>
      </c>
      <c r="X46" s="61">
        <v>12556</v>
      </c>
      <c r="Y46" s="61">
        <v>16170</v>
      </c>
      <c r="Z46" s="61">
        <v>252984</v>
      </c>
      <c r="AA46" s="61">
        <v>45868</v>
      </c>
      <c r="AB46" s="61">
        <v>19519</v>
      </c>
      <c r="AC46" s="61">
        <v>109953</v>
      </c>
      <c r="AD46" s="61">
        <v>11131</v>
      </c>
      <c r="AE46" s="61">
        <v>9252</v>
      </c>
      <c r="AF46" s="61">
        <v>53295</v>
      </c>
      <c r="AG46" s="61">
        <v>2417</v>
      </c>
      <c r="AH46" s="61">
        <v>11915</v>
      </c>
      <c r="AI46" s="61">
        <v>20418</v>
      </c>
      <c r="AJ46" s="62">
        <v>1693013</v>
      </c>
      <c r="AL46" s="1">
        <f t="shared" si="2"/>
        <v>38139</v>
      </c>
      <c r="AM46" s="35">
        <f t="shared" si="3"/>
        <v>4.5489314021806095E-2</v>
      </c>
      <c r="AN46" s="35">
        <f t="shared" si="4"/>
        <v>0.20718860398591152</v>
      </c>
      <c r="AO46" s="35">
        <f t="shared" si="5"/>
        <v>1.5741757446635082E-2</v>
      </c>
      <c r="AP46" s="35">
        <f t="shared" si="6"/>
        <v>4.4006159432916345E-2</v>
      </c>
      <c r="AQ46" s="35">
        <f t="shared" si="7"/>
        <v>2.9393158823942875E-2</v>
      </c>
      <c r="AR46" s="35">
        <f t="shared" si="8"/>
        <v>6.7387551070192606E-2</v>
      </c>
      <c r="AS46" s="35">
        <f t="shared" si="9"/>
        <v>3.6799481161692203E-2</v>
      </c>
      <c r="AT46" s="35">
        <f t="shared" si="10"/>
        <v>5.9054478612981711E-3</v>
      </c>
      <c r="AU46" s="35">
        <f t="shared" si="11"/>
        <v>9.2810864417461648E-3</v>
      </c>
      <c r="AV46" s="35">
        <f t="shared" si="12"/>
        <v>1.8335358322706323E-2</v>
      </c>
      <c r="AW46" s="35">
        <f t="shared" si="13"/>
        <v>3.0891670648719179E-2</v>
      </c>
      <c r="AX46" s="35">
        <f t="shared" si="14"/>
        <v>8.9845736565519578E-3</v>
      </c>
      <c r="AY46" s="35">
        <f t="shared" si="15"/>
        <v>2.3227819278410739E-2</v>
      </c>
      <c r="AZ46" s="35">
        <f t="shared" si="16"/>
        <v>7.2852364394130464E-3</v>
      </c>
      <c r="BA46" s="35">
        <f t="shared" si="17"/>
        <v>6.3496263761707679E-3</v>
      </c>
      <c r="BB46" s="35">
        <f t="shared" si="18"/>
        <v>4.9479832700634902E-3</v>
      </c>
      <c r="BC46" s="35">
        <f t="shared" si="19"/>
        <v>7.6480216040869145E-2</v>
      </c>
      <c r="BD46" s="35">
        <f t="shared" si="20"/>
        <v>6.4250540308904897E-2</v>
      </c>
      <c r="BE46" s="35">
        <f t="shared" si="21"/>
        <v>1.8835059151937995E-2</v>
      </c>
      <c r="BF46" s="35">
        <f t="shared" si="22"/>
        <v>2.6430984286594374E-2</v>
      </c>
      <c r="BG46" s="35">
        <f t="shared" si="23"/>
        <v>0.12360507568459309</v>
      </c>
      <c r="BH46" s="35">
        <f t="shared" si="24"/>
        <v>8.8558091402724023E-3</v>
      </c>
      <c r="BI46" s="35">
        <f t="shared" si="25"/>
        <v>7.4163636073674571E-3</v>
      </c>
      <c r="BJ46" s="35">
        <f t="shared" si="26"/>
        <v>9.5510193955982616E-3</v>
      </c>
      <c r="BK46" s="35">
        <f t="shared" si="27"/>
        <v>0.1494282678278312</v>
      </c>
      <c r="BL46" s="35">
        <f t="shared" si="28"/>
        <v>2.7092526755553559E-2</v>
      </c>
      <c r="BM46" s="35">
        <f t="shared" si="29"/>
        <v>1.1529149510369973E-2</v>
      </c>
      <c r="BN46" s="35">
        <f t="shared" si="30"/>
        <v>6.4945159901312041E-2</v>
      </c>
      <c r="BO46" s="35">
        <f t="shared" si="31"/>
        <v>6.574668948200634E-3</v>
      </c>
      <c r="BP46" s="35">
        <f t="shared" si="32"/>
        <v>5.4648133239378555E-3</v>
      </c>
      <c r="BQ46" s="35">
        <f t="shared" si="33"/>
        <v>3.1479380252839168E-2</v>
      </c>
      <c r="BR46" s="35">
        <f t="shared" si="34"/>
        <v>1.4276322745306741E-3</v>
      </c>
      <c r="BS46" s="35">
        <f t="shared" si="35"/>
        <v>7.0377486764720649E-3</v>
      </c>
      <c r="BT46" s="35">
        <f t="shared" si="36"/>
        <v>1.2060155474293463E-2</v>
      </c>
      <c r="BU46" s="35">
        <f t="shared" si="37"/>
        <v>1</v>
      </c>
    </row>
    <row r="47" spans="1:73">
      <c r="A47" s="10">
        <v>38169</v>
      </c>
      <c r="B47" s="60">
        <v>85424</v>
      </c>
      <c r="C47" s="61">
        <v>388124</v>
      </c>
      <c r="D47" s="61">
        <v>22788</v>
      </c>
      <c r="E47" s="61">
        <v>70273</v>
      </c>
      <c r="F47" s="61">
        <v>51606</v>
      </c>
      <c r="G47" s="61">
        <v>150118</v>
      </c>
      <c r="H47" s="61">
        <v>90288</v>
      </c>
      <c r="I47" s="61">
        <v>12104</v>
      </c>
      <c r="J47" s="61">
        <v>15750</v>
      </c>
      <c r="K47" s="61">
        <v>35501</v>
      </c>
      <c r="L47" s="61">
        <v>60588</v>
      </c>
      <c r="M47" s="61">
        <v>54121</v>
      </c>
      <c r="N47" s="61">
        <v>47878</v>
      </c>
      <c r="O47" s="61">
        <v>15547</v>
      </c>
      <c r="P47" s="61">
        <v>11967</v>
      </c>
      <c r="Q47" s="61">
        <v>11239</v>
      </c>
      <c r="R47" s="61">
        <v>153117</v>
      </c>
      <c r="S47" s="61">
        <v>127987</v>
      </c>
      <c r="T47" s="61">
        <v>35878</v>
      </c>
      <c r="U47" s="61">
        <v>47739</v>
      </c>
      <c r="V47" s="61">
        <v>264585</v>
      </c>
      <c r="W47" s="61">
        <v>18634</v>
      </c>
      <c r="X47" s="61">
        <v>15897</v>
      </c>
      <c r="Y47" s="61">
        <v>15941</v>
      </c>
      <c r="Z47" s="61">
        <v>315057</v>
      </c>
      <c r="AA47" s="61">
        <v>53471</v>
      </c>
      <c r="AB47" s="61">
        <v>43734</v>
      </c>
      <c r="AC47" s="61">
        <v>198125</v>
      </c>
      <c r="AD47" s="61">
        <v>13442</v>
      </c>
      <c r="AE47" s="61">
        <v>9945</v>
      </c>
      <c r="AF47" s="61">
        <v>57905</v>
      </c>
      <c r="AG47" s="61">
        <v>2273</v>
      </c>
      <c r="AH47" s="61">
        <v>14043</v>
      </c>
      <c r="AI47" s="61">
        <v>23125</v>
      </c>
      <c r="AJ47" s="62">
        <v>2091169</v>
      </c>
      <c r="AL47" s="1">
        <f t="shared" si="2"/>
        <v>38169</v>
      </c>
      <c r="AM47" s="35">
        <f t="shared" si="3"/>
        <v>4.0849878704208031E-2</v>
      </c>
      <c r="AN47" s="35">
        <f t="shared" si="4"/>
        <v>0.18560145067184911</v>
      </c>
      <c r="AO47" s="35">
        <f t="shared" si="5"/>
        <v>1.0897254119585744E-2</v>
      </c>
      <c r="AP47" s="35">
        <f t="shared" si="6"/>
        <v>3.3604648882993193E-2</v>
      </c>
      <c r="AQ47" s="35">
        <f t="shared" si="7"/>
        <v>2.467806284427514E-2</v>
      </c>
      <c r="AR47" s="35">
        <f t="shared" si="8"/>
        <v>7.1786641825696537E-2</v>
      </c>
      <c r="AS47" s="35">
        <f t="shared" si="9"/>
        <v>4.31758504453729E-2</v>
      </c>
      <c r="AT47" s="35">
        <f t="shared" si="10"/>
        <v>5.7881500729974481E-3</v>
      </c>
      <c r="AU47" s="35">
        <f t="shared" si="11"/>
        <v>7.5316724760170033E-3</v>
      </c>
      <c r="AV47" s="35">
        <f t="shared" si="12"/>
        <v>1.6976628861655848E-2</v>
      </c>
      <c r="AW47" s="35">
        <f t="shared" si="13"/>
        <v>2.8973268062026551E-2</v>
      </c>
      <c r="AX47" s="35">
        <f t="shared" si="14"/>
        <v>2.5880739433302616E-2</v>
      </c>
      <c r="AY47" s="35">
        <f t="shared" si="15"/>
        <v>2.2895327924237593E-2</v>
      </c>
      <c r="AZ47" s="35">
        <f t="shared" si="16"/>
        <v>7.4345975863261173E-3</v>
      </c>
      <c r="BA47" s="35">
        <f t="shared" si="17"/>
        <v>5.7226364774917758E-3</v>
      </c>
      <c r="BB47" s="35">
        <f t="shared" si="18"/>
        <v>5.3745058386003236E-3</v>
      </c>
      <c r="BC47" s="35">
        <f t="shared" si="19"/>
        <v>7.3220767905415582E-2</v>
      </c>
      <c r="BD47" s="35">
        <f t="shared" si="20"/>
        <v>6.1203566043681788E-2</v>
      </c>
      <c r="BE47" s="35">
        <f t="shared" si="21"/>
        <v>1.7156910799653209E-2</v>
      </c>
      <c r="BF47" s="35">
        <f t="shared" si="22"/>
        <v>2.2828857925877823E-2</v>
      </c>
      <c r="BG47" s="35">
        <f t="shared" si="23"/>
        <v>0.12652492457567993</v>
      </c>
      <c r="BH47" s="35">
        <f t="shared" si="24"/>
        <v>8.9108053916254499E-3</v>
      </c>
      <c r="BI47" s="35">
        <f t="shared" si="25"/>
        <v>7.6019680857931614E-3</v>
      </c>
      <c r="BJ47" s="35">
        <f t="shared" si="26"/>
        <v>7.6230089485833045E-3</v>
      </c>
      <c r="BK47" s="35">
        <f t="shared" si="27"/>
        <v>0.15066070700168183</v>
      </c>
      <c r="BL47" s="35">
        <f t="shared" si="28"/>
        <v>2.5569908505720964E-2</v>
      </c>
      <c r="BM47" s="35">
        <f t="shared" si="29"/>
        <v>2.0913661210547784E-2</v>
      </c>
      <c r="BN47" s="35">
        <f t="shared" si="30"/>
        <v>9.4743657734023407E-2</v>
      </c>
      <c r="BO47" s="35">
        <f t="shared" si="31"/>
        <v>6.4279835823886069E-3</v>
      </c>
      <c r="BP47" s="35">
        <f t="shared" si="32"/>
        <v>4.7557131919993079E-3</v>
      </c>
      <c r="BQ47" s="35">
        <f t="shared" si="33"/>
        <v>2.7690253633254891E-2</v>
      </c>
      <c r="BR47" s="35">
        <f t="shared" si="34"/>
        <v>1.0869518436816918E-3</v>
      </c>
      <c r="BS47" s="35">
        <f t="shared" si="35"/>
        <v>6.7153826400448745E-3</v>
      </c>
      <c r="BT47" s="35">
        <f t="shared" si="36"/>
        <v>1.1058408000501155E-2</v>
      </c>
      <c r="BU47" s="35">
        <f t="shared" si="37"/>
        <v>1</v>
      </c>
    </row>
    <row r="48" spans="1:73">
      <c r="A48" s="10">
        <v>38200</v>
      </c>
      <c r="B48" s="60">
        <v>71074</v>
      </c>
      <c r="C48" s="61">
        <v>371663</v>
      </c>
      <c r="D48" s="61">
        <v>18629</v>
      </c>
      <c r="E48" s="61">
        <v>68137</v>
      </c>
      <c r="F48" s="61">
        <v>48623</v>
      </c>
      <c r="G48" s="61">
        <v>123366</v>
      </c>
      <c r="H48" s="61">
        <v>70826</v>
      </c>
      <c r="I48" s="61">
        <v>11213</v>
      </c>
      <c r="J48" s="61">
        <v>12645</v>
      </c>
      <c r="K48" s="61">
        <v>29755</v>
      </c>
      <c r="L48" s="61">
        <v>54676</v>
      </c>
      <c r="M48" s="61">
        <v>48290</v>
      </c>
      <c r="N48" s="61">
        <v>41571</v>
      </c>
      <c r="O48" s="61">
        <v>12799</v>
      </c>
      <c r="P48" s="61">
        <v>8818</v>
      </c>
      <c r="Q48" s="61">
        <v>7860</v>
      </c>
      <c r="R48" s="61">
        <v>131454</v>
      </c>
      <c r="S48" s="61">
        <v>112337</v>
      </c>
      <c r="T48" s="61">
        <v>31402</v>
      </c>
      <c r="U48" s="61">
        <v>46182</v>
      </c>
      <c r="V48" s="61">
        <v>239573</v>
      </c>
      <c r="W48" s="61">
        <v>16665</v>
      </c>
      <c r="X48" s="61">
        <v>14291</v>
      </c>
      <c r="Y48" s="61">
        <v>17785</v>
      </c>
      <c r="Z48" s="61">
        <v>288315</v>
      </c>
      <c r="AA48" s="61">
        <v>50521</v>
      </c>
      <c r="AB48" s="61">
        <v>47458</v>
      </c>
      <c r="AC48" s="61">
        <v>205731</v>
      </c>
      <c r="AD48" s="61">
        <v>12626</v>
      </c>
      <c r="AE48" s="61">
        <v>10435</v>
      </c>
      <c r="AF48" s="61">
        <v>50760</v>
      </c>
      <c r="AG48" s="61">
        <v>2218</v>
      </c>
      <c r="AH48" s="61">
        <v>11994</v>
      </c>
      <c r="AI48" s="61">
        <v>25001</v>
      </c>
      <c r="AJ48" s="62">
        <v>1914040</v>
      </c>
      <c r="AL48" s="1">
        <f t="shared" si="2"/>
        <v>38200</v>
      </c>
      <c r="AM48" s="35">
        <f t="shared" si="3"/>
        <v>3.7132975277423666E-2</v>
      </c>
      <c r="AN48" s="35">
        <f t="shared" si="4"/>
        <v>0.19417723767528369</v>
      </c>
      <c r="AO48" s="35">
        <f t="shared" si="5"/>
        <v>9.732816451066854E-3</v>
      </c>
      <c r="AP48" s="35">
        <f t="shared" si="6"/>
        <v>3.5598524586737998E-2</v>
      </c>
      <c r="AQ48" s="35">
        <f t="shared" si="7"/>
        <v>2.5403335353493137E-2</v>
      </c>
      <c r="AR48" s="35">
        <f t="shared" si="8"/>
        <v>6.445319847025141E-2</v>
      </c>
      <c r="AS48" s="35">
        <f t="shared" si="9"/>
        <v>3.7003406407389604E-2</v>
      </c>
      <c r="AT48" s="35">
        <f t="shared" si="10"/>
        <v>5.8582892729514531E-3</v>
      </c>
      <c r="AU48" s="35">
        <f t="shared" si="11"/>
        <v>6.6064450063739524E-3</v>
      </c>
      <c r="AV48" s="35">
        <f t="shared" si="12"/>
        <v>1.5545652128482164E-2</v>
      </c>
      <c r="AW48" s="35">
        <f t="shared" si="13"/>
        <v>2.8565756201542288E-2</v>
      </c>
      <c r="AX48" s="35">
        <f t="shared" si="14"/>
        <v>2.5229357798165139E-2</v>
      </c>
      <c r="AY48" s="35">
        <f t="shared" si="15"/>
        <v>2.1718981839459989E-2</v>
      </c>
      <c r="AZ48" s="35">
        <f t="shared" si="16"/>
        <v>6.6869030950241371E-3</v>
      </c>
      <c r="BA48" s="35">
        <f t="shared" si="17"/>
        <v>4.6070092579047458E-3</v>
      </c>
      <c r="BB48" s="35">
        <f t="shared" si="18"/>
        <v>4.106497251886063E-3</v>
      </c>
      <c r="BC48" s="35">
        <f t="shared" si="19"/>
        <v>6.8678815489749426E-2</v>
      </c>
      <c r="BD48" s="35">
        <f t="shared" si="20"/>
        <v>5.8691040939583293E-2</v>
      </c>
      <c r="BE48" s="35">
        <f t="shared" si="21"/>
        <v>1.640613571294226E-2</v>
      </c>
      <c r="BF48" s="35">
        <f t="shared" si="22"/>
        <v>2.4128022402875593E-2</v>
      </c>
      <c r="BG48" s="35">
        <f t="shared" si="23"/>
        <v>0.12516614072851143</v>
      </c>
      <c r="BH48" s="35">
        <f t="shared" si="24"/>
        <v>8.7067145932164421E-3</v>
      </c>
      <c r="BI48" s="35">
        <f t="shared" si="25"/>
        <v>7.4664061357129418E-3</v>
      </c>
      <c r="BJ48" s="35">
        <f t="shared" si="26"/>
        <v>9.2918643288541509E-3</v>
      </c>
      <c r="BK48" s="35">
        <f t="shared" si="27"/>
        <v>0.15063164824141606</v>
      </c>
      <c r="BL48" s="35">
        <f t="shared" si="28"/>
        <v>2.6394955173350609E-2</v>
      </c>
      <c r="BM48" s="35">
        <f t="shared" si="29"/>
        <v>2.4794675137405697E-2</v>
      </c>
      <c r="BN48" s="35">
        <f t="shared" si="30"/>
        <v>0.10748521452007273</v>
      </c>
      <c r="BO48" s="35">
        <f t="shared" si="31"/>
        <v>6.5965183590729554E-3</v>
      </c>
      <c r="BP48" s="35">
        <f t="shared" si="32"/>
        <v>5.4518191887316884E-3</v>
      </c>
      <c r="BQ48" s="35">
        <f t="shared" si="33"/>
        <v>2.6519821947294728E-2</v>
      </c>
      <c r="BR48" s="35">
        <f t="shared" si="34"/>
        <v>1.1588054586111052E-3</v>
      </c>
      <c r="BS48" s="35">
        <f t="shared" si="35"/>
        <v>6.266326722534534E-3</v>
      </c>
      <c r="BT48" s="35">
        <f t="shared" si="36"/>
        <v>1.3061900482748532E-2</v>
      </c>
      <c r="BU48" s="35">
        <f t="shared" si="37"/>
        <v>1</v>
      </c>
    </row>
    <row r="49" spans="1:73">
      <c r="A49" s="10">
        <v>38231</v>
      </c>
      <c r="B49" s="60">
        <v>90050</v>
      </c>
      <c r="C49" s="61">
        <v>380776</v>
      </c>
      <c r="D49" s="61">
        <v>25261</v>
      </c>
      <c r="E49" s="61">
        <v>70819</v>
      </c>
      <c r="F49" s="61">
        <v>54102</v>
      </c>
      <c r="G49" s="61">
        <v>146159</v>
      </c>
      <c r="H49" s="61">
        <v>87315</v>
      </c>
      <c r="I49" s="61">
        <v>12831</v>
      </c>
      <c r="J49" s="61">
        <v>18616</v>
      </c>
      <c r="K49" s="61">
        <v>36759</v>
      </c>
      <c r="L49" s="61">
        <v>63380</v>
      </c>
      <c r="M49" s="61">
        <v>51885</v>
      </c>
      <c r="N49" s="61">
        <v>46008</v>
      </c>
      <c r="O49" s="61">
        <v>15332</v>
      </c>
      <c r="P49" s="61">
        <v>11082</v>
      </c>
      <c r="Q49" s="61">
        <v>10060</v>
      </c>
      <c r="R49" s="61">
        <v>150482</v>
      </c>
      <c r="S49" s="61">
        <v>125819</v>
      </c>
      <c r="T49" s="61">
        <v>39236</v>
      </c>
      <c r="U49" s="61">
        <v>58974</v>
      </c>
      <c r="V49" s="61">
        <v>288614</v>
      </c>
      <c r="W49" s="61">
        <v>24047</v>
      </c>
      <c r="X49" s="61">
        <v>19236</v>
      </c>
      <c r="Y49" s="61">
        <v>16620</v>
      </c>
      <c r="Z49" s="61">
        <v>348516</v>
      </c>
      <c r="AA49" s="61">
        <v>76976</v>
      </c>
      <c r="AB49" s="61">
        <v>44700</v>
      </c>
      <c r="AC49" s="61">
        <v>183488</v>
      </c>
      <c r="AD49" s="61">
        <v>16392</v>
      </c>
      <c r="AE49" s="61">
        <v>12276</v>
      </c>
      <c r="AF49" s="61">
        <v>63774</v>
      </c>
      <c r="AG49" s="61">
        <v>2800</v>
      </c>
      <c r="AH49" s="61">
        <v>20942</v>
      </c>
      <c r="AI49" s="61">
        <v>25647</v>
      </c>
      <c r="AJ49" s="62">
        <v>2164638</v>
      </c>
      <c r="AL49" s="1">
        <f t="shared" si="2"/>
        <v>38231</v>
      </c>
      <c r="AM49" s="35">
        <f t="shared" si="3"/>
        <v>4.1600489319692256E-2</v>
      </c>
      <c r="AN49" s="35">
        <f t="shared" si="4"/>
        <v>0.17590747275064006</v>
      </c>
      <c r="AO49" s="35">
        <f t="shared" si="5"/>
        <v>1.1669849646915559E-2</v>
      </c>
      <c r="AP49" s="35">
        <f t="shared" si="6"/>
        <v>3.2716324854317441E-2</v>
      </c>
      <c r="AQ49" s="35">
        <f t="shared" si="7"/>
        <v>2.4993555504430765E-2</v>
      </c>
      <c r="AR49" s="35">
        <f t="shared" si="8"/>
        <v>6.7521220638277618E-2</v>
      </c>
      <c r="AS49" s="35">
        <f t="shared" si="9"/>
        <v>4.033699861131515E-2</v>
      </c>
      <c r="AT49" s="35">
        <f t="shared" si="10"/>
        <v>5.9275500106715307E-3</v>
      </c>
      <c r="AU49" s="35">
        <f t="shared" si="11"/>
        <v>8.6000522951181681E-3</v>
      </c>
      <c r="AV49" s="35">
        <f t="shared" si="12"/>
        <v>1.6981592303193422E-2</v>
      </c>
      <c r="AW49" s="35">
        <f t="shared" si="13"/>
        <v>2.9279722521733425E-2</v>
      </c>
      <c r="AX49" s="35">
        <f t="shared" si="14"/>
        <v>2.3969365778481206E-2</v>
      </c>
      <c r="AY49" s="35">
        <f t="shared" si="15"/>
        <v>2.1254362161248208E-2</v>
      </c>
      <c r="AZ49" s="35">
        <f t="shared" si="16"/>
        <v>7.0829395030485463E-3</v>
      </c>
      <c r="BA49" s="35">
        <f t="shared" si="17"/>
        <v>5.1195627167221498E-3</v>
      </c>
      <c r="BB49" s="35">
        <f t="shared" si="18"/>
        <v>4.6474283459867196E-3</v>
      </c>
      <c r="BC49" s="35">
        <f t="shared" si="19"/>
        <v>6.9518321308227979E-2</v>
      </c>
      <c r="BD49" s="35">
        <f t="shared" si="20"/>
        <v>5.8124730324423758E-2</v>
      </c>
      <c r="BE49" s="35">
        <f t="shared" si="21"/>
        <v>1.8125894491365299E-2</v>
      </c>
      <c r="BF49" s="35">
        <f t="shared" si="22"/>
        <v>2.7244278258073636E-2</v>
      </c>
      <c r="BG49" s="35">
        <f t="shared" si="23"/>
        <v>0.13333130066089571</v>
      </c>
      <c r="BH49" s="35">
        <f t="shared" si="24"/>
        <v>1.1109016842539029E-2</v>
      </c>
      <c r="BI49" s="35">
        <f t="shared" si="25"/>
        <v>8.8864743204175485E-3</v>
      </c>
      <c r="BJ49" s="35">
        <f t="shared" si="26"/>
        <v>7.6779581620575821E-3</v>
      </c>
      <c r="BK49" s="35">
        <f t="shared" si="27"/>
        <v>0.16100428801490133</v>
      </c>
      <c r="BL49" s="35">
        <f t="shared" si="28"/>
        <v>3.5560680353943705E-2</v>
      </c>
      <c r="BM49" s="35">
        <f t="shared" si="29"/>
        <v>2.0650104082068226E-2</v>
      </c>
      <c r="BN49" s="35">
        <f t="shared" si="30"/>
        <v>8.4766136416343049E-2</v>
      </c>
      <c r="BO49" s="35">
        <f t="shared" si="31"/>
        <v>7.5726287721087776E-3</v>
      </c>
      <c r="BP49" s="35">
        <f t="shared" si="32"/>
        <v>5.6711561009277298E-3</v>
      </c>
      <c r="BQ49" s="35">
        <f t="shared" si="33"/>
        <v>2.9461739099101096E-2</v>
      </c>
      <c r="BR49" s="35">
        <f t="shared" si="34"/>
        <v>1.2935188239326853E-3</v>
      </c>
      <c r="BS49" s="35">
        <f t="shared" si="35"/>
        <v>9.6745968609993904E-3</v>
      </c>
      <c r="BT49" s="35">
        <f t="shared" si="36"/>
        <v>1.1848170456214851E-2</v>
      </c>
      <c r="BU49" s="35">
        <f t="shared" si="37"/>
        <v>1</v>
      </c>
    </row>
    <row r="50" spans="1:73">
      <c r="A50" s="10">
        <v>38261</v>
      </c>
      <c r="B50" s="60">
        <v>109209</v>
      </c>
      <c r="C50" s="61">
        <v>435216</v>
      </c>
      <c r="D50" s="61">
        <v>36767</v>
      </c>
      <c r="E50" s="61">
        <v>81053</v>
      </c>
      <c r="F50" s="61">
        <v>57172</v>
      </c>
      <c r="G50" s="61">
        <v>156023</v>
      </c>
      <c r="H50" s="61">
        <v>83943</v>
      </c>
      <c r="I50" s="61">
        <v>13003</v>
      </c>
      <c r="J50" s="61">
        <v>20825</v>
      </c>
      <c r="K50" s="61">
        <v>40686</v>
      </c>
      <c r="L50" s="61">
        <v>70747</v>
      </c>
      <c r="M50" s="61">
        <v>33933</v>
      </c>
      <c r="N50" s="61">
        <v>46948</v>
      </c>
      <c r="O50" s="61">
        <v>14201</v>
      </c>
      <c r="P50" s="61">
        <v>13992</v>
      </c>
      <c r="Q50" s="61">
        <v>12172</v>
      </c>
      <c r="R50" s="61">
        <v>148177</v>
      </c>
      <c r="S50" s="61">
        <v>123474</v>
      </c>
      <c r="T50" s="61">
        <v>43307</v>
      </c>
      <c r="U50" s="61">
        <v>64038</v>
      </c>
      <c r="V50" s="61">
        <v>310116</v>
      </c>
      <c r="W50" s="61">
        <v>21936</v>
      </c>
      <c r="X50" s="61">
        <v>21846</v>
      </c>
      <c r="Y50" s="61">
        <v>20360</v>
      </c>
      <c r="Z50" s="61">
        <v>374257</v>
      </c>
      <c r="AA50" s="61">
        <v>88988</v>
      </c>
      <c r="AB50" s="61">
        <v>27522</v>
      </c>
      <c r="AC50" s="61">
        <v>149730</v>
      </c>
      <c r="AD50" s="61">
        <v>21251</v>
      </c>
      <c r="AE50" s="61">
        <v>15125</v>
      </c>
      <c r="AF50" s="61">
        <v>65783</v>
      </c>
      <c r="AG50" s="61">
        <v>3598</v>
      </c>
      <c r="AH50" s="61">
        <v>29301</v>
      </c>
      <c r="AI50" s="61">
        <v>29300</v>
      </c>
      <c r="AJ50" s="62">
        <v>2286267</v>
      </c>
      <c r="AL50" s="1">
        <f t="shared" si="2"/>
        <v>38261</v>
      </c>
      <c r="AM50" s="35">
        <f t="shared" si="3"/>
        <v>4.7767386748791808E-2</v>
      </c>
      <c r="AN50" s="35">
        <f t="shared" si="4"/>
        <v>0.19036096833834368</v>
      </c>
      <c r="AO50" s="35">
        <f t="shared" si="5"/>
        <v>1.6081673750266264E-2</v>
      </c>
      <c r="AP50" s="35">
        <f t="shared" si="6"/>
        <v>3.5452114735505517E-2</v>
      </c>
      <c r="AQ50" s="35">
        <f t="shared" si="7"/>
        <v>2.5006703066614705E-2</v>
      </c>
      <c r="AR50" s="35">
        <f t="shared" si="8"/>
        <v>6.8243560354061886E-2</v>
      </c>
      <c r="AS50" s="35">
        <f t="shared" si="9"/>
        <v>3.6716184067740118E-2</v>
      </c>
      <c r="AT50" s="35">
        <f t="shared" si="10"/>
        <v>5.6874372065904817E-3</v>
      </c>
      <c r="AU50" s="35">
        <f t="shared" si="11"/>
        <v>9.1087348940434333E-3</v>
      </c>
      <c r="AV50" s="35">
        <f t="shared" si="12"/>
        <v>1.7795821747853598E-2</v>
      </c>
      <c r="AW50" s="35">
        <f t="shared" si="13"/>
        <v>3.0944329774256464E-2</v>
      </c>
      <c r="AX50" s="35">
        <f t="shared" si="14"/>
        <v>1.4842098495057663E-2</v>
      </c>
      <c r="AY50" s="35">
        <f t="shared" si="15"/>
        <v>2.0534784432439432E-2</v>
      </c>
      <c r="AZ50" s="35">
        <f t="shared" si="16"/>
        <v>6.2114354972538201E-3</v>
      </c>
      <c r="BA50" s="35">
        <f t="shared" si="17"/>
        <v>6.1200201026389307E-3</v>
      </c>
      <c r="BB50" s="35">
        <f t="shared" si="18"/>
        <v>5.323962599293958E-3</v>
      </c>
      <c r="BC50" s="35">
        <f t="shared" si="19"/>
        <v>6.4811765205026364E-2</v>
      </c>
      <c r="BD50" s="35">
        <f t="shared" si="20"/>
        <v>5.4006815476932486E-2</v>
      </c>
      <c r="BE50" s="35">
        <f t="shared" si="21"/>
        <v>1.8942232031516879E-2</v>
      </c>
      <c r="BF50" s="35">
        <f t="shared" si="22"/>
        <v>2.8009851867695244E-2</v>
      </c>
      <c r="BG50" s="35">
        <f t="shared" si="23"/>
        <v>0.13564294983919201</v>
      </c>
      <c r="BH50" s="35">
        <f t="shared" si="24"/>
        <v>9.5946798864699531E-3</v>
      </c>
      <c r="BI50" s="35">
        <f t="shared" si="25"/>
        <v>9.5553144055353107E-3</v>
      </c>
      <c r="BJ50" s="35">
        <f t="shared" si="26"/>
        <v>8.9053465758811203E-3</v>
      </c>
      <c r="BK50" s="35">
        <f t="shared" si="27"/>
        <v>0.16369785331284578</v>
      </c>
      <c r="BL50" s="35">
        <f t="shared" si="28"/>
        <v>3.8922837971243081E-2</v>
      </c>
      <c r="BM50" s="35">
        <f t="shared" si="29"/>
        <v>1.2037964069813369E-2</v>
      </c>
      <c r="BN50" s="35">
        <f t="shared" si="30"/>
        <v>6.5491038448265232E-2</v>
      </c>
      <c r="BO50" s="35">
        <f t="shared" si="31"/>
        <v>9.2950648371340708E-3</v>
      </c>
      <c r="BP50" s="35">
        <f t="shared" si="32"/>
        <v>6.6155877681828065E-3</v>
      </c>
      <c r="BQ50" s="35">
        <f t="shared" si="33"/>
        <v>2.8773104803594681E-2</v>
      </c>
      <c r="BR50" s="35">
        <f t="shared" si="34"/>
        <v>1.5737444489204455E-3</v>
      </c>
      <c r="BS50" s="35">
        <f t="shared" si="35"/>
        <v>1.2816088409621448E-2</v>
      </c>
      <c r="BT50" s="35">
        <f t="shared" si="36"/>
        <v>1.2815651015388842E-2</v>
      </c>
      <c r="BU50" s="35">
        <f t="shared" si="37"/>
        <v>1</v>
      </c>
    </row>
    <row r="51" spans="1:73">
      <c r="A51" s="10">
        <v>38292</v>
      </c>
      <c r="B51" s="60">
        <v>130238</v>
      </c>
      <c r="C51" s="61">
        <v>468395</v>
      </c>
      <c r="D51" s="61">
        <v>41545</v>
      </c>
      <c r="E51" s="61">
        <v>86109</v>
      </c>
      <c r="F51" s="61">
        <v>60520</v>
      </c>
      <c r="G51" s="61">
        <v>163003</v>
      </c>
      <c r="H51" s="61">
        <v>87998</v>
      </c>
      <c r="I51" s="61">
        <v>13817</v>
      </c>
      <c r="J51" s="61">
        <v>20969</v>
      </c>
      <c r="K51" s="61">
        <v>41704</v>
      </c>
      <c r="L51" s="61">
        <v>75444</v>
      </c>
      <c r="M51" s="61">
        <v>25905</v>
      </c>
      <c r="N51" s="61">
        <v>42711</v>
      </c>
      <c r="O51" s="61">
        <v>17705</v>
      </c>
      <c r="P51" s="61">
        <v>13359</v>
      </c>
      <c r="Q51" s="61">
        <v>11405</v>
      </c>
      <c r="R51" s="61">
        <v>172353</v>
      </c>
      <c r="S51" s="61">
        <v>143177</v>
      </c>
      <c r="T51" s="61">
        <v>61323</v>
      </c>
      <c r="U51" s="61">
        <v>88474</v>
      </c>
      <c r="V51" s="61">
        <v>371499</v>
      </c>
      <c r="W51" s="61">
        <v>21111</v>
      </c>
      <c r="X51" s="61">
        <v>33917</v>
      </c>
      <c r="Y51" s="61">
        <v>20524</v>
      </c>
      <c r="Z51" s="61">
        <v>447051</v>
      </c>
      <c r="AA51" s="61">
        <v>118013</v>
      </c>
      <c r="AB51" s="61">
        <v>32628</v>
      </c>
      <c r="AC51" s="61">
        <v>183310</v>
      </c>
      <c r="AD51" s="61">
        <v>26814</v>
      </c>
      <c r="AE51" s="61">
        <v>17319</v>
      </c>
      <c r="AF51" s="61">
        <v>72009</v>
      </c>
      <c r="AG51" s="61">
        <v>5484</v>
      </c>
      <c r="AH51" s="61">
        <v>49975</v>
      </c>
      <c r="AI51" s="61">
        <v>37031</v>
      </c>
      <c r="AJ51" s="62">
        <v>2612613</v>
      </c>
      <c r="AL51" s="1">
        <f t="shared" si="2"/>
        <v>38292</v>
      </c>
      <c r="AM51" s="35">
        <f t="shared" si="3"/>
        <v>4.984970984987061E-2</v>
      </c>
      <c r="AN51" s="35">
        <f t="shared" si="4"/>
        <v>0.17928219755470864</v>
      </c>
      <c r="AO51" s="35">
        <f t="shared" si="5"/>
        <v>1.5901704538712775E-2</v>
      </c>
      <c r="AP51" s="35">
        <f t="shared" si="6"/>
        <v>3.2958957181947725E-2</v>
      </c>
      <c r="AQ51" s="35">
        <f t="shared" si="7"/>
        <v>2.3164548289394564E-2</v>
      </c>
      <c r="AR51" s="35">
        <f t="shared" si="8"/>
        <v>6.2390794197227067E-2</v>
      </c>
      <c r="AS51" s="35">
        <f t="shared" si="9"/>
        <v>3.3681988109222454E-2</v>
      </c>
      <c r="AT51" s="35">
        <f t="shared" si="10"/>
        <v>5.2885750779009368E-3</v>
      </c>
      <c r="AU51" s="35">
        <f t="shared" si="11"/>
        <v>8.0260643271697716E-3</v>
      </c>
      <c r="AV51" s="35">
        <f t="shared" si="12"/>
        <v>1.5962563150378566E-2</v>
      </c>
      <c r="AW51" s="35">
        <f t="shared" si="13"/>
        <v>2.8876837097572432E-2</v>
      </c>
      <c r="AX51" s="35">
        <f t="shared" si="14"/>
        <v>9.9153605987568772E-3</v>
      </c>
      <c r="AY51" s="35">
        <f t="shared" si="15"/>
        <v>1.6348001024261916E-2</v>
      </c>
      <c r="AZ51" s="35">
        <f t="shared" si="16"/>
        <v>6.7767403744833235E-3</v>
      </c>
      <c r="BA51" s="35">
        <f t="shared" si="17"/>
        <v>5.1132716556183408E-3</v>
      </c>
      <c r="BB51" s="35">
        <f t="shared" si="18"/>
        <v>4.3653614216877896E-3</v>
      </c>
      <c r="BC51" s="35">
        <f t="shared" si="19"/>
        <v>6.5969586770026789E-2</v>
      </c>
      <c r="BD51" s="35">
        <f t="shared" si="20"/>
        <v>5.4802222908635914E-2</v>
      </c>
      <c r="BE51" s="35">
        <f t="shared" si="21"/>
        <v>2.3471903416235011E-2</v>
      </c>
      <c r="BF51" s="35">
        <f t="shared" si="22"/>
        <v>3.3864181185655894E-2</v>
      </c>
      <c r="BG51" s="35">
        <f t="shared" si="23"/>
        <v>0.14219442374358546</v>
      </c>
      <c r="BH51" s="35">
        <f t="shared" si="24"/>
        <v>8.0804160432486564E-3</v>
      </c>
      <c r="BI51" s="35">
        <f t="shared" si="25"/>
        <v>1.2982022213010499E-2</v>
      </c>
      <c r="BJ51" s="35">
        <f t="shared" si="26"/>
        <v>7.8557367662183408E-3</v>
      </c>
      <c r="BK51" s="35">
        <f t="shared" si="27"/>
        <v>0.17111259876606294</v>
      </c>
      <c r="BL51" s="35">
        <f t="shared" si="28"/>
        <v>4.5170486405755467E-2</v>
      </c>
      <c r="BM51" s="35">
        <f t="shared" si="29"/>
        <v>1.2488646424097255E-2</v>
      </c>
      <c r="BN51" s="35">
        <f t="shared" si="30"/>
        <v>7.0163472355071338E-2</v>
      </c>
      <c r="BO51" s="35">
        <f t="shared" si="31"/>
        <v>1.0263288133374519E-2</v>
      </c>
      <c r="BP51" s="35">
        <f t="shared" si="32"/>
        <v>6.6289955688041049E-3</v>
      </c>
      <c r="BQ51" s="35">
        <f t="shared" si="33"/>
        <v>2.756206143045296E-2</v>
      </c>
      <c r="BR51" s="35">
        <f t="shared" si="34"/>
        <v>2.0990479646239226E-3</v>
      </c>
      <c r="BS51" s="35">
        <f t="shared" si="35"/>
        <v>1.9128359232691561E-2</v>
      </c>
      <c r="BT51" s="35">
        <f t="shared" si="36"/>
        <v>1.4173932381106579E-2</v>
      </c>
      <c r="BU51" s="35">
        <f t="shared" si="37"/>
        <v>1</v>
      </c>
    </row>
    <row r="52" spans="1:73">
      <c r="A52" s="10">
        <v>38322</v>
      </c>
      <c r="B52" s="60">
        <v>217535</v>
      </c>
      <c r="C52" s="61">
        <v>479764</v>
      </c>
      <c r="D52" s="61">
        <v>98119</v>
      </c>
      <c r="E52" s="61">
        <v>88546</v>
      </c>
      <c r="F52" s="61">
        <v>91753</v>
      </c>
      <c r="G52" s="61">
        <v>184145</v>
      </c>
      <c r="H52" s="61">
        <v>105625</v>
      </c>
      <c r="I52" s="61">
        <v>31071</v>
      </c>
      <c r="J52" s="61">
        <v>45056</v>
      </c>
      <c r="K52" s="61">
        <v>46335</v>
      </c>
      <c r="L52" s="61">
        <v>111377</v>
      </c>
      <c r="M52" s="61">
        <v>21322</v>
      </c>
      <c r="N52" s="61">
        <v>41821</v>
      </c>
      <c r="O52" s="61">
        <v>17927</v>
      </c>
      <c r="P52" s="61">
        <v>23183</v>
      </c>
      <c r="Q52" s="61">
        <v>25259</v>
      </c>
      <c r="R52" s="61">
        <v>156539</v>
      </c>
      <c r="S52" s="61">
        <v>127203</v>
      </c>
      <c r="T52" s="61">
        <v>75329</v>
      </c>
      <c r="U52" s="61">
        <v>152691</v>
      </c>
      <c r="V52" s="61">
        <v>389493</v>
      </c>
      <c r="W52" s="61">
        <v>27359</v>
      </c>
      <c r="X52" s="61">
        <v>39856</v>
      </c>
      <c r="Y52" s="61">
        <v>24161</v>
      </c>
      <c r="Z52" s="61">
        <v>480868</v>
      </c>
      <c r="AA52" s="61">
        <v>130116</v>
      </c>
      <c r="AB52" s="61">
        <v>47192</v>
      </c>
      <c r="AC52" s="61">
        <v>204293</v>
      </c>
      <c r="AD52" s="61">
        <v>32204</v>
      </c>
      <c r="AE52" s="61">
        <v>36492</v>
      </c>
      <c r="AF52" s="61">
        <v>77157</v>
      </c>
      <c r="AG52" s="61">
        <v>6057</v>
      </c>
      <c r="AH52" s="61">
        <v>57283</v>
      </c>
      <c r="AI52" s="61">
        <v>41422</v>
      </c>
      <c r="AJ52" s="62">
        <v>3126482</v>
      </c>
      <c r="AL52" s="1">
        <f t="shared" si="2"/>
        <v>38322</v>
      </c>
      <c r="AM52" s="35">
        <f t="shared" si="3"/>
        <v>6.957820323289883E-2</v>
      </c>
      <c r="AN52" s="35">
        <f t="shared" si="4"/>
        <v>0.15345170706244271</v>
      </c>
      <c r="AO52" s="35">
        <f t="shared" si="5"/>
        <v>3.1383196832734044E-2</v>
      </c>
      <c r="AP52" s="35">
        <f t="shared" si="6"/>
        <v>2.8321288911946397E-2</v>
      </c>
      <c r="AQ52" s="35">
        <f t="shared" si="7"/>
        <v>2.9347042458584442E-2</v>
      </c>
      <c r="AR52" s="35">
        <f t="shared" si="8"/>
        <v>5.8898467990540167E-2</v>
      </c>
      <c r="AS52" s="35">
        <f t="shared" si="9"/>
        <v>3.3783978286137585E-2</v>
      </c>
      <c r="AT52" s="35">
        <f t="shared" si="10"/>
        <v>9.9380069995605291E-3</v>
      </c>
      <c r="AU52" s="35">
        <f t="shared" si="11"/>
        <v>1.4411085686723928E-2</v>
      </c>
      <c r="AV52" s="35">
        <f t="shared" si="12"/>
        <v>1.4820171681781631E-2</v>
      </c>
      <c r="AW52" s="35">
        <f t="shared" si="13"/>
        <v>3.5623745794794277E-2</v>
      </c>
      <c r="AX52" s="35">
        <f t="shared" si="14"/>
        <v>6.8198057753091172E-3</v>
      </c>
      <c r="AY52" s="35">
        <f t="shared" si="15"/>
        <v>1.3376376387262105E-2</v>
      </c>
      <c r="AZ52" s="35">
        <f t="shared" si="16"/>
        <v>5.733920745425689E-3</v>
      </c>
      <c r="BA52" s="35">
        <f t="shared" si="17"/>
        <v>7.4150434897754091E-3</v>
      </c>
      <c r="BB52" s="35">
        <f t="shared" si="18"/>
        <v>8.0790485919957321E-3</v>
      </c>
      <c r="BC52" s="35">
        <f t="shared" si="19"/>
        <v>5.0068735402922518E-2</v>
      </c>
      <c r="BD52" s="35">
        <f t="shared" si="20"/>
        <v>4.0685665230121265E-2</v>
      </c>
      <c r="BE52" s="35">
        <f t="shared" si="21"/>
        <v>2.4093853730806702E-2</v>
      </c>
      <c r="BF52" s="35">
        <f t="shared" si="22"/>
        <v>4.8837959086282919E-2</v>
      </c>
      <c r="BG52" s="35">
        <f t="shared" si="23"/>
        <v>0.12457867980688839</v>
      </c>
      <c r="BH52" s="35">
        <f t="shared" si="24"/>
        <v>8.7507300537792952E-3</v>
      </c>
      <c r="BI52" s="35">
        <f t="shared" si="25"/>
        <v>1.274787444802177E-2</v>
      </c>
      <c r="BJ52" s="35">
        <f t="shared" si="26"/>
        <v>7.7278551419774685E-3</v>
      </c>
      <c r="BK52" s="35">
        <f t="shared" si="27"/>
        <v>0.15380481960235179</v>
      </c>
      <c r="BL52" s="35">
        <f t="shared" si="28"/>
        <v>4.1617383372109608E-2</v>
      </c>
      <c r="BM52" s="35">
        <f t="shared" si="29"/>
        <v>1.5094281687852353E-2</v>
      </c>
      <c r="BN52" s="35">
        <f t="shared" si="30"/>
        <v>6.5342771843880765E-2</v>
      </c>
      <c r="BO52" s="35">
        <f t="shared" si="31"/>
        <v>1.0300395140608518E-2</v>
      </c>
      <c r="BP52" s="35">
        <f t="shared" si="32"/>
        <v>1.1671904715907528E-2</v>
      </c>
      <c r="BQ52" s="35">
        <f t="shared" si="33"/>
        <v>2.4678536450873537E-2</v>
      </c>
      <c r="BR52" s="35">
        <f t="shared" si="34"/>
        <v>1.9373212447728789E-3</v>
      </c>
      <c r="BS52" s="35">
        <f t="shared" si="35"/>
        <v>1.8321871035879945E-2</v>
      </c>
      <c r="BT52" s="35">
        <f t="shared" si="36"/>
        <v>1.3248756909523228E-2</v>
      </c>
      <c r="BU52" s="35">
        <f t="shared" si="37"/>
        <v>1</v>
      </c>
    </row>
    <row r="53" spans="1:73">
      <c r="A53" s="10">
        <v>38353</v>
      </c>
      <c r="B53" s="60">
        <v>328684</v>
      </c>
      <c r="C53" s="61">
        <v>570562</v>
      </c>
      <c r="D53" s="61">
        <v>156996</v>
      </c>
      <c r="E53" s="61">
        <v>112623</v>
      </c>
      <c r="F53" s="61">
        <v>181095</v>
      </c>
      <c r="G53" s="61">
        <v>235505</v>
      </c>
      <c r="H53" s="61">
        <v>142724</v>
      </c>
      <c r="I53" s="61">
        <v>90410</v>
      </c>
      <c r="J53" s="61">
        <v>81355</v>
      </c>
      <c r="K53" s="61">
        <v>72377</v>
      </c>
      <c r="L53" s="61">
        <v>176707</v>
      </c>
      <c r="M53" s="61">
        <v>27854</v>
      </c>
      <c r="N53" s="61">
        <v>48702</v>
      </c>
      <c r="O53" s="61">
        <v>20979</v>
      </c>
      <c r="P53" s="61">
        <v>30249</v>
      </c>
      <c r="Q53" s="61">
        <v>31451</v>
      </c>
      <c r="R53" s="61">
        <v>172714</v>
      </c>
      <c r="S53" s="61">
        <v>139457</v>
      </c>
      <c r="T53" s="61">
        <v>100490</v>
      </c>
      <c r="U53" s="61">
        <v>257994</v>
      </c>
      <c r="V53" s="61">
        <v>473934</v>
      </c>
      <c r="W53" s="61">
        <v>39107</v>
      </c>
      <c r="X53" s="61">
        <v>49461</v>
      </c>
      <c r="Y53" s="61">
        <v>42603</v>
      </c>
      <c r="Z53" s="61">
        <v>605106</v>
      </c>
      <c r="AA53" s="61">
        <v>166838</v>
      </c>
      <c r="AB53" s="61">
        <v>94525</v>
      </c>
      <c r="AC53" s="61">
        <v>245847</v>
      </c>
      <c r="AD53" s="61">
        <v>49589</v>
      </c>
      <c r="AE53" s="61">
        <v>58334</v>
      </c>
      <c r="AF53" s="61">
        <v>90948</v>
      </c>
      <c r="AG53" s="61">
        <v>8358</v>
      </c>
      <c r="AH53" s="61">
        <v>70139</v>
      </c>
      <c r="AI53" s="61">
        <v>50847</v>
      </c>
      <c r="AJ53" s="62">
        <v>4280001</v>
      </c>
      <c r="AL53" s="1">
        <f t="shared" si="2"/>
        <v>38353</v>
      </c>
      <c r="AM53" s="35">
        <f t="shared" si="3"/>
        <v>7.6795309159974498E-2</v>
      </c>
      <c r="AN53" s="35">
        <f t="shared" si="4"/>
        <v>0.13330884735774595</v>
      </c>
      <c r="AO53" s="35">
        <f t="shared" si="5"/>
        <v>3.6681299840817791E-2</v>
      </c>
      <c r="AP53" s="35">
        <f t="shared" si="6"/>
        <v>2.6313778898649789E-2</v>
      </c>
      <c r="AQ53" s="35">
        <f t="shared" si="7"/>
        <v>4.2311906001891122E-2</v>
      </c>
      <c r="AR53" s="35">
        <f t="shared" si="8"/>
        <v>5.5024519854084145E-2</v>
      </c>
      <c r="AS53" s="35">
        <f t="shared" si="9"/>
        <v>3.3346721180672619E-2</v>
      </c>
      <c r="AT53" s="35">
        <f t="shared" si="10"/>
        <v>2.1123826840227372E-2</v>
      </c>
      <c r="AU53" s="35">
        <f t="shared" si="11"/>
        <v>1.9008173128931511E-2</v>
      </c>
      <c r="AV53" s="35">
        <f t="shared" si="12"/>
        <v>1.6910510067637833E-2</v>
      </c>
      <c r="AW53" s="35">
        <f t="shared" si="13"/>
        <v>4.1286672596571823E-2</v>
      </c>
      <c r="AX53" s="35">
        <f t="shared" si="14"/>
        <v>6.5079424046863539E-3</v>
      </c>
      <c r="AY53" s="35">
        <f t="shared" si="15"/>
        <v>1.1378969303979134E-2</v>
      </c>
      <c r="AZ53" s="35">
        <f t="shared" si="16"/>
        <v>4.9016343687770169E-3</v>
      </c>
      <c r="BA53" s="35">
        <f t="shared" si="17"/>
        <v>7.0675217131958611E-3</v>
      </c>
      <c r="BB53" s="35">
        <f t="shared" si="18"/>
        <v>7.3483627690741193E-3</v>
      </c>
      <c r="BC53" s="35">
        <f t="shared" si="19"/>
        <v>4.0353728889315682E-2</v>
      </c>
      <c r="BD53" s="35">
        <f t="shared" si="20"/>
        <v>3.2583403602008502E-2</v>
      </c>
      <c r="BE53" s="35">
        <f t="shared" si="21"/>
        <v>2.347896647687699E-2</v>
      </c>
      <c r="BF53" s="35">
        <f t="shared" si="22"/>
        <v>6.0278957878748159E-2</v>
      </c>
      <c r="BG53" s="35">
        <f t="shared" si="23"/>
        <v>0.11073221711864085</v>
      </c>
      <c r="BH53" s="35">
        <f t="shared" si="24"/>
        <v>9.1371473978627583E-3</v>
      </c>
      <c r="BI53" s="35">
        <f t="shared" si="25"/>
        <v>1.1556305711143525E-2</v>
      </c>
      <c r="BJ53" s="35">
        <f t="shared" si="26"/>
        <v>9.9539696369229814E-3</v>
      </c>
      <c r="BK53" s="35">
        <f t="shared" si="27"/>
        <v>0.14137987350937534</v>
      </c>
      <c r="BL53" s="35">
        <f t="shared" si="28"/>
        <v>3.8980832013824296E-2</v>
      </c>
      <c r="BM53" s="35">
        <f t="shared" si="29"/>
        <v>2.2085275213720744E-2</v>
      </c>
      <c r="BN53" s="35">
        <f t="shared" si="30"/>
        <v>5.7440874429702235E-2</v>
      </c>
      <c r="BO53" s="35">
        <f t="shared" si="31"/>
        <v>1.1586212246212093E-2</v>
      </c>
      <c r="BP53" s="35">
        <f t="shared" si="32"/>
        <v>1.3629436067888769E-2</v>
      </c>
      <c r="BQ53" s="35">
        <f t="shared" si="33"/>
        <v>2.1249527745437442E-2</v>
      </c>
      <c r="BR53" s="35">
        <f t="shared" si="34"/>
        <v>1.9528032820553078E-3</v>
      </c>
      <c r="BS53" s="35">
        <f t="shared" si="35"/>
        <v>1.6387612993548364E-2</v>
      </c>
      <c r="BT53" s="35">
        <f t="shared" si="36"/>
        <v>1.1880137411182847E-2</v>
      </c>
      <c r="BU53" s="35">
        <f t="shared" si="37"/>
        <v>1</v>
      </c>
    </row>
    <row r="54" spans="1:73">
      <c r="A54" s="10">
        <v>38384</v>
      </c>
      <c r="B54" s="60">
        <v>172225</v>
      </c>
      <c r="C54" s="61">
        <v>490777</v>
      </c>
      <c r="D54" s="61">
        <v>71891</v>
      </c>
      <c r="E54" s="61">
        <v>89802</v>
      </c>
      <c r="F54" s="61">
        <v>81836</v>
      </c>
      <c r="G54" s="61">
        <v>180565</v>
      </c>
      <c r="H54" s="61">
        <v>104841</v>
      </c>
      <c r="I54" s="61">
        <v>19381</v>
      </c>
      <c r="J54" s="61">
        <v>29073</v>
      </c>
      <c r="K54" s="61">
        <v>48929</v>
      </c>
      <c r="L54" s="61">
        <v>106045</v>
      </c>
      <c r="M54" s="61">
        <v>26537</v>
      </c>
      <c r="N54" s="61">
        <v>53554</v>
      </c>
      <c r="O54" s="61">
        <v>20799</v>
      </c>
      <c r="P54" s="61">
        <v>19707</v>
      </c>
      <c r="Q54" s="61">
        <v>17034</v>
      </c>
      <c r="R54" s="61">
        <v>189858</v>
      </c>
      <c r="S54" s="61">
        <v>158227</v>
      </c>
      <c r="T54" s="61">
        <v>78493</v>
      </c>
      <c r="U54" s="61">
        <v>144502</v>
      </c>
      <c r="V54" s="61">
        <v>407836</v>
      </c>
      <c r="W54" s="61">
        <v>30156</v>
      </c>
      <c r="X54" s="61">
        <v>41160</v>
      </c>
      <c r="Y54" s="61">
        <v>24644</v>
      </c>
      <c r="Z54" s="61">
        <v>503796</v>
      </c>
      <c r="AA54" s="61">
        <v>152031</v>
      </c>
      <c r="AB54" s="61">
        <v>53563</v>
      </c>
      <c r="AC54" s="61">
        <v>219518</v>
      </c>
      <c r="AD54" s="61">
        <v>35771</v>
      </c>
      <c r="AE54" s="61">
        <v>27888</v>
      </c>
      <c r="AF54" s="61">
        <v>87935</v>
      </c>
      <c r="AG54" s="61">
        <v>7017</v>
      </c>
      <c r="AH54" s="61">
        <v>66217</v>
      </c>
      <c r="AI54" s="61">
        <v>51042</v>
      </c>
      <c r="AJ54" s="62">
        <v>3150628</v>
      </c>
      <c r="AL54" s="1">
        <f t="shared" si="2"/>
        <v>38384</v>
      </c>
      <c r="AM54" s="35">
        <f t="shared" si="3"/>
        <v>5.4663705140689411E-2</v>
      </c>
      <c r="AN54" s="35">
        <f t="shared" si="4"/>
        <v>0.15577116689117218</v>
      </c>
      <c r="AO54" s="35">
        <f t="shared" si="5"/>
        <v>2.2817990572038337E-2</v>
      </c>
      <c r="AP54" s="35">
        <f t="shared" si="6"/>
        <v>2.8502888947854205E-2</v>
      </c>
      <c r="AQ54" s="35">
        <f t="shared" si="7"/>
        <v>2.5974504130605074E-2</v>
      </c>
      <c r="AR54" s="35">
        <f t="shared" si="8"/>
        <v>5.7310796450739346E-2</v>
      </c>
      <c r="AS54" s="35">
        <f t="shared" si="9"/>
        <v>3.3276223026012589E-2</v>
      </c>
      <c r="AT54" s="35">
        <f t="shared" si="10"/>
        <v>6.1514720239901378E-3</v>
      </c>
      <c r="AU54" s="35">
        <f t="shared" si="11"/>
        <v>9.2276841315445685E-3</v>
      </c>
      <c r="AV54" s="35">
        <f t="shared" si="12"/>
        <v>1.5529919749332514E-2</v>
      </c>
      <c r="AW54" s="35">
        <f t="shared" si="13"/>
        <v>3.3658369061660087E-2</v>
      </c>
      <c r="AX54" s="35">
        <f t="shared" si="14"/>
        <v>8.4227652391840619E-3</v>
      </c>
      <c r="AY54" s="35">
        <f t="shared" si="15"/>
        <v>1.6997881057363801E-2</v>
      </c>
      <c r="AZ54" s="35">
        <f t="shared" si="16"/>
        <v>6.6015410261065412E-3</v>
      </c>
      <c r="BA54" s="35">
        <f t="shared" si="17"/>
        <v>6.25494345889137E-3</v>
      </c>
      <c r="BB54" s="35">
        <f t="shared" si="18"/>
        <v>5.4065411721091793E-3</v>
      </c>
      <c r="BC54" s="35">
        <f t="shared" si="19"/>
        <v>6.0260367139503619E-2</v>
      </c>
      <c r="BD54" s="35">
        <f t="shared" si="20"/>
        <v>5.0220781380727907E-2</v>
      </c>
      <c r="BE54" s="35">
        <f t="shared" si="21"/>
        <v>2.4913445827308079E-2</v>
      </c>
      <c r="BF54" s="35">
        <f t="shared" si="22"/>
        <v>4.5864507012570194E-2</v>
      </c>
      <c r="BG54" s="35">
        <f t="shared" si="23"/>
        <v>0.12944593903183746</v>
      </c>
      <c r="BH54" s="35">
        <f t="shared" si="24"/>
        <v>9.5714251254035709E-3</v>
      </c>
      <c r="BI54" s="35">
        <f t="shared" si="25"/>
        <v>1.3064062148879525E-2</v>
      </c>
      <c r="BJ54" s="35">
        <f t="shared" si="26"/>
        <v>7.821932643269849E-3</v>
      </c>
      <c r="BK54" s="35">
        <f t="shared" si="27"/>
        <v>0.1599033589493904</v>
      </c>
      <c r="BL54" s="35">
        <f t="shared" si="28"/>
        <v>4.8254189323525341E-2</v>
      </c>
      <c r="BM54" s="35">
        <f t="shared" si="29"/>
        <v>1.7000737630719971E-2</v>
      </c>
      <c r="BN54" s="35">
        <f t="shared" si="30"/>
        <v>6.9674363333278325E-2</v>
      </c>
      <c r="BO54" s="35">
        <f t="shared" si="31"/>
        <v>1.1353609502613448E-2</v>
      </c>
      <c r="BP54" s="35">
        <f t="shared" si="32"/>
        <v>8.8515686396489837E-3</v>
      </c>
      <c r="BQ54" s="35">
        <f t="shared" si="33"/>
        <v>2.7910308674968926E-2</v>
      </c>
      <c r="BR54" s="35">
        <f t="shared" si="34"/>
        <v>2.227175026693091E-3</v>
      </c>
      <c r="BS54" s="35">
        <f t="shared" si="35"/>
        <v>2.1017079769493574E-2</v>
      </c>
      <c r="BT54" s="35">
        <f t="shared" si="36"/>
        <v>1.6200579693953079E-2</v>
      </c>
      <c r="BU54" s="35">
        <f t="shared" si="37"/>
        <v>1</v>
      </c>
    </row>
    <row r="55" spans="1:73">
      <c r="A55" s="10">
        <v>38412</v>
      </c>
      <c r="B55" s="60">
        <v>186595</v>
      </c>
      <c r="C55" s="61">
        <v>532094</v>
      </c>
      <c r="D55" s="61">
        <v>74276</v>
      </c>
      <c r="E55" s="61">
        <v>106409</v>
      </c>
      <c r="F55" s="61">
        <v>95059</v>
      </c>
      <c r="G55" s="61">
        <v>187679</v>
      </c>
      <c r="H55" s="61">
        <v>118188</v>
      </c>
      <c r="I55" s="61">
        <v>20816</v>
      </c>
      <c r="J55" s="61">
        <v>32869</v>
      </c>
      <c r="K55" s="61">
        <v>60215</v>
      </c>
      <c r="L55" s="61">
        <v>109764</v>
      </c>
      <c r="M55" s="61">
        <v>26372</v>
      </c>
      <c r="N55" s="61">
        <v>51986</v>
      </c>
      <c r="O55" s="61">
        <v>19464</v>
      </c>
      <c r="P55" s="61">
        <v>21773</v>
      </c>
      <c r="Q55" s="61">
        <v>18470</v>
      </c>
      <c r="R55" s="61">
        <v>203385</v>
      </c>
      <c r="S55" s="61">
        <v>171638</v>
      </c>
      <c r="T55" s="61">
        <v>83345</v>
      </c>
      <c r="U55" s="61">
        <v>133657</v>
      </c>
      <c r="V55" s="61">
        <v>437309</v>
      </c>
      <c r="W55" s="61">
        <v>32537</v>
      </c>
      <c r="X55" s="61">
        <v>40442</v>
      </c>
      <c r="Y55" s="61">
        <v>27360</v>
      </c>
      <c r="Z55" s="61">
        <v>537648</v>
      </c>
      <c r="AA55" s="61">
        <v>155782</v>
      </c>
      <c r="AB55" s="61">
        <v>49416</v>
      </c>
      <c r="AC55" s="61">
        <v>218176</v>
      </c>
      <c r="AD55" s="61">
        <v>38200</v>
      </c>
      <c r="AE55" s="61">
        <v>32788</v>
      </c>
      <c r="AF55" s="61">
        <v>94386</v>
      </c>
      <c r="AG55" s="61">
        <v>7325</v>
      </c>
      <c r="AH55" s="61">
        <v>61893</v>
      </c>
      <c r="AI55" s="61">
        <v>55019</v>
      </c>
      <c r="AJ55" s="62">
        <v>3333049</v>
      </c>
      <c r="AL55" s="1">
        <f t="shared" si="2"/>
        <v>38412</v>
      </c>
      <c r="AM55" s="35">
        <f t="shared" si="3"/>
        <v>5.5983275373389353E-2</v>
      </c>
      <c r="AN55" s="35">
        <f t="shared" si="4"/>
        <v>0.15964181744702824</v>
      </c>
      <c r="AO55" s="35">
        <f t="shared" si="5"/>
        <v>2.2284700884985489E-2</v>
      </c>
      <c r="AP55" s="35">
        <f t="shared" si="6"/>
        <v>3.192542323860225E-2</v>
      </c>
      <c r="AQ55" s="35">
        <f t="shared" si="7"/>
        <v>2.8520132767325054E-2</v>
      </c>
      <c r="AR55" s="35">
        <f t="shared" si="8"/>
        <v>5.6308503115315739E-2</v>
      </c>
      <c r="AS55" s="35">
        <f t="shared" si="9"/>
        <v>3.5459424688925968E-2</v>
      </c>
      <c r="AT55" s="35">
        <f t="shared" si="10"/>
        <v>6.2453327268816028E-3</v>
      </c>
      <c r="AU55" s="35">
        <f t="shared" si="11"/>
        <v>9.861541189463462E-3</v>
      </c>
      <c r="AV55" s="35">
        <f t="shared" si="12"/>
        <v>1.8066041033300142E-2</v>
      </c>
      <c r="AW55" s="35">
        <f t="shared" si="13"/>
        <v>3.2932009100376261E-2</v>
      </c>
      <c r="AX55" s="35">
        <f t="shared" si="14"/>
        <v>7.9122749170504238E-3</v>
      </c>
      <c r="AY55" s="35">
        <f t="shared" si="15"/>
        <v>1.5597130435226125E-2</v>
      </c>
      <c r="AZ55" s="35">
        <f t="shared" si="16"/>
        <v>5.8396981262501691E-3</v>
      </c>
      <c r="BA55" s="35">
        <f t="shared" si="17"/>
        <v>6.5324572186007471E-3</v>
      </c>
      <c r="BB55" s="35">
        <f t="shared" si="18"/>
        <v>5.5414726876202537E-3</v>
      </c>
      <c r="BC55" s="35">
        <f t="shared" si="19"/>
        <v>6.1020705066142142E-2</v>
      </c>
      <c r="BD55" s="35">
        <f t="shared" si="20"/>
        <v>5.1495792591108022E-2</v>
      </c>
      <c r="BE55" s="35">
        <f t="shared" si="21"/>
        <v>2.5005632980493235E-2</v>
      </c>
      <c r="BF55" s="35">
        <f t="shared" si="22"/>
        <v>4.0100520574404996E-2</v>
      </c>
      <c r="BG55" s="35">
        <f t="shared" si="23"/>
        <v>0.13120389169196131</v>
      </c>
      <c r="BH55" s="35">
        <f t="shared" si="24"/>
        <v>9.7619326928587002E-3</v>
      </c>
      <c r="BI55" s="35">
        <f t="shared" si="25"/>
        <v>1.213363499906542E-2</v>
      </c>
      <c r="BJ55" s="35">
        <f t="shared" si="26"/>
        <v>8.2087002021272414E-3</v>
      </c>
      <c r="BK55" s="35">
        <f t="shared" si="27"/>
        <v>0.16130815958601269</v>
      </c>
      <c r="BL55" s="35">
        <f t="shared" si="28"/>
        <v>4.6738586801454166E-2</v>
      </c>
      <c r="BM55" s="35">
        <f t="shared" si="29"/>
        <v>1.4826064663315781E-2</v>
      </c>
      <c r="BN55" s="35">
        <f t="shared" si="30"/>
        <v>6.5458383600121087E-2</v>
      </c>
      <c r="BO55" s="35">
        <f t="shared" si="31"/>
        <v>1.1460977621391104E-2</v>
      </c>
      <c r="BP55" s="35">
        <f t="shared" si="32"/>
        <v>9.8372391164966363E-3</v>
      </c>
      <c r="BQ55" s="35">
        <f t="shared" si="33"/>
        <v>2.8318215543785885E-2</v>
      </c>
      <c r="BR55" s="35">
        <f t="shared" si="34"/>
        <v>2.1976874627405718E-3</v>
      </c>
      <c r="BS55" s="35">
        <f t="shared" si="35"/>
        <v>1.8569483976983235E-2</v>
      </c>
      <c r="BT55" s="35">
        <f t="shared" si="36"/>
        <v>1.6507108056317204E-2</v>
      </c>
      <c r="BU55" s="35">
        <f t="shared" si="37"/>
        <v>1</v>
      </c>
    </row>
    <row r="56" spans="1:73">
      <c r="A56" s="10">
        <v>38443</v>
      </c>
      <c r="B56" s="60">
        <v>137264</v>
      </c>
      <c r="C56" s="61">
        <v>450096</v>
      </c>
      <c r="D56" s="61">
        <v>56262</v>
      </c>
      <c r="E56" s="61">
        <v>98933</v>
      </c>
      <c r="F56" s="61">
        <v>65639</v>
      </c>
      <c r="G56" s="61">
        <v>169336</v>
      </c>
      <c r="H56" s="61">
        <v>90492</v>
      </c>
      <c r="I56" s="61">
        <v>16141</v>
      </c>
      <c r="J56" s="61">
        <v>23460</v>
      </c>
      <c r="K56" s="61">
        <v>46592</v>
      </c>
      <c r="L56" s="61">
        <v>85899</v>
      </c>
      <c r="M56" s="61">
        <v>17664</v>
      </c>
      <c r="N56" s="61">
        <v>50758</v>
      </c>
      <c r="O56" s="61">
        <v>13672</v>
      </c>
      <c r="P56" s="61">
        <v>16529</v>
      </c>
      <c r="Q56" s="61">
        <v>13188</v>
      </c>
      <c r="R56" s="61">
        <v>178504</v>
      </c>
      <c r="S56" s="61">
        <v>150396</v>
      </c>
      <c r="T56" s="61">
        <v>58715</v>
      </c>
      <c r="U56" s="61">
        <v>86332</v>
      </c>
      <c r="V56" s="61">
        <v>342214</v>
      </c>
      <c r="W56" s="61">
        <v>25687</v>
      </c>
      <c r="X56" s="61">
        <v>29499</v>
      </c>
      <c r="Y56" s="61">
        <v>18864</v>
      </c>
      <c r="Z56" s="61">
        <v>416264</v>
      </c>
      <c r="AA56" s="61">
        <v>107944</v>
      </c>
      <c r="AB56" s="61">
        <v>32310</v>
      </c>
      <c r="AC56" s="61">
        <v>172815</v>
      </c>
      <c r="AD56" s="61">
        <v>22512</v>
      </c>
      <c r="AE56" s="61">
        <v>20829</v>
      </c>
      <c r="AF56" s="61">
        <v>76499</v>
      </c>
      <c r="AG56" s="61">
        <v>6019</v>
      </c>
      <c r="AH56" s="61">
        <v>40952</v>
      </c>
      <c r="AI56" s="61">
        <v>39259</v>
      </c>
      <c r="AJ56" s="62">
        <v>2610879</v>
      </c>
      <c r="AL56" s="1">
        <f t="shared" si="2"/>
        <v>38443</v>
      </c>
      <c r="AM56" s="35">
        <f t="shared" si="3"/>
        <v>5.2573864970379705E-2</v>
      </c>
      <c r="AN56" s="35">
        <f t="shared" si="4"/>
        <v>0.17239251608366377</v>
      </c>
      <c r="AO56" s="35">
        <f t="shared" si="5"/>
        <v>2.1549064510457971E-2</v>
      </c>
      <c r="AP56" s="35">
        <f t="shared" si="6"/>
        <v>3.7892602453043593E-2</v>
      </c>
      <c r="AQ56" s="35">
        <f t="shared" si="7"/>
        <v>2.5140575262200968E-2</v>
      </c>
      <c r="AR56" s="35">
        <f t="shared" si="8"/>
        <v>6.485785055531107E-2</v>
      </c>
      <c r="AS56" s="35">
        <f t="shared" si="9"/>
        <v>3.4659591654764545E-2</v>
      </c>
      <c r="AT56" s="35">
        <f t="shared" si="10"/>
        <v>6.1822091333991348E-3</v>
      </c>
      <c r="AU56" s="35">
        <f t="shared" si="11"/>
        <v>8.9854796028463971E-3</v>
      </c>
      <c r="AV56" s="35">
        <f t="shared" si="12"/>
        <v>1.7845331016872096E-2</v>
      </c>
      <c r="AW56" s="35">
        <f t="shared" si="13"/>
        <v>3.290041399850395E-2</v>
      </c>
      <c r="AX56" s="35">
        <f t="shared" si="14"/>
        <v>6.7655375833196403E-3</v>
      </c>
      <c r="AY56" s="35">
        <f t="shared" si="15"/>
        <v>1.9440962220003303E-2</v>
      </c>
      <c r="AZ56" s="35">
        <f t="shared" si="16"/>
        <v>5.2365506023067327E-3</v>
      </c>
      <c r="BA56" s="35">
        <f t="shared" si="17"/>
        <v>6.3308180884675234E-3</v>
      </c>
      <c r="BB56" s="35">
        <f t="shared" si="18"/>
        <v>5.0511724212420417E-3</v>
      </c>
      <c r="BC56" s="35">
        <f t="shared" si="19"/>
        <v>6.8369311637957939E-2</v>
      </c>
      <c r="BD56" s="35">
        <f t="shared" si="20"/>
        <v>5.7603588676457242E-2</v>
      </c>
      <c r="BE56" s="35">
        <f t="shared" si="21"/>
        <v>2.2488594837217657E-2</v>
      </c>
      <c r="BF56" s="35">
        <f t="shared" si="22"/>
        <v>3.3066258528258105E-2</v>
      </c>
      <c r="BG56" s="35">
        <f t="shared" si="23"/>
        <v>0.13107233234477736</v>
      </c>
      <c r="BH56" s="35">
        <f t="shared" si="24"/>
        <v>9.8384490434064546E-3</v>
      </c>
      <c r="BI56" s="35">
        <f t="shared" si="25"/>
        <v>1.1298493725676295E-2</v>
      </c>
      <c r="BJ56" s="35">
        <f t="shared" si="26"/>
        <v>7.2251529082734203E-3</v>
      </c>
      <c r="BK56" s="35">
        <f t="shared" si="27"/>
        <v>0.15943442802213353</v>
      </c>
      <c r="BL56" s="35">
        <f t="shared" si="28"/>
        <v>4.1343930530675685E-2</v>
      </c>
      <c r="BM56" s="35">
        <f t="shared" si="29"/>
        <v>1.2375142624380525E-2</v>
      </c>
      <c r="BN56" s="35">
        <f t="shared" si="30"/>
        <v>6.6190351984906234E-2</v>
      </c>
      <c r="BO56" s="35">
        <f t="shared" si="31"/>
        <v>8.6223834961329116E-3</v>
      </c>
      <c r="BP56" s="35">
        <f t="shared" si="32"/>
        <v>7.977773002885236E-3</v>
      </c>
      <c r="BQ56" s="35">
        <f t="shared" si="33"/>
        <v>2.9300093953032676E-2</v>
      </c>
      <c r="BR56" s="35">
        <f t="shared" si="34"/>
        <v>2.3053538674140013E-3</v>
      </c>
      <c r="BS56" s="35">
        <f t="shared" si="35"/>
        <v>1.5685138989589328E-2</v>
      </c>
      <c r="BT56" s="35">
        <f t="shared" si="36"/>
        <v>1.5036698368633705E-2</v>
      </c>
      <c r="BU56" s="35">
        <f t="shared" si="37"/>
        <v>1</v>
      </c>
    </row>
    <row r="57" spans="1:73">
      <c r="A57" s="10">
        <v>38473</v>
      </c>
      <c r="B57" s="60">
        <v>82747</v>
      </c>
      <c r="C57" s="61">
        <v>370682</v>
      </c>
      <c r="D57" s="61">
        <v>22193</v>
      </c>
      <c r="E57" s="61">
        <v>69442</v>
      </c>
      <c r="F57" s="61">
        <v>51129</v>
      </c>
      <c r="G57" s="61">
        <v>115432</v>
      </c>
      <c r="H57" s="61">
        <v>56588</v>
      </c>
      <c r="I57" s="61">
        <v>11200</v>
      </c>
      <c r="J57" s="61">
        <v>17330</v>
      </c>
      <c r="K57" s="61">
        <v>32527</v>
      </c>
      <c r="L57" s="61">
        <v>53299</v>
      </c>
      <c r="M57" s="61">
        <v>10857</v>
      </c>
      <c r="N57" s="61">
        <v>40118</v>
      </c>
      <c r="O57" s="61">
        <v>11955</v>
      </c>
      <c r="P57" s="61">
        <v>10231</v>
      </c>
      <c r="Q57" s="61">
        <v>9397</v>
      </c>
      <c r="R57" s="61">
        <v>143025</v>
      </c>
      <c r="S57" s="61">
        <v>122240</v>
      </c>
      <c r="T57" s="61">
        <v>35610</v>
      </c>
      <c r="U57" s="61">
        <v>50386</v>
      </c>
      <c r="V57" s="61">
        <v>227497</v>
      </c>
      <c r="W57" s="61">
        <v>14318</v>
      </c>
      <c r="X57" s="61">
        <v>15543</v>
      </c>
      <c r="Y57" s="61">
        <v>13222</v>
      </c>
      <c r="Z57" s="61">
        <v>270579</v>
      </c>
      <c r="AA57" s="61">
        <v>62824</v>
      </c>
      <c r="AB57" s="61">
        <v>17418</v>
      </c>
      <c r="AC57" s="61">
        <v>115648</v>
      </c>
      <c r="AD57" s="61">
        <v>14854</v>
      </c>
      <c r="AE57" s="61">
        <v>10849</v>
      </c>
      <c r="AF57" s="61">
        <v>59402</v>
      </c>
      <c r="AG57" s="61">
        <v>3358</v>
      </c>
      <c r="AH57" s="61">
        <v>17376</v>
      </c>
      <c r="AI57" s="61">
        <v>25083</v>
      </c>
      <c r="AJ57" s="62">
        <v>1791539</v>
      </c>
      <c r="AL57" s="1">
        <f t="shared" si="2"/>
        <v>38473</v>
      </c>
      <c r="AM57" s="35">
        <f t="shared" si="3"/>
        <v>4.6187663232561502E-2</v>
      </c>
      <c r="AN57" s="35">
        <f t="shared" si="4"/>
        <v>0.20690702239806111</v>
      </c>
      <c r="AO57" s="35">
        <f t="shared" si="5"/>
        <v>1.2387673391424915E-2</v>
      </c>
      <c r="AP57" s="35">
        <f t="shared" si="6"/>
        <v>3.8761087534237321E-2</v>
      </c>
      <c r="AQ57" s="35">
        <f t="shared" si="7"/>
        <v>2.853914985942254E-2</v>
      </c>
      <c r="AR57" s="35">
        <f t="shared" si="8"/>
        <v>6.4431753927768246E-2</v>
      </c>
      <c r="AS57" s="35">
        <f t="shared" si="9"/>
        <v>3.158625070400365E-2</v>
      </c>
      <c r="AT57" s="35">
        <f t="shared" si="10"/>
        <v>6.2516082541323407E-3</v>
      </c>
      <c r="AU57" s="35">
        <f t="shared" si="11"/>
        <v>9.6732474146529884E-3</v>
      </c>
      <c r="AV57" s="35">
        <f t="shared" si="12"/>
        <v>1.8155898364478808E-2</v>
      </c>
      <c r="AW57" s="35">
        <f t="shared" si="13"/>
        <v>2.9750398958660683E-2</v>
      </c>
      <c r="AX57" s="35">
        <f t="shared" si="14"/>
        <v>6.0601527513495382E-3</v>
      </c>
      <c r="AY57" s="35">
        <f t="shared" si="15"/>
        <v>2.2393037494578685E-2</v>
      </c>
      <c r="AZ57" s="35">
        <f t="shared" si="16"/>
        <v>6.6730336319778694E-3</v>
      </c>
      <c r="BA57" s="35">
        <f t="shared" si="17"/>
        <v>5.7107325042882124E-3</v>
      </c>
      <c r="BB57" s="35">
        <f t="shared" si="18"/>
        <v>5.245210961078715E-3</v>
      </c>
      <c r="BC57" s="35">
        <f t="shared" si="19"/>
        <v>7.9833595584578393E-2</v>
      </c>
      <c r="BD57" s="35">
        <f t="shared" si="20"/>
        <v>6.823183865938727E-2</v>
      </c>
      <c r="BE57" s="35">
        <f t="shared" si="21"/>
        <v>1.9876765172290416E-2</v>
      </c>
      <c r="BF57" s="35">
        <f t="shared" si="22"/>
        <v>2.8124422633277867E-2</v>
      </c>
      <c r="BG57" s="35">
        <f t="shared" si="23"/>
        <v>0.12698411812413796</v>
      </c>
      <c r="BH57" s="35">
        <f t="shared" si="24"/>
        <v>7.992011337738112E-3</v>
      </c>
      <c r="BI57" s="35">
        <f t="shared" si="25"/>
        <v>8.6757809905338365E-3</v>
      </c>
      <c r="BJ57" s="35">
        <f t="shared" si="26"/>
        <v>7.3802468157265905E-3</v>
      </c>
      <c r="BK57" s="35">
        <f t="shared" si="27"/>
        <v>0.1510315990888281</v>
      </c>
      <c r="BL57" s="35">
        <f t="shared" si="28"/>
        <v>3.5067056871215196E-2</v>
      </c>
      <c r="BM57" s="35">
        <f t="shared" si="29"/>
        <v>9.7223671937925991E-3</v>
      </c>
      <c r="BN57" s="35">
        <f t="shared" si="30"/>
        <v>6.4552320658383663E-2</v>
      </c>
      <c r="BO57" s="35">
        <f t="shared" si="31"/>
        <v>8.2911954470430167E-3</v>
      </c>
      <c r="BP57" s="35">
        <f t="shared" si="32"/>
        <v>6.0556873168823005E-3</v>
      </c>
      <c r="BQ57" s="35">
        <f t="shared" si="33"/>
        <v>3.3156967277854402E-2</v>
      </c>
      <c r="BR57" s="35">
        <f t="shared" si="34"/>
        <v>1.8743661176228929E-3</v>
      </c>
      <c r="BS57" s="35">
        <f t="shared" si="35"/>
        <v>9.6989236628396026E-3</v>
      </c>
      <c r="BT57" s="35">
        <f t="shared" si="36"/>
        <v>1.4000811592714421E-2</v>
      </c>
      <c r="BU57" s="35">
        <f t="shared" si="37"/>
        <v>1</v>
      </c>
    </row>
    <row r="58" spans="1:73">
      <c r="A58" s="10">
        <v>38504</v>
      </c>
      <c r="B58" s="60">
        <v>72904</v>
      </c>
      <c r="C58" s="61">
        <v>352012</v>
      </c>
      <c r="D58" s="61">
        <v>20278</v>
      </c>
      <c r="E58" s="61">
        <v>77708</v>
      </c>
      <c r="F58" s="61">
        <v>53509</v>
      </c>
      <c r="G58" s="61">
        <v>116921</v>
      </c>
      <c r="H58" s="61">
        <v>62276</v>
      </c>
      <c r="I58" s="61">
        <v>10543</v>
      </c>
      <c r="J58" s="61">
        <v>15916</v>
      </c>
      <c r="K58" s="61">
        <v>37215</v>
      </c>
      <c r="L58" s="61">
        <v>53982</v>
      </c>
      <c r="M58" s="61">
        <v>15157</v>
      </c>
      <c r="N58" s="61">
        <v>42044</v>
      </c>
      <c r="O58" s="61">
        <v>15925</v>
      </c>
      <c r="P58" s="61">
        <v>10122</v>
      </c>
      <c r="Q58" s="61">
        <v>11069</v>
      </c>
      <c r="R58" s="61">
        <v>149614</v>
      </c>
      <c r="S58" s="61">
        <v>127000</v>
      </c>
      <c r="T58" s="61">
        <v>34527</v>
      </c>
      <c r="U58" s="61">
        <v>45317</v>
      </c>
      <c r="V58" s="61">
        <v>256969</v>
      </c>
      <c r="W58" s="61">
        <v>16785</v>
      </c>
      <c r="X58" s="61">
        <v>12374</v>
      </c>
      <c r="Y58" s="61">
        <v>13216</v>
      </c>
      <c r="Z58" s="61">
        <v>299343</v>
      </c>
      <c r="AA58" s="61">
        <v>54637</v>
      </c>
      <c r="AB58" s="61">
        <v>17911</v>
      </c>
      <c r="AC58" s="61">
        <v>129821</v>
      </c>
      <c r="AD58" s="61">
        <v>11686</v>
      </c>
      <c r="AE58" s="61">
        <v>8517</v>
      </c>
      <c r="AF58" s="61">
        <v>53246</v>
      </c>
      <c r="AG58" s="61">
        <v>2438</v>
      </c>
      <c r="AH58" s="61">
        <v>11281</v>
      </c>
      <c r="AI58" s="61">
        <v>24215</v>
      </c>
      <c r="AJ58" s="62">
        <v>1810133</v>
      </c>
      <c r="AL58" s="1">
        <f t="shared" si="2"/>
        <v>38504</v>
      </c>
      <c r="AM58" s="35">
        <f t="shared" si="3"/>
        <v>4.0275493568704621E-2</v>
      </c>
      <c r="AN58" s="35">
        <f t="shared" si="4"/>
        <v>0.19446747835656275</v>
      </c>
      <c r="AO58" s="35">
        <f t="shared" si="5"/>
        <v>1.1202491750606171E-2</v>
      </c>
      <c r="AP58" s="35">
        <f t="shared" si="6"/>
        <v>4.2929442201208416E-2</v>
      </c>
      <c r="AQ58" s="35">
        <f t="shared" si="7"/>
        <v>2.9560811277403374E-2</v>
      </c>
      <c r="AR58" s="35">
        <f t="shared" si="8"/>
        <v>6.45924912699785E-2</v>
      </c>
      <c r="AS58" s="35">
        <f t="shared" si="9"/>
        <v>3.4404101798044671E-2</v>
      </c>
      <c r="AT58" s="35">
        <f t="shared" si="10"/>
        <v>5.8244338951889173E-3</v>
      </c>
      <c r="AU58" s="35">
        <f t="shared" si="11"/>
        <v>8.7927240705517225E-3</v>
      </c>
      <c r="AV58" s="35">
        <f t="shared" si="12"/>
        <v>2.0559262772404018E-2</v>
      </c>
      <c r="AW58" s="35">
        <f t="shared" si="13"/>
        <v>2.9822118043259804E-2</v>
      </c>
      <c r="AX58" s="35">
        <f t="shared" si="14"/>
        <v>8.3734178648751222E-3</v>
      </c>
      <c r="AY58" s="35">
        <f t="shared" si="15"/>
        <v>2.3227022544752236E-2</v>
      </c>
      <c r="AZ58" s="35">
        <f t="shared" si="16"/>
        <v>8.7976960808957127E-3</v>
      </c>
      <c r="BA58" s="35">
        <f t="shared" si="17"/>
        <v>5.5918543002088797E-3</v>
      </c>
      <c r="BB58" s="35">
        <f t="shared" si="18"/>
        <v>6.1150202775155198E-3</v>
      </c>
      <c r="BC58" s="35">
        <f t="shared" si="19"/>
        <v>8.2653595067323782E-2</v>
      </c>
      <c r="BD58" s="35">
        <f t="shared" si="20"/>
        <v>7.0160590409654985E-2</v>
      </c>
      <c r="BE58" s="35">
        <f t="shared" si="21"/>
        <v>1.9074289016331947E-2</v>
      </c>
      <c r="BF58" s="35">
        <f t="shared" si="22"/>
        <v>2.5035176973183738E-2</v>
      </c>
      <c r="BG58" s="35">
        <f t="shared" si="23"/>
        <v>0.14196139178723333</v>
      </c>
      <c r="BH58" s="35">
        <f t="shared" si="24"/>
        <v>9.27279929154377E-3</v>
      </c>
      <c r="BI58" s="35">
        <f t="shared" si="25"/>
        <v>6.8359617773942581E-3</v>
      </c>
      <c r="BJ58" s="35">
        <f t="shared" si="26"/>
        <v>7.3011209673543324E-3</v>
      </c>
      <c r="BK58" s="35">
        <f t="shared" si="27"/>
        <v>0.16537072137793191</v>
      </c>
      <c r="BL58" s="35">
        <f t="shared" si="28"/>
        <v>3.0183969907183614E-2</v>
      </c>
      <c r="BM58" s="35">
        <f t="shared" si="29"/>
        <v>9.8948530301364596E-3</v>
      </c>
      <c r="BN58" s="35">
        <f t="shared" si="30"/>
        <v>7.1719039429699358E-2</v>
      </c>
      <c r="BO58" s="35">
        <f t="shared" si="31"/>
        <v>6.4558792088758119E-3</v>
      </c>
      <c r="BP58" s="35">
        <f t="shared" si="32"/>
        <v>4.7051791221970982E-3</v>
      </c>
      <c r="BQ58" s="35">
        <f t="shared" si="33"/>
        <v>2.9415518086240072E-2</v>
      </c>
      <c r="BR58" s="35">
        <f t="shared" si="34"/>
        <v>1.3468623576278649E-3</v>
      </c>
      <c r="BS58" s="35">
        <f t="shared" si="35"/>
        <v>6.2321387433962039E-3</v>
      </c>
      <c r="BT58" s="35">
        <f t="shared" si="36"/>
        <v>1.3377470053305475E-2</v>
      </c>
      <c r="BU58" s="35">
        <f t="shared" si="37"/>
        <v>1</v>
      </c>
    </row>
    <row r="59" spans="1:73">
      <c r="A59" s="10">
        <v>38534</v>
      </c>
      <c r="B59" s="60">
        <v>83784</v>
      </c>
      <c r="C59" s="61">
        <v>416216</v>
      </c>
      <c r="D59" s="61">
        <v>23174</v>
      </c>
      <c r="E59" s="61">
        <v>75007</v>
      </c>
      <c r="F59" s="61">
        <v>56528</v>
      </c>
      <c r="G59" s="61">
        <v>152926</v>
      </c>
      <c r="H59" s="61">
        <v>91778</v>
      </c>
      <c r="I59" s="61">
        <v>10774</v>
      </c>
      <c r="J59" s="61">
        <v>14764</v>
      </c>
      <c r="K59" s="61">
        <v>34599</v>
      </c>
      <c r="L59" s="61">
        <v>60801</v>
      </c>
      <c r="M59" s="61">
        <v>50104</v>
      </c>
      <c r="N59" s="61">
        <v>44203</v>
      </c>
      <c r="O59" s="61">
        <v>14533</v>
      </c>
      <c r="P59" s="61">
        <v>11404</v>
      </c>
      <c r="Q59" s="61">
        <v>13031</v>
      </c>
      <c r="R59" s="61">
        <v>170293</v>
      </c>
      <c r="S59" s="61">
        <v>143222</v>
      </c>
      <c r="T59" s="61">
        <v>36603</v>
      </c>
      <c r="U59" s="61">
        <v>45127</v>
      </c>
      <c r="V59" s="61">
        <v>259781</v>
      </c>
      <c r="W59" s="61">
        <v>20038</v>
      </c>
      <c r="X59" s="61">
        <v>13731</v>
      </c>
      <c r="Y59" s="61">
        <v>13519</v>
      </c>
      <c r="Z59" s="61">
        <v>307069</v>
      </c>
      <c r="AA59" s="61">
        <v>57082</v>
      </c>
      <c r="AB59" s="61">
        <v>43397</v>
      </c>
      <c r="AC59" s="61">
        <v>211059</v>
      </c>
      <c r="AD59" s="61">
        <v>12675</v>
      </c>
      <c r="AE59" s="61">
        <v>11451</v>
      </c>
      <c r="AF59" s="61">
        <v>58851</v>
      </c>
      <c r="AG59" s="61">
        <v>2709</v>
      </c>
      <c r="AH59" s="61">
        <v>11478</v>
      </c>
      <c r="AI59" s="61">
        <v>24869</v>
      </c>
      <c r="AJ59" s="62">
        <v>2146289</v>
      </c>
      <c r="AL59" s="1">
        <f t="shared" si="2"/>
        <v>38534</v>
      </c>
      <c r="AM59" s="35">
        <f t="shared" si="3"/>
        <v>3.9036681453429617E-2</v>
      </c>
      <c r="AN59" s="35">
        <f t="shared" si="4"/>
        <v>0.19392355829061231</v>
      </c>
      <c r="AO59" s="35">
        <f t="shared" si="5"/>
        <v>1.0797241191656854E-2</v>
      </c>
      <c r="AP59" s="35">
        <f t="shared" si="6"/>
        <v>3.4947297404962704E-2</v>
      </c>
      <c r="AQ59" s="35">
        <f t="shared" si="7"/>
        <v>2.6337552864502404E-2</v>
      </c>
      <c r="AR59" s="35">
        <f t="shared" si="8"/>
        <v>7.1251355246194706E-2</v>
      </c>
      <c r="AS59" s="35">
        <f t="shared" si="9"/>
        <v>4.2761249766457357E-2</v>
      </c>
      <c r="AT59" s="35">
        <f t="shared" si="10"/>
        <v>5.0198272460046153E-3</v>
      </c>
      <c r="AU59" s="35">
        <f t="shared" si="11"/>
        <v>6.8788499591620703E-3</v>
      </c>
      <c r="AV59" s="35">
        <f t="shared" si="12"/>
        <v>1.6120382669808211E-2</v>
      </c>
      <c r="AW59" s="35">
        <f t="shared" si="13"/>
        <v>2.8328431073354986E-2</v>
      </c>
      <c r="AX59" s="35">
        <f t="shared" si="14"/>
        <v>2.3344479704270952E-2</v>
      </c>
      <c r="AY59" s="35">
        <f t="shared" si="15"/>
        <v>2.0595082954811772E-2</v>
      </c>
      <c r="AZ59" s="35">
        <f t="shared" si="16"/>
        <v>6.7712223284003229E-3</v>
      </c>
      <c r="BA59" s="35">
        <f t="shared" si="17"/>
        <v>5.3133571480821085E-3</v>
      </c>
      <c r="BB59" s="35">
        <f t="shared" si="18"/>
        <v>6.0714097682092209E-3</v>
      </c>
      <c r="BC59" s="35">
        <f t="shared" si="19"/>
        <v>7.9342996213464259E-2</v>
      </c>
      <c r="BD59" s="35">
        <f t="shared" si="20"/>
        <v>6.673006291324235E-2</v>
      </c>
      <c r="BE59" s="35">
        <f t="shared" si="21"/>
        <v>1.7054087310702334E-2</v>
      </c>
      <c r="BF59" s="35">
        <f t="shared" si="22"/>
        <v>2.1025593477858762E-2</v>
      </c>
      <c r="BG59" s="35">
        <f t="shared" si="23"/>
        <v>0.12103728808189392</v>
      </c>
      <c r="BH59" s="35">
        <f t="shared" si="24"/>
        <v>9.336114567982225E-3</v>
      </c>
      <c r="BI59" s="35">
        <f t="shared" si="25"/>
        <v>6.397554103850879E-3</v>
      </c>
      <c r="BJ59" s="35">
        <f t="shared" si="26"/>
        <v>6.2987789621994058E-3</v>
      </c>
      <c r="BK59" s="35">
        <f t="shared" si="27"/>
        <v>0.14306973571592643</v>
      </c>
      <c r="BL59" s="35">
        <f t="shared" si="28"/>
        <v>2.6595672810138804E-2</v>
      </c>
      <c r="BM59" s="35">
        <f t="shared" si="29"/>
        <v>2.0219551048344376E-2</v>
      </c>
      <c r="BN59" s="35">
        <f t="shared" si="30"/>
        <v>9.8336710480275494E-2</v>
      </c>
      <c r="BO59" s="35">
        <f t="shared" si="31"/>
        <v>5.9055420775114631E-3</v>
      </c>
      <c r="BP59" s="35">
        <f t="shared" si="32"/>
        <v>5.3352554106180479E-3</v>
      </c>
      <c r="BQ59" s="35">
        <f t="shared" si="33"/>
        <v>2.7419886138353222E-2</v>
      </c>
      <c r="BR59" s="35">
        <f t="shared" si="34"/>
        <v>1.2621785789332192E-3</v>
      </c>
      <c r="BS59" s="35">
        <f t="shared" si="35"/>
        <v>5.3478352635642264E-3</v>
      </c>
      <c r="BT59" s="35">
        <f t="shared" si="36"/>
        <v>1.1586976404389158E-2</v>
      </c>
      <c r="BU59" s="35">
        <f t="shared" si="37"/>
        <v>1</v>
      </c>
    </row>
    <row r="60" spans="1:73">
      <c r="A60" s="10">
        <v>38565</v>
      </c>
      <c r="B60" s="60">
        <v>72655</v>
      </c>
      <c r="C60" s="61">
        <v>361660</v>
      </c>
      <c r="D60" s="61">
        <v>22897</v>
      </c>
      <c r="E60" s="61">
        <v>67434</v>
      </c>
      <c r="F60" s="61">
        <v>51159</v>
      </c>
      <c r="G60" s="61">
        <v>111163</v>
      </c>
      <c r="H60" s="61">
        <v>64917</v>
      </c>
      <c r="I60" s="61">
        <v>8527</v>
      </c>
      <c r="J60" s="61">
        <v>14993</v>
      </c>
      <c r="K60" s="61">
        <v>32735</v>
      </c>
      <c r="L60" s="61">
        <v>54122</v>
      </c>
      <c r="M60" s="61">
        <v>50838</v>
      </c>
      <c r="N60" s="61">
        <v>44983</v>
      </c>
      <c r="O60" s="61">
        <v>13809</v>
      </c>
      <c r="P60" s="61">
        <v>10278</v>
      </c>
      <c r="Q60" s="61">
        <v>11594</v>
      </c>
      <c r="R60" s="61">
        <v>140349</v>
      </c>
      <c r="S60" s="61">
        <v>118501</v>
      </c>
      <c r="T60" s="61">
        <v>32220</v>
      </c>
      <c r="U60" s="61">
        <v>47876</v>
      </c>
      <c r="V60" s="61">
        <v>234705</v>
      </c>
      <c r="W60" s="61">
        <v>15301</v>
      </c>
      <c r="X60" s="61">
        <v>13784</v>
      </c>
      <c r="Y60" s="61">
        <v>13772</v>
      </c>
      <c r="Z60" s="61">
        <v>277562</v>
      </c>
      <c r="AA60" s="61">
        <v>49990</v>
      </c>
      <c r="AB60" s="61">
        <v>48250</v>
      </c>
      <c r="AC60" s="61">
        <v>208743</v>
      </c>
      <c r="AD60" s="61">
        <v>13407</v>
      </c>
      <c r="AE60" s="61">
        <v>11303</v>
      </c>
      <c r="AF60" s="61">
        <v>55702</v>
      </c>
      <c r="AG60" s="61">
        <v>2936</v>
      </c>
      <c r="AH60" s="61">
        <v>11678</v>
      </c>
      <c r="AI60" s="61">
        <v>26613</v>
      </c>
      <c r="AJ60" s="62">
        <v>1920391</v>
      </c>
      <c r="AL60" s="1">
        <f t="shared" si="2"/>
        <v>38565</v>
      </c>
      <c r="AM60" s="35">
        <f t="shared" si="3"/>
        <v>3.7833441210670116E-2</v>
      </c>
      <c r="AN60" s="35">
        <f t="shared" si="4"/>
        <v>0.18832623148098487</v>
      </c>
      <c r="AO60" s="35">
        <f t="shared" si="5"/>
        <v>1.1923092745175331E-2</v>
      </c>
      <c r="AP60" s="35">
        <f t="shared" si="6"/>
        <v>3.5114724032762078E-2</v>
      </c>
      <c r="AQ60" s="35">
        <f t="shared" si="7"/>
        <v>2.6639887397930943E-2</v>
      </c>
      <c r="AR60" s="35">
        <f t="shared" si="8"/>
        <v>5.7885607670521262E-2</v>
      </c>
      <c r="AS60" s="35">
        <f t="shared" si="9"/>
        <v>3.3804053445366071E-2</v>
      </c>
      <c r="AT60" s="35">
        <f t="shared" si="10"/>
        <v>4.4402415966331857E-3</v>
      </c>
      <c r="AU60" s="35">
        <f t="shared" si="11"/>
        <v>7.8072642498324563E-3</v>
      </c>
      <c r="AV60" s="35">
        <f t="shared" si="12"/>
        <v>1.7046007818199524E-2</v>
      </c>
      <c r="AW60" s="35">
        <f t="shared" si="13"/>
        <v>2.8182802356395129E-2</v>
      </c>
      <c r="AX60" s="35">
        <f t="shared" si="14"/>
        <v>2.6472733938036577E-2</v>
      </c>
      <c r="AY60" s="35">
        <f t="shared" si="15"/>
        <v>2.3423875658654929E-2</v>
      </c>
      <c r="AZ60" s="35">
        <f t="shared" si="16"/>
        <v>7.1907231391940499E-3</v>
      </c>
      <c r="BA60" s="35">
        <f t="shared" si="17"/>
        <v>5.3520350803560315E-3</v>
      </c>
      <c r="BB60" s="35">
        <f t="shared" si="18"/>
        <v>6.0373121931939899E-3</v>
      </c>
      <c r="BC60" s="35">
        <f t="shared" si="19"/>
        <v>7.3083554338673737E-2</v>
      </c>
      <c r="BD60" s="35">
        <f t="shared" si="20"/>
        <v>6.1706704520069093E-2</v>
      </c>
      <c r="BE60" s="35">
        <f t="shared" si="21"/>
        <v>1.6777833264163391E-2</v>
      </c>
      <c r="BF60" s="35">
        <f t="shared" si="22"/>
        <v>2.493033970686178E-2</v>
      </c>
      <c r="BG60" s="35">
        <f t="shared" si="23"/>
        <v>0.12221729845640809</v>
      </c>
      <c r="BH60" s="35">
        <f t="shared" si="24"/>
        <v>7.9676482549647445E-3</v>
      </c>
      <c r="BI60" s="35">
        <f t="shared" si="25"/>
        <v>7.1777049569592861E-3</v>
      </c>
      <c r="BJ60" s="35">
        <f t="shared" si="26"/>
        <v>7.1714562294865995E-3</v>
      </c>
      <c r="BK60" s="35">
        <f t="shared" si="27"/>
        <v>0.14453410789781873</v>
      </c>
      <c r="BL60" s="35">
        <f t="shared" si="28"/>
        <v>2.6031157196633393E-2</v>
      </c>
      <c r="BM60" s="35">
        <f t="shared" si="29"/>
        <v>2.5125091713093843E-2</v>
      </c>
      <c r="BN60" s="35">
        <f t="shared" si="30"/>
        <v>0.10869817656925074</v>
      </c>
      <c r="BO60" s="35">
        <f t="shared" si="31"/>
        <v>6.9813907688590499E-3</v>
      </c>
      <c r="BP60" s="35">
        <f t="shared" si="32"/>
        <v>5.885780551981341E-3</v>
      </c>
      <c r="BQ60" s="35">
        <f t="shared" si="33"/>
        <v>2.9005551473632193E-2</v>
      </c>
      <c r="BR60" s="35">
        <f t="shared" si="34"/>
        <v>1.5288553216506429E-3</v>
      </c>
      <c r="BS60" s="35">
        <f t="shared" si="35"/>
        <v>6.0810532855027962E-3</v>
      </c>
      <c r="BT60" s="35">
        <f t="shared" si="36"/>
        <v>1.3858115352550601E-2</v>
      </c>
      <c r="BU60" s="35">
        <f t="shared" si="37"/>
        <v>1</v>
      </c>
    </row>
    <row r="61" spans="1:73">
      <c r="A61" s="10">
        <v>38596</v>
      </c>
      <c r="B61" s="60">
        <v>87348</v>
      </c>
      <c r="C61" s="61">
        <v>384130</v>
      </c>
      <c r="D61" s="61">
        <v>30379</v>
      </c>
      <c r="E61" s="61">
        <v>79387</v>
      </c>
      <c r="F61" s="61">
        <v>55900</v>
      </c>
      <c r="G61" s="61">
        <v>125005</v>
      </c>
      <c r="H61" s="61">
        <v>73391</v>
      </c>
      <c r="I61" s="61">
        <v>12515</v>
      </c>
      <c r="J61" s="61">
        <v>18460</v>
      </c>
      <c r="K61" s="61">
        <v>32674</v>
      </c>
      <c r="L61" s="61">
        <v>64818</v>
      </c>
      <c r="M61" s="61">
        <v>55373</v>
      </c>
      <c r="N61" s="61">
        <v>44623</v>
      </c>
      <c r="O61" s="61">
        <v>13995</v>
      </c>
      <c r="P61" s="61">
        <v>11740</v>
      </c>
      <c r="Q61" s="61">
        <v>12890</v>
      </c>
      <c r="R61" s="61">
        <v>153088</v>
      </c>
      <c r="S61" s="61">
        <v>128850</v>
      </c>
      <c r="T61" s="61">
        <v>39566</v>
      </c>
      <c r="U61" s="61">
        <v>50991</v>
      </c>
      <c r="V61" s="61">
        <v>270144</v>
      </c>
      <c r="W61" s="61">
        <v>18139</v>
      </c>
      <c r="X61" s="61">
        <v>16489</v>
      </c>
      <c r="Y61" s="61">
        <v>15281</v>
      </c>
      <c r="Z61" s="61">
        <v>320052</v>
      </c>
      <c r="AA61" s="61">
        <v>65718</v>
      </c>
      <c r="AB61" s="61">
        <v>42303</v>
      </c>
      <c r="AC61" s="61">
        <v>185672</v>
      </c>
      <c r="AD61" s="61">
        <v>16607</v>
      </c>
      <c r="AE61" s="61">
        <v>16179</v>
      </c>
      <c r="AF61" s="61">
        <v>68392</v>
      </c>
      <c r="AG61" s="61">
        <v>3286</v>
      </c>
      <c r="AH61" s="61">
        <v>16673</v>
      </c>
      <c r="AI61" s="61">
        <v>27051</v>
      </c>
      <c r="AJ61" s="62">
        <v>2108206</v>
      </c>
      <c r="AL61" s="1">
        <f t="shared" si="2"/>
        <v>38596</v>
      </c>
      <c r="AM61" s="35">
        <f t="shared" si="3"/>
        <v>4.1432383742385705E-2</v>
      </c>
      <c r="AN61" s="35">
        <f t="shared" si="4"/>
        <v>0.18220705187253997</v>
      </c>
      <c r="AO61" s="35">
        <f t="shared" si="5"/>
        <v>1.4409882146241875E-2</v>
      </c>
      <c r="AP61" s="35">
        <f t="shared" si="6"/>
        <v>3.7656187298584672E-2</v>
      </c>
      <c r="AQ61" s="35">
        <f t="shared" si="7"/>
        <v>2.6515435398628027E-2</v>
      </c>
      <c r="AR61" s="35">
        <f t="shared" si="8"/>
        <v>5.9294490196878297E-2</v>
      </c>
      <c r="AS61" s="35">
        <f t="shared" si="9"/>
        <v>3.4812062957794446E-2</v>
      </c>
      <c r="AT61" s="35">
        <f t="shared" si="10"/>
        <v>5.9363269054352377E-3</v>
      </c>
      <c r="AU61" s="35">
        <f t="shared" si="11"/>
        <v>8.7562600618725107E-3</v>
      </c>
      <c r="AV61" s="35">
        <f t="shared" si="12"/>
        <v>1.5498485442124727E-2</v>
      </c>
      <c r="AW61" s="35">
        <f t="shared" si="13"/>
        <v>3.0745572301757989E-2</v>
      </c>
      <c r="AX61" s="35">
        <f t="shared" si="14"/>
        <v>2.6265459826980853E-2</v>
      </c>
      <c r="AY61" s="35">
        <f t="shared" si="15"/>
        <v>2.1166337634937003E-2</v>
      </c>
      <c r="AZ61" s="35">
        <f t="shared" si="16"/>
        <v>6.6383455886189491E-3</v>
      </c>
      <c r="BA61" s="35">
        <f t="shared" si="17"/>
        <v>5.568715770659983E-3</v>
      </c>
      <c r="BB61" s="35">
        <f t="shared" si="18"/>
        <v>6.1142032609716509E-3</v>
      </c>
      <c r="BC61" s="35">
        <f t="shared" si="19"/>
        <v>7.2615294710289227E-2</v>
      </c>
      <c r="BD61" s="35">
        <f t="shared" si="20"/>
        <v>6.1118315762311651E-2</v>
      </c>
      <c r="BE61" s="35">
        <f t="shared" si="21"/>
        <v>1.8767615688409955E-2</v>
      </c>
      <c r="BF61" s="35">
        <f t="shared" si="22"/>
        <v>2.4186915320419351E-2</v>
      </c>
      <c r="BG61" s="35">
        <f t="shared" si="23"/>
        <v>0.12813928050674364</v>
      </c>
      <c r="BH61" s="35">
        <f t="shared" si="24"/>
        <v>8.6039979015333414E-3</v>
      </c>
      <c r="BI61" s="35">
        <f t="shared" si="25"/>
        <v>7.8213419371731228E-3</v>
      </c>
      <c r="BJ61" s="35">
        <f t="shared" si="26"/>
        <v>7.2483429038718225E-3</v>
      </c>
      <c r="BK61" s="35">
        <f t="shared" si="27"/>
        <v>0.15181248891237384</v>
      </c>
      <c r="BL61" s="35">
        <f t="shared" si="28"/>
        <v>3.1172475555045379E-2</v>
      </c>
      <c r="BM61" s="35">
        <f t="shared" si="29"/>
        <v>2.0065875915351725E-2</v>
      </c>
      <c r="BN61" s="35">
        <f t="shared" si="30"/>
        <v>8.8071089827085211E-2</v>
      </c>
      <c r="BO61" s="35">
        <f t="shared" si="31"/>
        <v>7.8773136970485807E-3</v>
      </c>
      <c r="BP61" s="35">
        <f t="shared" si="32"/>
        <v>7.6742974832630208E-3</v>
      </c>
      <c r="BQ61" s="35">
        <f t="shared" si="33"/>
        <v>3.2440852554257028E-2</v>
      </c>
      <c r="BR61" s="35">
        <f t="shared" si="34"/>
        <v>1.5586712114470788E-3</v>
      </c>
      <c r="BS61" s="35">
        <f t="shared" si="35"/>
        <v>7.9086199356229892E-3</v>
      </c>
      <c r="BT61" s="35">
        <f t="shared" si="36"/>
        <v>1.283128878297472E-2</v>
      </c>
      <c r="BU61" s="35">
        <f t="shared" si="37"/>
        <v>1</v>
      </c>
    </row>
    <row r="62" spans="1:73">
      <c r="A62" s="10">
        <v>38626</v>
      </c>
      <c r="B62" s="60">
        <v>110509</v>
      </c>
      <c r="C62" s="61">
        <v>412668</v>
      </c>
      <c r="D62" s="61">
        <v>40299</v>
      </c>
      <c r="E62" s="61">
        <v>85474</v>
      </c>
      <c r="F62" s="61">
        <v>63586</v>
      </c>
      <c r="G62" s="61">
        <v>148750</v>
      </c>
      <c r="H62" s="61">
        <v>82016</v>
      </c>
      <c r="I62" s="61">
        <v>13813</v>
      </c>
      <c r="J62" s="61">
        <v>21946</v>
      </c>
      <c r="K62" s="61">
        <v>43963</v>
      </c>
      <c r="L62" s="61">
        <v>84721</v>
      </c>
      <c r="M62" s="61">
        <v>31072</v>
      </c>
      <c r="N62" s="61">
        <v>50489</v>
      </c>
      <c r="O62" s="61">
        <v>14440</v>
      </c>
      <c r="P62" s="61">
        <v>15438</v>
      </c>
      <c r="Q62" s="61">
        <v>15726</v>
      </c>
      <c r="R62" s="61">
        <v>161116</v>
      </c>
      <c r="S62" s="61">
        <v>133787</v>
      </c>
      <c r="T62" s="61">
        <v>47764</v>
      </c>
      <c r="U62" s="61">
        <v>67929</v>
      </c>
      <c r="V62" s="61">
        <v>314594</v>
      </c>
      <c r="W62" s="61">
        <v>22383</v>
      </c>
      <c r="X62" s="61">
        <v>25007</v>
      </c>
      <c r="Y62" s="61">
        <v>17200</v>
      </c>
      <c r="Z62" s="61">
        <v>379184</v>
      </c>
      <c r="AA62" s="61">
        <v>94076</v>
      </c>
      <c r="AB62" s="61">
        <v>26692</v>
      </c>
      <c r="AC62" s="61">
        <v>150571</v>
      </c>
      <c r="AD62" s="61">
        <v>20954</v>
      </c>
      <c r="AE62" s="61">
        <v>17448</v>
      </c>
      <c r="AF62" s="61">
        <v>70163</v>
      </c>
      <c r="AG62" s="61">
        <v>5167</v>
      </c>
      <c r="AH62" s="61">
        <v>24754</v>
      </c>
      <c r="AI62" s="61">
        <v>33193</v>
      </c>
      <c r="AJ62" s="62">
        <v>2333921</v>
      </c>
      <c r="AL62" s="1">
        <f t="shared" si="2"/>
        <v>38626</v>
      </c>
      <c r="AM62" s="35">
        <f t="shared" si="3"/>
        <v>4.7349074797304623E-2</v>
      </c>
      <c r="AN62" s="35">
        <f t="shared" si="4"/>
        <v>0.17681318262271944</v>
      </c>
      <c r="AO62" s="35">
        <f t="shared" si="5"/>
        <v>1.7266651270544289E-2</v>
      </c>
      <c r="AP62" s="35">
        <f t="shared" si="6"/>
        <v>3.66224906498549E-2</v>
      </c>
      <c r="AQ62" s="35">
        <f t="shared" si="7"/>
        <v>2.7244281190323065E-2</v>
      </c>
      <c r="AR62" s="35">
        <f t="shared" si="8"/>
        <v>6.3733948149915953E-2</v>
      </c>
      <c r="AS62" s="35">
        <f t="shared" si="9"/>
        <v>3.5140863808158028E-2</v>
      </c>
      <c r="AT62" s="35">
        <f t="shared" si="10"/>
        <v>5.9183665599649689E-3</v>
      </c>
      <c r="AU62" s="35">
        <f t="shared" si="11"/>
        <v>9.4030603435163399E-3</v>
      </c>
      <c r="AV62" s="35">
        <f t="shared" si="12"/>
        <v>1.8836541596737852E-2</v>
      </c>
      <c r="AW62" s="35">
        <f t="shared" si="13"/>
        <v>3.6299857621573312E-2</v>
      </c>
      <c r="AX62" s="35">
        <f t="shared" si="14"/>
        <v>1.3313218399423116E-2</v>
      </c>
      <c r="AY62" s="35">
        <f t="shared" si="15"/>
        <v>2.1632694508511643E-2</v>
      </c>
      <c r="AZ62" s="35">
        <f t="shared" si="16"/>
        <v>6.1870131851078074E-3</v>
      </c>
      <c r="BA62" s="35">
        <f t="shared" si="17"/>
        <v>6.6146197750480843E-3</v>
      </c>
      <c r="BB62" s="35">
        <f t="shared" si="18"/>
        <v>6.7380172679366614E-3</v>
      </c>
      <c r="BC62" s="35">
        <f t="shared" si="19"/>
        <v>6.9032328000819224E-2</v>
      </c>
      <c r="BD62" s="35">
        <f t="shared" si="20"/>
        <v>5.7322848545430627E-2</v>
      </c>
      <c r="BE62" s="35">
        <f t="shared" si="21"/>
        <v>2.046513142475688E-2</v>
      </c>
      <c r="BF62" s="35">
        <f t="shared" si="22"/>
        <v>2.9105098244542126E-2</v>
      </c>
      <c r="BG62" s="35">
        <f t="shared" si="23"/>
        <v>0.1347920516589893</v>
      </c>
      <c r="BH62" s="35">
        <f t="shared" si="24"/>
        <v>9.5902989004340768E-3</v>
      </c>
      <c r="BI62" s="35">
        <f t="shared" si="25"/>
        <v>1.0714587168974443E-2</v>
      </c>
      <c r="BJ62" s="35">
        <f t="shared" si="26"/>
        <v>7.3695724919566686E-3</v>
      </c>
      <c r="BK62" s="35">
        <f t="shared" si="27"/>
        <v>0.16246651022035449</v>
      </c>
      <c r="BL62" s="35">
        <f t="shared" si="28"/>
        <v>4.0308133822867187E-2</v>
      </c>
      <c r="BM62" s="35">
        <f t="shared" si="29"/>
        <v>1.1436548195076012E-2</v>
      </c>
      <c r="BN62" s="35">
        <f t="shared" si="30"/>
        <v>6.451418021432602E-2</v>
      </c>
      <c r="BO62" s="35">
        <f t="shared" si="31"/>
        <v>8.978024534677909E-3</v>
      </c>
      <c r="BP62" s="35">
        <f t="shared" si="32"/>
        <v>7.4758314441662763E-3</v>
      </c>
      <c r="BQ62" s="35">
        <f t="shared" si="33"/>
        <v>3.0062285741462542E-2</v>
      </c>
      <c r="BR62" s="35">
        <f t="shared" si="34"/>
        <v>2.2138709922058203E-3</v>
      </c>
      <c r="BS62" s="35">
        <f t="shared" si="35"/>
        <v>1.0606185899179964E-2</v>
      </c>
      <c r="BT62" s="35">
        <f t="shared" si="36"/>
        <v>1.4221989518925449E-2</v>
      </c>
      <c r="BU62" s="35">
        <f t="shared" si="37"/>
        <v>1</v>
      </c>
    </row>
    <row r="63" spans="1:73">
      <c r="A63" s="10">
        <v>38657</v>
      </c>
      <c r="B63" s="60">
        <v>126733</v>
      </c>
      <c r="C63" s="61">
        <v>464071</v>
      </c>
      <c r="D63" s="61">
        <v>41028</v>
      </c>
      <c r="E63" s="61">
        <v>85012</v>
      </c>
      <c r="F63" s="61">
        <v>62762</v>
      </c>
      <c r="G63" s="61">
        <v>158909</v>
      </c>
      <c r="H63" s="61">
        <v>84785</v>
      </c>
      <c r="I63" s="61">
        <v>12149</v>
      </c>
      <c r="J63" s="61">
        <v>19757</v>
      </c>
      <c r="K63" s="61">
        <v>40315</v>
      </c>
      <c r="L63" s="61">
        <v>74340</v>
      </c>
      <c r="M63" s="61">
        <v>21570</v>
      </c>
      <c r="N63" s="61">
        <v>45556</v>
      </c>
      <c r="O63" s="61">
        <v>15794</v>
      </c>
      <c r="P63" s="61">
        <v>15409</v>
      </c>
      <c r="Q63" s="61">
        <v>16941</v>
      </c>
      <c r="R63" s="61">
        <v>178338</v>
      </c>
      <c r="S63" s="61">
        <v>148634</v>
      </c>
      <c r="T63" s="61">
        <v>58009</v>
      </c>
      <c r="U63" s="61">
        <v>89966</v>
      </c>
      <c r="V63" s="61">
        <v>344420</v>
      </c>
      <c r="W63" s="61">
        <v>20407</v>
      </c>
      <c r="X63" s="61">
        <v>34135</v>
      </c>
      <c r="Y63" s="61">
        <v>19228</v>
      </c>
      <c r="Z63" s="61">
        <v>418189</v>
      </c>
      <c r="AA63" s="61">
        <v>116906</v>
      </c>
      <c r="AB63" s="61">
        <v>33031</v>
      </c>
      <c r="AC63" s="61">
        <v>190673</v>
      </c>
      <c r="AD63" s="61">
        <v>25119</v>
      </c>
      <c r="AE63" s="61">
        <v>16454</v>
      </c>
      <c r="AF63" s="61">
        <v>77732</v>
      </c>
      <c r="AG63" s="61">
        <v>6256</v>
      </c>
      <c r="AH63" s="61">
        <v>44943</v>
      </c>
      <c r="AI63" s="61">
        <v>38425</v>
      </c>
      <c r="AJ63" s="62">
        <v>2579173</v>
      </c>
      <c r="AL63" s="1">
        <f t="shared" si="2"/>
        <v>38657</v>
      </c>
      <c r="AM63" s="35">
        <f t="shared" si="3"/>
        <v>4.9137068354856379E-2</v>
      </c>
      <c r="AN63" s="35">
        <f t="shared" si="4"/>
        <v>0.17993015590656386</v>
      </c>
      <c r="AO63" s="35">
        <f t="shared" si="5"/>
        <v>1.5907424589199717E-2</v>
      </c>
      <c r="AP63" s="35">
        <f t="shared" si="6"/>
        <v>3.2960952987643712E-2</v>
      </c>
      <c r="AQ63" s="35">
        <f t="shared" si="7"/>
        <v>2.4334156723880097E-2</v>
      </c>
      <c r="AR63" s="35">
        <f t="shared" si="8"/>
        <v>6.1612385055209558E-2</v>
      </c>
      <c r="AS63" s="35">
        <f t="shared" si="9"/>
        <v>3.2872940279694306E-2</v>
      </c>
      <c r="AT63" s="35">
        <f t="shared" si="10"/>
        <v>4.7104246206051319E-3</v>
      </c>
      <c r="AU63" s="35">
        <f t="shared" si="11"/>
        <v>7.6602073610416979E-3</v>
      </c>
      <c r="AV63" s="35">
        <f t="shared" si="12"/>
        <v>1.5630979387578885E-2</v>
      </c>
      <c r="AW63" s="35">
        <f t="shared" si="13"/>
        <v>2.8823192550480329E-2</v>
      </c>
      <c r="AX63" s="35">
        <f t="shared" si="14"/>
        <v>8.3631458610957856E-3</v>
      </c>
      <c r="AY63" s="35">
        <f t="shared" si="15"/>
        <v>1.7663026094023163E-2</v>
      </c>
      <c r="AZ63" s="35">
        <f t="shared" si="16"/>
        <v>6.1236683231407898E-3</v>
      </c>
      <c r="BA63" s="35">
        <f t="shared" si="17"/>
        <v>5.9743956686891496E-3</v>
      </c>
      <c r="BB63" s="35">
        <f t="shared" si="18"/>
        <v>6.5683845170525588E-3</v>
      </c>
      <c r="BC63" s="35">
        <f t="shared" si="19"/>
        <v>6.914541986908207E-2</v>
      </c>
      <c r="BD63" s="35">
        <f t="shared" si="20"/>
        <v>5.762854992666254E-2</v>
      </c>
      <c r="BE63" s="35">
        <f t="shared" si="21"/>
        <v>2.249131795346803E-2</v>
      </c>
      <c r="BF63" s="35">
        <f t="shared" si="22"/>
        <v>3.488172371531495E-2</v>
      </c>
      <c r="BG63" s="35">
        <f t="shared" si="23"/>
        <v>0.13353892895125685</v>
      </c>
      <c r="BH63" s="35">
        <f t="shared" si="24"/>
        <v>7.9122261282977141E-3</v>
      </c>
      <c r="BI63" s="35">
        <f t="shared" si="25"/>
        <v>1.3234862492744767E-2</v>
      </c>
      <c r="BJ63" s="35">
        <f t="shared" si="26"/>
        <v>7.4551028566133409E-3</v>
      </c>
      <c r="BK63" s="35">
        <f t="shared" si="27"/>
        <v>0.16214073270773227</v>
      </c>
      <c r="BL63" s="35">
        <f t="shared" si="28"/>
        <v>4.5326932315125815E-2</v>
      </c>
      <c r="BM63" s="35">
        <f t="shared" si="29"/>
        <v>1.2806818309589935E-2</v>
      </c>
      <c r="BN63" s="35">
        <f t="shared" si="30"/>
        <v>7.3927960629240452E-2</v>
      </c>
      <c r="BO63" s="35">
        <f t="shared" si="31"/>
        <v>9.7391683303136318E-3</v>
      </c>
      <c r="BP63" s="35">
        <f t="shared" si="32"/>
        <v>6.3795643022007444E-3</v>
      </c>
      <c r="BQ63" s="35">
        <f t="shared" si="33"/>
        <v>3.0138342794376338E-2</v>
      </c>
      <c r="BR63" s="35">
        <f t="shared" si="34"/>
        <v>2.4255837045440536E-3</v>
      </c>
      <c r="BS63" s="35">
        <f t="shared" si="35"/>
        <v>1.7425353010441718E-2</v>
      </c>
      <c r="BT63" s="35">
        <f t="shared" si="36"/>
        <v>1.4898186356634471E-2</v>
      </c>
      <c r="BU63" s="35">
        <f t="shared" si="37"/>
        <v>1</v>
      </c>
    </row>
    <row r="64" spans="1:73">
      <c r="A64" s="10">
        <v>38687</v>
      </c>
      <c r="B64" s="60">
        <v>194991</v>
      </c>
      <c r="C64" s="61">
        <v>458103</v>
      </c>
      <c r="D64" s="61">
        <v>90801</v>
      </c>
      <c r="E64" s="61">
        <v>85333</v>
      </c>
      <c r="F64" s="61">
        <v>99407</v>
      </c>
      <c r="G64" s="61">
        <v>170238</v>
      </c>
      <c r="H64" s="61">
        <v>102060</v>
      </c>
      <c r="I64" s="61">
        <v>30354</v>
      </c>
      <c r="J64" s="61">
        <v>45233</v>
      </c>
      <c r="K64" s="61">
        <v>51773</v>
      </c>
      <c r="L64" s="61">
        <v>109106</v>
      </c>
      <c r="M64" s="61">
        <v>24156</v>
      </c>
      <c r="N64" s="61">
        <v>40250</v>
      </c>
      <c r="O64" s="61">
        <v>16322</v>
      </c>
      <c r="P64" s="61">
        <v>24062</v>
      </c>
      <c r="Q64" s="61">
        <v>22499</v>
      </c>
      <c r="R64" s="61">
        <v>157978</v>
      </c>
      <c r="S64" s="61">
        <v>129582</v>
      </c>
      <c r="T64" s="61">
        <v>75433</v>
      </c>
      <c r="U64" s="61">
        <v>141713</v>
      </c>
      <c r="V64" s="61">
        <v>363641</v>
      </c>
      <c r="W64" s="61">
        <v>25811</v>
      </c>
      <c r="X64" s="61">
        <v>41845</v>
      </c>
      <c r="Y64" s="61">
        <v>24728</v>
      </c>
      <c r="Z64" s="61">
        <v>456026</v>
      </c>
      <c r="AA64" s="61">
        <v>126014</v>
      </c>
      <c r="AB64" s="61">
        <v>47266</v>
      </c>
      <c r="AC64" s="61">
        <v>208195</v>
      </c>
      <c r="AD64" s="61">
        <v>30576</v>
      </c>
      <c r="AE64" s="61">
        <v>41335</v>
      </c>
      <c r="AF64" s="61">
        <v>78804</v>
      </c>
      <c r="AG64" s="61">
        <v>7185</v>
      </c>
      <c r="AH64" s="61">
        <v>50324</v>
      </c>
      <c r="AI64" s="61">
        <v>37755</v>
      </c>
      <c r="AJ64" s="62">
        <v>3023292</v>
      </c>
      <c r="AL64" s="1">
        <f t="shared" si="2"/>
        <v>38687</v>
      </c>
      <c r="AM64" s="35">
        <f t="shared" si="3"/>
        <v>6.449625110640983E-2</v>
      </c>
      <c r="AN64" s="35">
        <f t="shared" si="4"/>
        <v>0.1515245632906117</v>
      </c>
      <c r="AO64" s="35">
        <f t="shared" si="5"/>
        <v>3.0033817441385086E-2</v>
      </c>
      <c r="AP64" s="35">
        <f t="shared" si="6"/>
        <v>2.8225192935383021E-2</v>
      </c>
      <c r="AQ64" s="35">
        <f t="shared" si="7"/>
        <v>3.2880383370180587E-2</v>
      </c>
      <c r="AR64" s="35">
        <f t="shared" si="8"/>
        <v>5.6308818334451317E-2</v>
      </c>
      <c r="AS64" s="35">
        <f t="shared" si="9"/>
        <v>3.3757903636168783E-2</v>
      </c>
      <c r="AT64" s="35">
        <f t="shared" si="10"/>
        <v>1.0040049059105109E-2</v>
      </c>
      <c r="AU64" s="35">
        <f t="shared" si="11"/>
        <v>1.4961505537672179E-2</v>
      </c>
      <c r="AV64" s="35">
        <f t="shared" si="12"/>
        <v>1.712471041500457E-2</v>
      </c>
      <c r="AW64" s="35">
        <f t="shared" si="13"/>
        <v>3.608847574101344E-2</v>
      </c>
      <c r="AX64" s="35">
        <f t="shared" si="14"/>
        <v>7.9899659047157866E-3</v>
      </c>
      <c r="AY64" s="35">
        <f t="shared" si="15"/>
        <v>1.3313302188475344E-2</v>
      </c>
      <c r="AZ64" s="35">
        <f t="shared" si="16"/>
        <v>5.3987507657216041E-3</v>
      </c>
      <c r="BA64" s="35">
        <f t="shared" si="17"/>
        <v>7.9588739691700307E-3</v>
      </c>
      <c r="BB64" s="35">
        <f t="shared" si="18"/>
        <v>7.4418878494038948E-3</v>
      </c>
      <c r="BC64" s="35">
        <f t="shared" si="19"/>
        <v>5.2253636102632492E-2</v>
      </c>
      <c r="BD64" s="35">
        <f t="shared" si="20"/>
        <v>4.2861225445640048E-2</v>
      </c>
      <c r="BE64" s="35">
        <f t="shared" si="21"/>
        <v>2.4950616744925731E-2</v>
      </c>
      <c r="BF64" s="35">
        <f t="shared" si="22"/>
        <v>4.6873738957401399E-2</v>
      </c>
      <c r="BG64" s="35">
        <f t="shared" si="23"/>
        <v>0.12027981418930093</v>
      </c>
      <c r="BH64" s="35">
        <f t="shared" si="24"/>
        <v>8.537382429484151E-3</v>
      </c>
      <c r="BI64" s="35">
        <f t="shared" si="25"/>
        <v>1.3840872796937907E-2</v>
      </c>
      <c r="BJ64" s="35">
        <f t="shared" si="26"/>
        <v>8.1791636401644299E-3</v>
      </c>
      <c r="BK64" s="35">
        <f t="shared" si="27"/>
        <v>0.15083756382115918</v>
      </c>
      <c r="BL64" s="35">
        <f t="shared" si="28"/>
        <v>4.1681054955988374E-2</v>
      </c>
      <c r="BM64" s="35">
        <f t="shared" si="29"/>
        <v>1.5633951335167096E-2</v>
      </c>
      <c r="BN64" s="35">
        <f t="shared" si="30"/>
        <v>6.8863675754773271E-2</v>
      </c>
      <c r="BO64" s="35">
        <f t="shared" si="31"/>
        <v>1.0113478949436575E-2</v>
      </c>
      <c r="BP64" s="35">
        <f t="shared" si="32"/>
        <v>1.3672182508338593E-2</v>
      </c>
      <c r="BQ64" s="35">
        <f t="shared" si="33"/>
        <v>2.6065626476040025E-2</v>
      </c>
      <c r="BR64" s="35">
        <f t="shared" si="34"/>
        <v>2.3765484776197602E-3</v>
      </c>
      <c r="BS64" s="35">
        <f t="shared" si="35"/>
        <v>1.664543153621946E-2</v>
      </c>
      <c r="BT64" s="35">
        <f t="shared" si="36"/>
        <v>1.2488042835425754E-2</v>
      </c>
      <c r="BU64" s="35">
        <f t="shared" si="37"/>
        <v>1</v>
      </c>
    </row>
    <row r="65" spans="1:73">
      <c r="A65" s="10">
        <v>38718</v>
      </c>
      <c r="B65" s="60">
        <v>312167</v>
      </c>
      <c r="C65" s="61">
        <v>527117</v>
      </c>
      <c r="D65" s="61">
        <v>151569</v>
      </c>
      <c r="E65" s="61">
        <v>112691</v>
      </c>
      <c r="F65" s="61">
        <v>170594</v>
      </c>
      <c r="G65" s="61">
        <v>216470</v>
      </c>
      <c r="H65" s="61">
        <v>129520</v>
      </c>
      <c r="I65" s="61">
        <v>72739</v>
      </c>
      <c r="J65" s="61">
        <v>88206</v>
      </c>
      <c r="K65" s="61">
        <v>82618</v>
      </c>
      <c r="L65" s="61">
        <v>165175</v>
      </c>
      <c r="M65" s="61">
        <v>26754</v>
      </c>
      <c r="N65" s="61">
        <v>44155</v>
      </c>
      <c r="O65" s="61">
        <v>23972</v>
      </c>
      <c r="P65" s="61">
        <v>32044</v>
      </c>
      <c r="Q65" s="61">
        <v>32985</v>
      </c>
      <c r="R65" s="61">
        <v>180180</v>
      </c>
      <c r="S65" s="61">
        <v>140069</v>
      </c>
      <c r="T65" s="61">
        <v>102780</v>
      </c>
      <c r="U65" s="61">
        <v>274055</v>
      </c>
      <c r="V65" s="61">
        <v>456510</v>
      </c>
      <c r="W65" s="61">
        <v>36834</v>
      </c>
      <c r="X65" s="61">
        <v>49238</v>
      </c>
      <c r="Y65" s="61">
        <v>46653</v>
      </c>
      <c r="Z65" s="61">
        <v>589235</v>
      </c>
      <c r="AA65" s="61">
        <v>168703</v>
      </c>
      <c r="AB65" s="61">
        <v>100709</v>
      </c>
      <c r="AC65" s="61">
        <v>257812</v>
      </c>
      <c r="AD65" s="61">
        <v>48151</v>
      </c>
      <c r="AE65" s="61">
        <v>63570</v>
      </c>
      <c r="AF65" s="61">
        <v>96721</v>
      </c>
      <c r="AG65" s="61">
        <v>10184</v>
      </c>
      <c r="AH65" s="61">
        <v>62330</v>
      </c>
      <c r="AI65" s="61">
        <v>56951</v>
      </c>
      <c r="AJ65" s="62">
        <v>4200158</v>
      </c>
      <c r="AL65" s="1">
        <f t="shared" si="2"/>
        <v>38718</v>
      </c>
      <c r="AM65" s="35">
        <f t="shared" si="3"/>
        <v>7.4322680242028996E-2</v>
      </c>
      <c r="AN65" s="35">
        <f t="shared" si="4"/>
        <v>0.1254993264539096</v>
      </c>
      <c r="AO65" s="35">
        <f t="shared" si="5"/>
        <v>3.6086499603110167E-2</v>
      </c>
      <c r="AP65" s="35">
        <f t="shared" si="6"/>
        <v>2.6830181150328154E-2</v>
      </c>
      <c r="AQ65" s="35">
        <f t="shared" si="7"/>
        <v>4.061609110895352E-2</v>
      </c>
      <c r="AR65" s="35">
        <f t="shared" si="8"/>
        <v>5.1538537359785037E-2</v>
      </c>
      <c r="AS65" s="35">
        <f t="shared" si="9"/>
        <v>3.0836935181962202E-2</v>
      </c>
      <c r="AT65" s="35">
        <f t="shared" si="10"/>
        <v>1.7318158031197874E-2</v>
      </c>
      <c r="AU65" s="35">
        <f t="shared" si="11"/>
        <v>2.1000638547407025E-2</v>
      </c>
      <c r="AV65" s="35">
        <f t="shared" si="12"/>
        <v>1.9670212406295191E-2</v>
      </c>
      <c r="AW65" s="35">
        <f t="shared" si="13"/>
        <v>3.9325901549417903E-2</v>
      </c>
      <c r="AX65" s="35">
        <f t="shared" si="14"/>
        <v>6.3697603756811055E-3</v>
      </c>
      <c r="AY65" s="35">
        <f t="shared" si="15"/>
        <v>1.0512699760342348E-2</v>
      </c>
      <c r="AZ65" s="35">
        <f t="shared" si="16"/>
        <v>5.7074043405033808E-3</v>
      </c>
      <c r="BA65" s="35">
        <f t="shared" si="17"/>
        <v>7.6292368049011494E-3</v>
      </c>
      <c r="BB65" s="35">
        <f t="shared" si="18"/>
        <v>7.8532759958077764E-3</v>
      </c>
      <c r="BC65" s="35">
        <f t="shared" si="19"/>
        <v>4.2898386203566626E-2</v>
      </c>
      <c r="BD65" s="35">
        <f t="shared" si="20"/>
        <v>3.3348507365675288E-2</v>
      </c>
      <c r="BE65" s="35">
        <f t="shared" si="21"/>
        <v>2.4470508014222323E-2</v>
      </c>
      <c r="BF65" s="35">
        <f t="shared" si="22"/>
        <v>6.5248735880888295E-2</v>
      </c>
      <c r="BG65" s="35">
        <f t="shared" si="23"/>
        <v>0.10868876837490399</v>
      </c>
      <c r="BH65" s="35">
        <f t="shared" si="24"/>
        <v>8.7696700933631543E-3</v>
      </c>
      <c r="BI65" s="35">
        <f t="shared" si="25"/>
        <v>1.1722892329288566E-2</v>
      </c>
      <c r="BJ65" s="35">
        <f t="shared" si="26"/>
        <v>1.1107439291569508E-2</v>
      </c>
      <c r="BK65" s="35">
        <f t="shared" si="27"/>
        <v>0.14028877008912521</v>
      </c>
      <c r="BL65" s="35">
        <f t="shared" si="28"/>
        <v>4.0165869950606621E-2</v>
      </c>
      <c r="BM65" s="35">
        <f t="shared" si="29"/>
        <v>2.3977431325202529E-2</v>
      </c>
      <c r="BN65" s="35">
        <f t="shared" si="30"/>
        <v>6.138150041022266E-2</v>
      </c>
      <c r="BO65" s="35">
        <f t="shared" si="31"/>
        <v>1.146409254128059E-2</v>
      </c>
      <c r="BP65" s="35">
        <f t="shared" si="32"/>
        <v>1.5135144915976971E-2</v>
      </c>
      <c r="BQ65" s="35">
        <f t="shared" si="33"/>
        <v>2.3027943234516415E-2</v>
      </c>
      <c r="BR65" s="35">
        <f t="shared" si="34"/>
        <v>2.4246706909597212E-3</v>
      </c>
      <c r="BS65" s="35">
        <f t="shared" si="35"/>
        <v>1.4839917926897036E-2</v>
      </c>
      <c r="BT65" s="35">
        <f t="shared" si="36"/>
        <v>1.3559251818622062E-2</v>
      </c>
      <c r="BU65" s="35">
        <f t="shared" si="37"/>
        <v>1</v>
      </c>
    </row>
    <row r="66" spans="1:73">
      <c r="A66" s="10">
        <v>38749</v>
      </c>
      <c r="B66" s="60">
        <v>183540</v>
      </c>
      <c r="C66" s="61">
        <v>484322</v>
      </c>
      <c r="D66" s="61">
        <v>74286</v>
      </c>
      <c r="E66" s="61">
        <v>92771</v>
      </c>
      <c r="F66" s="61">
        <v>88969</v>
      </c>
      <c r="G66" s="61">
        <v>182368</v>
      </c>
      <c r="H66" s="61">
        <v>105158</v>
      </c>
      <c r="I66" s="61">
        <v>21404</v>
      </c>
      <c r="J66" s="61">
        <v>31697</v>
      </c>
      <c r="K66" s="61">
        <v>48543</v>
      </c>
      <c r="L66" s="61">
        <v>112816</v>
      </c>
      <c r="M66" s="61">
        <v>26748</v>
      </c>
      <c r="N66" s="61">
        <v>47760</v>
      </c>
      <c r="O66" s="61">
        <v>19539</v>
      </c>
      <c r="P66" s="61">
        <v>20109</v>
      </c>
      <c r="Q66" s="61">
        <v>22351</v>
      </c>
      <c r="R66" s="61">
        <v>198771</v>
      </c>
      <c r="S66" s="61">
        <v>166858</v>
      </c>
      <c r="T66" s="61">
        <v>83228</v>
      </c>
      <c r="U66" s="61">
        <v>157339</v>
      </c>
      <c r="V66" s="61">
        <v>407071</v>
      </c>
      <c r="W66" s="61">
        <v>30147</v>
      </c>
      <c r="X66" s="61">
        <v>44583</v>
      </c>
      <c r="Y66" s="61">
        <v>25278</v>
      </c>
      <c r="Z66" s="61">
        <v>507079</v>
      </c>
      <c r="AA66" s="61">
        <v>151599</v>
      </c>
      <c r="AB66" s="61">
        <v>52087</v>
      </c>
      <c r="AC66" s="61">
        <v>229421</v>
      </c>
      <c r="AD66" s="61">
        <v>35743</v>
      </c>
      <c r="AE66" s="61">
        <v>26697</v>
      </c>
      <c r="AF66" s="61">
        <v>98119</v>
      </c>
      <c r="AG66" s="61">
        <v>8876</v>
      </c>
      <c r="AH66" s="61">
        <v>63030</v>
      </c>
      <c r="AI66" s="61">
        <v>51521</v>
      </c>
      <c r="AJ66" s="62">
        <v>3225892</v>
      </c>
      <c r="AL66" s="1">
        <f t="shared" si="2"/>
        <v>38749</v>
      </c>
      <c r="AM66" s="35">
        <f t="shared" si="3"/>
        <v>5.6895891120967469E-2</v>
      </c>
      <c r="AN66" s="35">
        <f t="shared" si="4"/>
        <v>0.1501358383975657</v>
      </c>
      <c r="AO66" s="35">
        <f t="shared" si="5"/>
        <v>2.3028049296132665E-2</v>
      </c>
      <c r="AP66" s="35">
        <f t="shared" si="6"/>
        <v>2.8758247331280774E-2</v>
      </c>
      <c r="AQ66" s="35">
        <f t="shared" si="7"/>
        <v>2.7579658587454262E-2</v>
      </c>
      <c r="AR66" s="35">
        <f t="shared" si="8"/>
        <v>5.653258075595835E-2</v>
      </c>
      <c r="AS66" s="35">
        <f t="shared" si="9"/>
        <v>3.2598115497976997E-2</v>
      </c>
      <c r="AT66" s="35">
        <f t="shared" si="10"/>
        <v>6.6350640381017097E-3</v>
      </c>
      <c r="AU66" s="35">
        <f t="shared" si="11"/>
        <v>9.8258094195341934E-3</v>
      </c>
      <c r="AV66" s="35">
        <f t="shared" si="12"/>
        <v>1.5047930928871767E-2</v>
      </c>
      <c r="AW66" s="35">
        <f t="shared" si="13"/>
        <v>3.4972032541696993E-2</v>
      </c>
      <c r="AX66" s="35">
        <f t="shared" si="14"/>
        <v>8.2916601051740112E-3</v>
      </c>
      <c r="AY66" s="35">
        <f t="shared" si="15"/>
        <v>1.4805207365900656E-2</v>
      </c>
      <c r="AZ66" s="35">
        <f t="shared" si="16"/>
        <v>6.0569293702331011E-3</v>
      </c>
      <c r="BA66" s="35">
        <f t="shared" si="17"/>
        <v>6.2336246842733733E-3</v>
      </c>
      <c r="BB66" s="35">
        <f t="shared" si="18"/>
        <v>6.9286262528317748E-3</v>
      </c>
      <c r="BC66" s="35">
        <f t="shared" si="19"/>
        <v>6.1617375907190942E-2</v>
      </c>
      <c r="BD66" s="35">
        <f t="shared" si="20"/>
        <v>5.1724608263388858E-2</v>
      </c>
      <c r="BE66" s="35">
        <f t="shared" si="21"/>
        <v>2.5799995784111806E-2</v>
      </c>
      <c r="BF66" s="35">
        <f t="shared" si="22"/>
        <v>4.8773796518916321E-2</v>
      </c>
      <c r="BG66" s="35">
        <f t="shared" si="23"/>
        <v>0.12618866347664459</v>
      </c>
      <c r="BH66" s="35">
        <f t="shared" si="24"/>
        <v>9.3453221620562622E-3</v>
      </c>
      <c r="BI66" s="35">
        <f t="shared" si="25"/>
        <v>1.3820363483960405E-2</v>
      </c>
      <c r="BJ66" s="35">
        <f t="shared" si="26"/>
        <v>7.8359721900175209E-3</v>
      </c>
      <c r="BK66" s="35">
        <f t="shared" si="27"/>
        <v>0.15719032131267879</v>
      </c>
      <c r="BL66" s="35">
        <f t="shared" si="28"/>
        <v>4.6994443707352881E-2</v>
      </c>
      <c r="BM66" s="35">
        <f t="shared" si="29"/>
        <v>1.6146541793711632E-2</v>
      </c>
      <c r="BN66" s="35">
        <f t="shared" si="30"/>
        <v>7.1118623934093267E-2</v>
      </c>
      <c r="BO66" s="35">
        <f t="shared" si="31"/>
        <v>1.1080036157441105E-2</v>
      </c>
      <c r="BP66" s="35">
        <f t="shared" si="32"/>
        <v>8.2758505244440918E-3</v>
      </c>
      <c r="BQ66" s="35">
        <f t="shared" si="33"/>
        <v>3.0416083365469148E-2</v>
      </c>
      <c r="BR66" s="35">
        <f t="shared" si="34"/>
        <v>2.7514870305639493E-3</v>
      </c>
      <c r="BS66" s="35">
        <f t="shared" si="35"/>
        <v>1.9538781831505828E-2</v>
      </c>
      <c r="BT66" s="35">
        <f t="shared" si="36"/>
        <v>1.5971086446787432E-2</v>
      </c>
      <c r="BU66" s="35">
        <f t="shared" si="37"/>
        <v>1</v>
      </c>
    </row>
    <row r="67" spans="1:73">
      <c r="A67" s="10">
        <v>38777</v>
      </c>
      <c r="B67" s="60">
        <v>169815</v>
      </c>
      <c r="C67" s="61">
        <v>498703</v>
      </c>
      <c r="D67" s="61">
        <v>63257</v>
      </c>
      <c r="E67" s="61">
        <v>106923</v>
      </c>
      <c r="F67" s="61">
        <v>74729</v>
      </c>
      <c r="G67" s="61">
        <v>173733</v>
      </c>
      <c r="H67" s="61">
        <v>104324</v>
      </c>
      <c r="I67" s="61">
        <v>18644</v>
      </c>
      <c r="J67" s="61">
        <v>30941</v>
      </c>
      <c r="K67" s="61">
        <v>52184</v>
      </c>
      <c r="L67" s="61">
        <v>109642</v>
      </c>
      <c r="M67" s="61">
        <v>24439</v>
      </c>
      <c r="N67" s="61">
        <v>51167</v>
      </c>
      <c r="O67" s="61">
        <v>18673</v>
      </c>
      <c r="P67" s="61">
        <v>21087</v>
      </c>
      <c r="Q67" s="61">
        <v>20423</v>
      </c>
      <c r="R67" s="61">
        <v>206685</v>
      </c>
      <c r="S67" s="61">
        <v>175124</v>
      </c>
      <c r="T67" s="61">
        <v>79561</v>
      </c>
      <c r="U67" s="61">
        <v>123837</v>
      </c>
      <c r="V67" s="61">
        <v>398709</v>
      </c>
      <c r="W67" s="61">
        <v>28185</v>
      </c>
      <c r="X67" s="61">
        <v>42380</v>
      </c>
      <c r="Y67" s="61">
        <v>24247</v>
      </c>
      <c r="Z67" s="61">
        <v>493520</v>
      </c>
      <c r="AA67" s="61">
        <v>144009</v>
      </c>
      <c r="AB67" s="61">
        <v>42940</v>
      </c>
      <c r="AC67" s="61">
        <v>217410</v>
      </c>
      <c r="AD67" s="61">
        <v>33509</v>
      </c>
      <c r="AE67" s="61">
        <v>23675</v>
      </c>
      <c r="AF67" s="61">
        <v>92875</v>
      </c>
      <c r="AG67" s="61">
        <v>8219</v>
      </c>
      <c r="AH67" s="61">
        <v>55993</v>
      </c>
      <c r="AI67" s="61">
        <v>48711</v>
      </c>
      <c r="AJ67" s="62">
        <v>3109626</v>
      </c>
      <c r="AL67" s="1">
        <f t="shared" si="2"/>
        <v>38777</v>
      </c>
      <c r="AM67" s="35">
        <f t="shared" si="3"/>
        <v>5.4609461073453852E-2</v>
      </c>
      <c r="AN67" s="35">
        <f t="shared" si="4"/>
        <v>0.16037394850699088</v>
      </c>
      <c r="AO67" s="35">
        <f t="shared" si="5"/>
        <v>2.0342317693510411E-2</v>
      </c>
      <c r="AP67" s="35">
        <f t="shared" si="6"/>
        <v>3.4384520839483589E-2</v>
      </c>
      <c r="AQ67" s="35">
        <f t="shared" si="7"/>
        <v>2.4031507325961387E-2</v>
      </c>
      <c r="AR67" s="35">
        <f t="shared" si="8"/>
        <v>5.5869419666545107E-2</v>
      </c>
      <c r="AS67" s="35">
        <f t="shared" si="9"/>
        <v>3.3548729011141531E-2</v>
      </c>
      <c r="AT67" s="35">
        <f t="shared" si="10"/>
        <v>5.9955763168947004E-3</v>
      </c>
      <c r="AU67" s="35">
        <f t="shared" si="11"/>
        <v>9.9500711661145106E-3</v>
      </c>
      <c r="AV67" s="35">
        <f t="shared" si="12"/>
        <v>1.678143931135127E-2</v>
      </c>
      <c r="AW67" s="35">
        <f t="shared" si="13"/>
        <v>3.525890251753748E-2</v>
      </c>
      <c r="AX67" s="35">
        <f t="shared" si="14"/>
        <v>7.8591444758951724E-3</v>
      </c>
      <c r="AY67" s="35">
        <f t="shared" si="15"/>
        <v>1.6454390335043506E-2</v>
      </c>
      <c r="AZ67" s="35">
        <f t="shared" si="16"/>
        <v>6.0049021972417259E-3</v>
      </c>
      <c r="BA67" s="35">
        <f t="shared" si="17"/>
        <v>6.7812013406113791E-3</v>
      </c>
      <c r="BB67" s="35">
        <f t="shared" si="18"/>
        <v>6.5676708388725845E-3</v>
      </c>
      <c r="BC67" s="35">
        <f t="shared" si="19"/>
        <v>6.6466192397413706E-2</v>
      </c>
      <c r="BD67" s="35">
        <f t="shared" si="20"/>
        <v>5.6316740341121406E-2</v>
      </c>
      <c r="BE67" s="35">
        <f t="shared" si="21"/>
        <v>2.5585391941024421E-2</v>
      </c>
      <c r="BF67" s="35">
        <f t="shared" si="22"/>
        <v>3.9823760156366073E-2</v>
      </c>
      <c r="BG67" s="35">
        <f t="shared" si="23"/>
        <v>0.12821766990628455</v>
      </c>
      <c r="BH67" s="35">
        <f t="shared" si="24"/>
        <v>9.0637909510661412E-3</v>
      </c>
      <c r="BI67" s="35">
        <f t="shared" si="25"/>
        <v>1.3628648589894734E-2</v>
      </c>
      <c r="BJ67" s="35">
        <f t="shared" si="26"/>
        <v>7.7974007163562438E-3</v>
      </c>
      <c r="BK67" s="35">
        <f t="shared" si="27"/>
        <v>0.15870718858152075</v>
      </c>
      <c r="BL67" s="35">
        <f t="shared" si="28"/>
        <v>4.6310713892924744E-2</v>
      </c>
      <c r="BM67" s="35">
        <f t="shared" si="29"/>
        <v>1.3808734555216608E-2</v>
      </c>
      <c r="BN67" s="35">
        <f t="shared" si="30"/>
        <v>6.9915160215408542E-2</v>
      </c>
      <c r="BO67" s="35">
        <f t="shared" si="31"/>
        <v>1.0775893949947678E-2</v>
      </c>
      <c r="BP67" s="35">
        <f t="shared" si="32"/>
        <v>7.6134557660631859E-3</v>
      </c>
      <c r="BQ67" s="35">
        <f t="shared" si="33"/>
        <v>2.9866935766551989E-2</v>
      </c>
      <c r="BR67" s="35">
        <f t="shared" si="34"/>
        <v>2.6430831231794433E-3</v>
      </c>
      <c r="BS67" s="35">
        <f t="shared" si="35"/>
        <v>1.8006345457620948E-2</v>
      </c>
      <c r="BT67" s="35">
        <f t="shared" si="36"/>
        <v>1.5664584744274714E-2</v>
      </c>
      <c r="BU67" s="35">
        <f t="shared" si="37"/>
        <v>1</v>
      </c>
    </row>
    <row r="68" spans="1:73">
      <c r="A68" s="10">
        <v>38808</v>
      </c>
      <c r="B68" s="60">
        <v>148838</v>
      </c>
      <c r="C68" s="61">
        <v>431525</v>
      </c>
      <c r="D68" s="61">
        <v>57118</v>
      </c>
      <c r="E68" s="61">
        <v>91395</v>
      </c>
      <c r="F68" s="61">
        <v>73152</v>
      </c>
      <c r="G68" s="61">
        <v>170218</v>
      </c>
      <c r="H68" s="61">
        <v>93095</v>
      </c>
      <c r="I68" s="61">
        <v>17399</v>
      </c>
      <c r="J68" s="61">
        <v>24742</v>
      </c>
      <c r="K68" s="61">
        <v>43558</v>
      </c>
      <c r="L68" s="61">
        <v>93770</v>
      </c>
      <c r="M68" s="61">
        <v>19104</v>
      </c>
      <c r="N68" s="61">
        <v>42965</v>
      </c>
      <c r="O68" s="61">
        <v>15329</v>
      </c>
      <c r="P68" s="61">
        <v>18408</v>
      </c>
      <c r="Q68" s="61">
        <v>19696</v>
      </c>
      <c r="R68" s="61">
        <v>177393</v>
      </c>
      <c r="S68" s="61">
        <v>150155</v>
      </c>
      <c r="T68" s="61">
        <v>60691</v>
      </c>
      <c r="U68" s="61">
        <v>95953</v>
      </c>
      <c r="V68" s="61">
        <v>347354</v>
      </c>
      <c r="W68" s="61">
        <v>28679</v>
      </c>
      <c r="X68" s="61">
        <v>31662</v>
      </c>
      <c r="Y68" s="61">
        <v>22127</v>
      </c>
      <c r="Z68" s="61">
        <v>429822</v>
      </c>
      <c r="AA68" s="61">
        <v>117922</v>
      </c>
      <c r="AB68" s="61">
        <v>40316</v>
      </c>
      <c r="AC68" s="61">
        <v>195527</v>
      </c>
      <c r="AD68" s="61">
        <v>27515</v>
      </c>
      <c r="AE68" s="61">
        <v>31666</v>
      </c>
      <c r="AF68" s="61">
        <v>82122</v>
      </c>
      <c r="AG68" s="61">
        <v>7965</v>
      </c>
      <c r="AH68" s="61">
        <v>44795</v>
      </c>
      <c r="AI68" s="61">
        <v>38208</v>
      </c>
      <c r="AJ68" s="62">
        <v>2710206</v>
      </c>
      <c r="AL68" s="1">
        <f t="shared" si="2"/>
        <v>38808</v>
      </c>
      <c r="AM68" s="35">
        <f t="shared" si="3"/>
        <v>5.4917596669773444E-2</v>
      </c>
      <c r="AN68" s="35">
        <f t="shared" si="4"/>
        <v>0.15922221410475809</v>
      </c>
      <c r="AO68" s="35">
        <f t="shared" si="5"/>
        <v>2.107515074499872E-2</v>
      </c>
      <c r="AP68" s="35">
        <f t="shared" si="6"/>
        <v>3.3722528840981092E-2</v>
      </c>
      <c r="AQ68" s="35">
        <f t="shared" si="7"/>
        <v>2.6991306195912782E-2</v>
      </c>
      <c r="AR68" s="35">
        <f t="shared" si="8"/>
        <v>6.2806295905182122E-2</v>
      </c>
      <c r="AS68" s="35">
        <f t="shared" si="9"/>
        <v>3.4349787433132391E-2</v>
      </c>
      <c r="AT68" s="35">
        <f t="shared" si="10"/>
        <v>6.4198072028473115E-3</v>
      </c>
      <c r="AU68" s="35">
        <f t="shared" si="11"/>
        <v>9.1291953452984752E-3</v>
      </c>
      <c r="AV68" s="35">
        <f t="shared" si="12"/>
        <v>1.6071841033486016E-2</v>
      </c>
      <c r="AW68" s="35">
        <f t="shared" si="13"/>
        <v>3.4598845991780695E-2</v>
      </c>
      <c r="AX68" s="35">
        <f t="shared" si="14"/>
        <v>7.0489106732108189E-3</v>
      </c>
      <c r="AY68" s="35">
        <f t="shared" si="15"/>
        <v>1.5853038477517945E-2</v>
      </c>
      <c r="AZ68" s="35">
        <f t="shared" si="16"/>
        <v>5.6560276229924954E-3</v>
      </c>
      <c r="BA68" s="35">
        <f t="shared" si="17"/>
        <v>6.7921036260712286E-3</v>
      </c>
      <c r="BB68" s="35">
        <f t="shared" si="18"/>
        <v>7.2673442535364473E-3</v>
      </c>
      <c r="BC68" s="35">
        <f t="shared" si="19"/>
        <v>6.5453696139703033E-2</v>
      </c>
      <c r="BD68" s="35">
        <f t="shared" si="20"/>
        <v>5.5403537590869474E-2</v>
      </c>
      <c r="BE68" s="35">
        <f t="shared" si="21"/>
        <v>2.239350071544377E-2</v>
      </c>
      <c r="BF68" s="35">
        <f t="shared" si="22"/>
        <v>3.540431981923145E-2</v>
      </c>
      <c r="BG68" s="35">
        <f t="shared" si="23"/>
        <v>0.12816516530477756</v>
      </c>
      <c r="BH68" s="35">
        <f t="shared" si="24"/>
        <v>1.0581852449592392E-2</v>
      </c>
      <c r="BI68" s="35">
        <f t="shared" si="25"/>
        <v>1.1682506790996699E-2</v>
      </c>
      <c r="BJ68" s="35">
        <f t="shared" si="26"/>
        <v>8.1643240403128023E-3</v>
      </c>
      <c r="BK68" s="35">
        <f t="shared" si="27"/>
        <v>0.15859384858567946</v>
      </c>
      <c r="BL68" s="35">
        <f t="shared" si="28"/>
        <v>4.3510345708038432E-2</v>
      </c>
      <c r="BM68" s="35">
        <f t="shared" si="29"/>
        <v>1.4875622000689247E-2</v>
      </c>
      <c r="BN68" s="35">
        <f t="shared" si="30"/>
        <v>7.2144700439745177E-2</v>
      </c>
      <c r="BO68" s="35">
        <f t="shared" si="31"/>
        <v>1.0152364801789975E-2</v>
      </c>
      <c r="BP68" s="35">
        <f t="shared" si="32"/>
        <v>1.1683982693566467E-2</v>
      </c>
      <c r="BQ68" s="35">
        <f t="shared" si="33"/>
        <v>3.0301017708616984E-2</v>
      </c>
      <c r="BR68" s="35">
        <f t="shared" si="34"/>
        <v>2.9388909920500506E-3</v>
      </c>
      <c r="BS68" s="35">
        <f t="shared" si="35"/>
        <v>1.6528263903186693E-2</v>
      </c>
      <c r="BT68" s="35">
        <f t="shared" si="36"/>
        <v>1.4097821346421638E-2</v>
      </c>
      <c r="BU68" s="35">
        <f t="shared" si="37"/>
        <v>1</v>
      </c>
    </row>
    <row r="69" spans="1:73">
      <c r="A69" s="10">
        <v>38838</v>
      </c>
      <c r="B69" s="60">
        <v>82061</v>
      </c>
      <c r="C69" s="61">
        <v>365681</v>
      </c>
      <c r="D69" s="61">
        <v>22122</v>
      </c>
      <c r="E69" s="61">
        <v>69657</v>
      </c>
      <c r="F69" s="61">
        <v>55779</v>
      </c>
      <c r="G69" s="61">
        <v>109239</v>
      </c>
      <c r="H69" s="61">
        <v>54634</v>
      </c>
      <c r="I69" s="61">
        <v>10127</v>
      </c>
      <c r="J69" s="61">
        <v>15695</v>
      </c>
      <c r="K69" s="61">
        <v>31845</v>
      </c>
      <c r="L69" s="61">
        <v>51499</v>
      </c>
      <c r="M69" s="61">
        <v>11687</v>
      </c>
      <c r="N69" s="61">
        <v>42682</v>
      </c>
      <c r="O69" s="61">
        <v>11838</v>
      </c>
      <c r="P69" s="61">
        <v>10349</v>
      </c>
      <c r="Q69" s="61">
        <v>12336</v>
      </c>
      <c r="R69" s="61">
        <v>151619</v>
      </c>
      <c r="S69" s="61">
        <v>130019</v>
      </c>
      <c r="T69" s="61">
        <v>36507</v>
      </c>
      <c r="U69" s="61">
        <v>49656</v>
      </c>
      <c r="V69" s="61">
        <v>236243</v>
      </c>
      <c r="W69" s="61">
        <v>17709</v>
      </c>
      <c r="X69" s="61">
        <v>15838</v>
      </c>
      <c r="Y69" s="61">
        <v>13669</v>
      </c>
      <c r="Z69" s="61">
        <v>283460</v>
      </c>
      <c r="AA69" s="61">
        <v>63108</v>
      </c>
      <c r="AB69" s="61">
        <v>20234</v>
      </c>
      <c r="AC69" s="61">
        <v>124198</v>
      </c>
      <c r="AD69" s="61">
        <v>14977</v>
      </c>
      <c r="AE69" s="61">
        <v>10719</v>
      </c>
      <c r="AF69" s="61">
        <v>59017</v>
      </c>
      <c r="AG69" s="61">
        <v>4931</v>
      </c>
      <c r="AH69" s="61">
        <v>19665</v>
      </c>
      <c r="AI69" s="61">
        <v>24721</v>
      </c>
      <c r="AJ69" s="62">
        <v>1820042</v>
      </c>
      <c r="AL69" s="1">
        <f t="shared" si="2"/>
        <v>38838</v>
      </c>
      <c r="AM69" s="35">
        <f t="shared" si="3"/>
        <v>4.5087421059514014E-2</v>
      </c>
      <c r="AN69" s="35">
        <f t="shared" si="4"/>
        <v>0.20091898978155448</v>
      </c>
      <c r="AO69" s="35">
        <f t="shared" si="5"/>
        <v>1.2154664562685916E-2</v>
      </c>
      <c r="AP69" s="35">
        <f t="shared" si="6"/>
        <v>3.8272193718606497E-2</v>
      </c>
      <c r="AQ69" s="35">
        <f t="shared" si="7"/>
        <v>3.0647094957149342E-2</v>
      </c>
      <c r="AR69" s="35">
        <f t="shared" si="8"/>
        <v>6.0020043493501797E-2</v>
      </c>
      <c r="AS69" s="35">
        <f t="shared" si="9"/>
        <v>3.0017988595867569E-2</v>
      </c>
      <c r="AT69" s="35">
        <f t="shared" si="10"/>
        <v>5.5641573106554685E-3</v>
      </c>
      <c r="AU69" s="35">
        <f t="shared" si="11"/>
        <v>8.6234273714562628E-3</v>
      </c>
      <c r="AV69" s="35">
        <f t="shared" si="12"/>
        <v>1.7496848973814889E-2</v>
      </c>
      <c r="AW69" s="35">
        <f t="shared" si="13"/>
        <v>2.8295500873056774E-2</v>
      </c>
      <c r="AX69" s="35">
        <f t="shared" si="14"/>
        <v>6.4212803880350014E-3</v>
      </c>
      <c r="AY69" s="35">
        <f t="shared" si="15"/>
        <v>2.3451107172252069E-2</v>
      </c>
      <c r="AZ69" s="35">
        <f t="shared" si="16"/>
        <v>6.5042455064223794E-3</v>
      </c>
      <c r="BA69" s="35">
        <f t="shared" si="17"/>
        <v>5.686132517821017E-3</v>
      </c>
      <c r="BB69" s="35">
        <f t="shared" si="18"/>
        <v>6.7778655657396913E-3</v>
      </c>
      <c r="BC69" s="35">
        <f t="shared" si="19"/>
        <v>8.3305220428979115E-2</v>
      </c>
      <c r="BD69" s="35">
        <f t="shared" si="20"/>
        <v>7.1437362434493265E-2</v>
      </c>
      <c r="BE69" s="35">
        <f t="shared" si="21"/>
        <v>2.0058328324291417E-2</v>
      </c>
      <c r="BF69" s="35">
        <f t="shared" si="22"/>
        <v>2.7282886878434675E-2</v>
      </c>
      <c r="BG69" s="35">
        <f t="shared" si="23"/>
        <v>0.12980085074959807</v>
      </c>
      <c r="BH69" s="35">
        <f t="shared" si="24"/>
        <v>9.7299952418680447E-3</v>
      </c>
      <c r="BI69" s="35">
        <f t="shared" si="25"/>
        <v>8.7019969868827197E-3</v>
      </c>
      <c r="BJ69" s="35">
        <f t="shared" si="26"/>
        <v>7.5102662466031006E-3</v>
      </c>
      <c r="BK69" s="35">
        <f t="shared" si="27"/>
        <v>0.15574365866282205</v>
      </c>
      <c r="BL69" s="35">
        <f t="shared" si="28"/>
        <v>3.4673925107222801E-2</v>
      </c>
      <c r="BM69" s="35">
        <f t="shared" si="29"/>
        <v>1.1117325863908635E-2</v>
      </c>
      <c r="BN69" s="35">
        <f t="shared" si="30"/>
        <v>6.8239084592553359E-2</v>
      </c>
      <c r="BO69" s="35">
        <f t="shared" si="31"/>
        <v>8.2289309807136325E-3</v>
      </c>
      <c r="BP69" s="35">
        <f t="shared" si="32"/>
        <v>5.8894245297635992E-3</v>
      </c>
      <c r="BQ69" s="35">
        <f t="shared" si="33"/>
        <v>3.242617478058199E-2</v>
      </c>
      <c r="BR69" s="35">
        <f t="shared" si="34"/>
        <v>2.7092781375374856E-3</v>
      </c>
      <c r="BS69" s="35">
        <f t="shared" si="35"/>
        <v>1.0804695715813151E-2</v>
      </c>
      <c r="BT69" s="35">
        <f t="shared" si="36"/>
        <v>1.3582653587115023E-2</v>
      </c>
      <c r="BU69" s="35">
        <f t="shared" si="37"/>
        <v>1</v>
      </c>
    </row>
    <row r="70" spans="1:73">
      <c r="A70" s="10">
        <v>38869</v>
      </c>
      <c r="B70" s="60">
        <v>71825</v>
      </c>
      <c r="C70" s="61">
        <v>347100</v>
      </c>
      <c r="D70" s="61">
        <v>22908</v>
      </c>
      <c r="E70" s="61">
        <v>82692</v>
      </c>
      <c r="F70" s="61">
        <v>52326</v>
      </c>
      <c r="G70" s="61">
        <v>106348</v>
      </c>
      <c r="H70" s="61">
        <v>55003</v>
      </c>
      <c r="I70" s="61">
        <v>11135</v>
      </c>
      <c r="J70" s="61">
        <v>14955</v>
      </c>
      <c r="K70" s="61">
        <v>33215</v>
      </c>
      <c r="L70" s="61">
        <v>54616</v>
      </c>
      <c r="M70" s="61">
        <v>16532</v>
      </c>
      <c r="N70" s="61">
        <v>37340</v>
      </c>
      <c r="O70" s="61">
        <v>12094</v>
      </c>
      <c r="P70" s="61">
        <v>9144</v>
      </c>
      <c r="Q70" s="61">
        <v>9703</v>
      </c>
      <c r="R70" s="61">
        <v>142315</v>
      </c>
      <c r="S70" s="61">
        <v>123596</v>
      </c>
      <c r="T70" s="61">
        <v>32994</v>
      </c>
      <c r="U70" s="61">
        <v>41867</v>
      </c>
      <c r="V70" s="61">
        <v>205758</v>
      </c>
      <c r="W70" s="61">
        <v>15362</v>
      </c>
      <c r="X70" s="61">
        <v>11151</v>
      </c>
      <c r="Y70" s="61">
        <v>14114</v>
      </c>
      <c r="Z70" s="61">
        <v>246386</v>
      </c>
      <c r="AA70" s="61">
        <v>50870</v>
      </c>
      <c r="AB70" s="61">
        <v>17712</v>
      </c>
      <c r="AC70" s="61">
        <v>119182</v>
      </c>
      <c r="AD70" s="61">
        <v>11430</v>
      </c>
      <c r="AE70" s="61">
        <v>8464</v>
      </c>
      <c r="AF70" s="61">
        <v>44944</v>
      </c>
      <c r="AG70" s="61">
        <v>2951</v>
      </c>
      <c r="AH70" s="61">
        <v>10048</v>
      </c>
      <c r="AI70" s="61">
        <v>20940</v>
      </c>
      <c r="AJ70" s="62">
        <v>1687038</v>
      </c>
      <c r="AL70" s="1">
        <f t="shared" ref="AL70:AL109" si="38">A70</f>
        <v>38869</v>
      </c>
      <c r="AM70" s="35">
        <f t="shared" ref="AM70:AM109" si="39">IF(B70="C","C",B70/$AJ70)</f>
        <v>4.2574618947528155E-2</v>
      </c>
      <c r="AN70" s="35">
        <f t="shared" ref="AN70:AN109" si="40">IF(C70="C","C",C70/$AJ70)</f>
        <v>0.20574521735728538</v>
      </c>
      <c r="AO70" s="35">
        <f t="shared" ref="AO70:AO109" si="41">IF(D70="C","C",D70/$AJ70)</f>
        <v>1.3578828692655412E-2</v>
      </c>
      <c r="AP70" s="35">
        <f t="shared" ref="AP70:AP109" si="42">IF(E70="C","C",E70/$AJ70)</f>
        <v>4.9016086181816888E-2</v>
      </c>
      <c r="AQ70" s="35">
        <f t="shared" ref="AQ70:AQ109" si="43">IF(F70="C","C",F70/$AJ70)</f>
        <v>3.101649162615187E-2</v>
      </c>
      <c r="AR70" s="35">
        <f t="shared" ref="AR70:AR109" si="44">IF(G70="C","C",G70/$AJ70)</f>
        <v>6.303829552149981E-2</v>
      </c>
      <c r="AS70" s="35">
        <f t="shared" ref="AS70:AS109" si="45">IF(H70="C","C",H70/$AJ70)</f>
        <v>3.2603296428414773E-2</v>
      </c>
      <c r="AT70" s="35">
        <f t="shared" ref="AT70:AT109" si="46">IF(I70="C","C",I70/$AJ70)</f>
        <v>6.6003255409777372E-3</v>
      </c>
      <c r="AU70" s="35">
        <f t="shared" ref="AU70:AU109" si="47">IF(J70="C","C",J70/$AJ70)</f>
        <v>8.8646491661717158E-3</v>
      </c>
      <c r="AV70" s="35">
        <f t="shared" ref="AV70:AV109" si="48">IF(K70="C","C",K70/$AJ70)</f>
        <v>1.9688353196549217E-2</v>
      </c>
      <c r="AW70" s="35">
        <f t="shared" ref="AW70:AW109" si="49">IF(L70="C","C",L70/$AJ70)</f>
        <v>3.2373900291516849E-2</v>
      </c>
      <c r="AX70" s="35">
        <f t="shared" ref="AX70:AX109" si="50">IF(M70="C","C",M70/$AJ70)</f>
        <v>9.7994236051588638E-3</v>
      </c>
      <c r="AY70" s="35">
        <f t="shared" ref="AY70:AY109" si="51">IF(N70="C","C",N70/$AJ70)</f>
        <v>2.2133467058833293E-2</v>
      </c>
      <c r="AZ70" s="35">
        <f t="shared" ref="AZ70:AZ109" si="52">IF(O70="C","C",O70/$AJ70)</f>
        <v>7.1687774667790532E-3</v>
      </c>
      <c r="BA70" s="35">
        <f t="shared" ref="BA70:BA109" si="53">IF(P70="C","C",P70/$AJ70)</f>
        <v>5.4201505834486239E-3</v>
      </c>
      <c r="BB70" s="35">
        <f t="shared" ref="BB70:BB109" si="54">IF(Q70="C","C",Q70/$AJ70)</f>
        <v>5.7515005589678474E-3</v>
      </c>
      <c r="BC70" s="35">
        <f t="shared" ref="BC70:BC109" si="55">IF(R70="C","C",R70/$AJ70)</f>
        <v>8.4357910135989825E-2</v>
      </c>
      <c r="BD70" s="35">
        <f t="shared" ref="BD70:BD109" si="56">IF(S70="C","C",S70/$AJ70)</f>
        <v>7.3262131617663623E-2</v>
      </c>
      <c r="BE70" s="35">
        <f t="shared" ref="BE70:BE109" si="57">IF(T70="C","C",T70/$AJ70)</f>
        <v>1.9557354369018363E-2</v>
      </c>
      <c r="BF70" s="35">
        <f t="shared" ref="BF70:BF109" si="58">IF(U70="C","C",U70/$AJ70)</f>
        <v>2.481686838115087E-2</v>
      </c>
      <c r="BG70" s="35">
        <f t="shared" ref="BG70:BG109" si="59">IF(V70="C","C",V70/$AJ70)</f>
        <v>0.12196405771535673</v>
      </c>
      <c r="BH70" s="35">
        <f t="shared" ref="BH70:BH109" si="60">IF(W70="C","C",W70/$AJ70)</f>
        <v>9.1059004005837451E-3</v>
      </c>
      <c r="BI70" s="35">
        <f t="shared" ref="BI70:BI109" si="61">IF(X70="C","C",X70/$AJ70)</f>
        <v>6.609809618989021E-3</v>
      </c>
      <c r="BJ70" s="35">
        <f t="shared" ref="BJ70:BJ109" si="62">IF(Y70="C","C",Y70/$AJ70)</f>
        <v>8.3661423157036178E-3</v>
      </c>
      <c r="BK70" s="35">
        <f t="shared" ref="BK70:BK109" si="63">IF(Z70="C","C",Z70/$AJ70)</f>
        <v>0.14604650280550882</v>
      </c>
      <c r="BL70" s="35">
        <f t="shared" ref="BL70:BL109" si="64">IF(AA70="C","C",AA70/$AJ70)</f>
        <v>3.0153440527125056E-2</v>
      </c>
      <c r="BM70" s="35">
        <f t="shared" ref="BM70:BM109" si="65">IF(AB70="C","C",AB70/$AJ70)</f>
        <v>1.0498874358491036E-2</v>
      </c>
      <c r="BN70" s="35">
        <f t="shared" ref="BN70:BN109" si="66">IF(AC70="C","C",AC70/$AJ70)</f>
        <v>7.0645711596300731E-2</v>
      </c>
      <c r="BO70" s="35">
        <f t="shared" ref="BO70:BO109" si="67">IF(AD70="C","C",AD70/$AJ70)</f>
        <v>6.7751882293107801E-3</v>
      </c>
      <c r="BP70" s="35">
        <f t="shared" ref="BP70:BP109" si="68">IF(AE70="C","C",AE70/$AJ70)</f>
        <v>5.0170772679690679E-3</v>
      </c>
      <c r="BQ70" s="35">
        <f t="shared" ref="BQ70:BQ109" si="69">IF(AF70="C","C",AF70/$AJ70)</f>
        <v>2.6640775133695862E-2</v>
      </c>
      <c r="BR70" s="35">
        <f t="shared" ref="BR70:BR109" si="70">IF(AG70="C","C",AG70/$AJ70)</f>
        <v>1.749219638206134E-3</v>
      </c>
      <c r="BS70" s="35">
        <f t="shared" ref="BS70:BS109" si="71">IF(AH70="C","C",AH70/$AJ70)</f>
        <v>5.9560009910861519E-3</v>
      </c>
      <c r="BT70" s="35">
        <f t="shared" ref="BT70:BT109" si="72">IF(AI70="C","C",AI70/$AJ70)</f>
        <v>1.2412287097267518E-2</v>
      </c>
      <c r="BU70" s="35">
        <f t="shared" ref="BU70:BU109" si="73">IF(AJ70="C","C",AJ70/$AJ70)</f>
        <v>1</v>
      </c>
    </row>
    <row r="71" spans="1:73">
      <c r="A71" s="10">
        <v>38899</v>
      </c>
      <c r="B71" s="60">
        <v>84409</v>
      </c>
      <c r="C71" s="61">
        <v>356984</v>
      </c>
      <c r="D71" s="61">
        <v>23164</v>
      </c>
      <c r="E71" s="61">
        <v>84296</v>
      </c>
      <c r="F71" s="61">
        <v>55615</v>
      </c>
      <c r="G71" s="61">
        <v>133251</v>
      </c>
      <c r="H71" s="61">
        <v>79972</v>
      </c>
      <c r="I71" s="61">
        <v>13073</v>
      </c>
      <c r="J71" s="61">
        <v>14830</v>
      </c>
      <c r="K71" s="61">
        <v>34040</v>
      </c>
      <c r="L71" s="61">
        <v>60020</v>
      </c>
      <c r="M71" s="61">
        <v>54498</v>
      </c>
      <c r="N71" s="61">
        <v>46182</v>
      </c>
      <c r="O71" s="61">
        <v>15500</v>
      </c>
      <c r="P71" s="61">
        <v>8817</v>
      </c>
      <c r="Q71" s="61">
        <v>12284</v>
      </c>
      <c r="R71" s="61">
        <v>170722</v>
      </c>
      <c r="S71" s="61">
        <v>149216</v>
      </c>
      <c r="T71" s="61">
        <v>34279</v>
      </c>
      <c r="U71" s="61">
        <v>46308</v>
      </c>
      <c r="V71" s="61">
        <v>253403</v>
      </c>
      <c r="W71" s="61">
        <v>21493</v>
      </c>
      <c r="X71" s="61">
        <v>13052</v>
      </c>
      <c r="Y71" s="61">
        <v>13469</v>
      </c>
      <c r="Z71" s="61">
        <v>301416</v>
      </c>
      <c r="AA71" s="61">
        <v>58120</v>
      </c>
      <c r="AB71" s="61">
        <v>46026</v>
      </c>
      <c r="AC71" s="61">
        <v>200827</v>
      </c>
      <c r="AD71" s="61">
        <v>13750</v>
      </c>
      <c r="AE71" s="61">
        <v>10308</v>
      </c>
      <c r="AF71" s="61">
        <v>62543</v>
      </c>
      <c r="AG71" s="61">
        <v>3192</v>
      </c>
      <c r="AH71" s="61">
        <v>12382</v>
      </c>
      <c r="AI71" s="61">
        <v>23107</v>
      </c>
      <c r="AJ71" s="62">
        <v>2059914</v>
      </c>
      <c r="AL71" s="1">
        <f t="shared" si="38"/>
        <v>38899</v>
      </c>
      <c r="AM71" s="35">
        <f t="shared" si="39"/>
        <v>4.0976953406792714E-2</v>
      </c>
      <c r="AN71" s="35">
        <f t="shared" si="40"/>
        <v>0.17330043875618109</v>
      </c>
      <c r="AO71" s="35">
        <f t="shared" si="41"/>
        <v>1.1245129651043684E-2</v>
      </c>
      <c r="AP71" s="35">
        <f t="shared" si="42"/>
        <v>4.0922096747728301E-2</v>
      </c>
      <c r="AQ71" s="35">
        <f t="shared" si="43"/>
        <v>2.6998699945725891E-2</v>
      </c>
      <c r="AR71" s="35">
        <f t="shared" si="44"/>
        <v>6.4687652008773175E-2</v>
      </c>
      <c r="AS71" s="35">
        <f t="shared" si="45"/>
        <v>3.8822979988484954E-2</v>
      </c>
      <c r="AT71" s="35">
        <f t="shared" si="46"/>
        <v>6.3463814508761046E-3</v>
      </c>
      <c r="AU71" s="35">
        <f t="shared" si="47"/>
        <v>7.1993296807536626E-3</v>
      </c>
      <c r="AV71" s="35">
        <f t="shared" si="48"/>
        <v>1.6524961721702945E-2</v>
      </c>
      <c r="AW71" s="35">
        <f t="shared" si="49"/>
        <v>2.913713873491806E-2</v>
      </c>
      <c r="AX71" s="35">
        <f t="shared" si="50"/>
        <v>2.645644429816002E-2</v>
      </c>
      <c r="AY71" s="35">
        <f t="shared" si="51"/>
        <v>2.2419382556747514E-2</v>
      </c>
      <c r="AZ71" s="35">
        <f t="shared" si="52"/>
        <v>7.5245859778612116E-3</v>
      </c>
      <c r="BA71" s="35">
        <f t="shared" si="53"/>
        <v>4.2802757785033747E-3</v>
      </c>
      <c r="BB71" s="35">
        <f t="shared" si="54"/>
        <v>5.9633557517449753E-3</v>
      </c>
      <c r="BC71" s="35">
        <f t="shared" si="55"/>
        <v>8.2878217245962699E-2</v>
      </c>
      <c r="BD71" s="35">
        <f t="shared" si="56"/>
        <v>7.2437975565970231E-2</v>
      </c>
      <c r="BE71" s="35">
        <f t="shared" si="57"/>
        <v>1.6640985982909966E-2</v>
      </c>
      <c r="BF71" s="35">
        <f t="shared" si="58"/>
        <v>2.2480550158890129E-2</v>
      </c>
      <c r="BG71" s="35">
        <f t="shared" si="59"/>
        <v>0.12301630068051385</v>
      </c>
      <c r="BH71" s="35">
        <f t="shared" si="60"/>
        <v>1.043393073691426E-2</v>
      </c>
      <c r="BI71" s="35">
        <f t="shared" si="61"/>
        <v>6.3361868505190022E-3</v>
      </c>
      <c r="BJ71" s="35">
        <f t="shared" si="62"/>
        <v>6.5386224861814623E-3</v>
      </c>
      <c r="BK71" s="35">
        <f t="shared" si="63"/>
        <v>0.14632455529696869</v>
      </c>
      <c r="BL71" s="35">
        <f t="shared" si="64"/>
        <v>2.8214770131180233E-2</v>
      </c>
      <c r="BM71" s="35">
        <f t="shared" si="65"/>
        <v>2.234365123980904E-2</v>
      </c>
      <c r="BN71" s="35">
        <f t="shared" si="66"/>
        <v>9.7492905043608621E-2</v>
      </c>
      <c r="BO71" s="35">
        <f t="shared" si="67"/>
        <v>6.6750359481026877E-3</v>
      </c>
      <c r="BP71" s="35">
        <f t="shared" si="68"/>
        <v>5.0040924038576365E-3</v>
      </c>
      <c r="BQ71" s="35">
        <f t="shared" si="69"/>
        <v>3.0361947149249922E-2</v>
      </c>
      <c r="BR71" s="35">
        <f t="shared" si="70"/>
        <v>1.5495792542795477E-3</v>
      </c>
      <c r="BS71" s="35">
        <f t="shared" si="71"/>
        <v>6.0109305534114532E-3</v>
      </c>
      <c r="BT71" s="35">
        <f t="shared" si="72"/>
        <v>1.1217458592931549E-2</v>
      </c>
      <c r="BU71" s="35">
        <f t="shared" si="73"/>
        <v>1</v>
      </c>
    </row>
    <row r="72" spans="1:73">
      <c r="A72" s="10">
        <v>38930</v>
      </c>
      <c r="B72" s="60">
        <v>73438</v>
      </c>
      <c r="C72" s="61">
        <v>374460</v>
      </c>
      <c r="D72" s="61">
        <v>22326</v>
      </c>
      <c r="E72" s="61">
        <v>69409</v>
      </c>
      <c r="F72" s="61">
        <v>53557</v>
      </c>
      <c r="G72" s="61">
        <v>123175</v>
      </c>
      <c r="H72" s="61">
        <v>64583</v>
      </c>
      <c r="I72" s="61">
        <v>9562</v>
      </c>
      <c r="J72" s="61">
        <v>14443</v>
      </c>
      <c r="K72" s="61">
        <v>32235</v>
      </c>
      <c r="L72" s="61">
        <v>62130</v>
      </c>
      <c r="M72" s="61">
        <v>59250</v>
      </c>
      <c r="N72" s="61">
        <v>40554</v>
      </c>
      <c r="O72" s="61">
        <v>14049</v>
      </c>
      <c r="P72" s="61">
        <v>10257</v>
      </c>
      <c r="Q72" s="61">
        <v>9831</v>
      </c>
      <c r="R72" s="61">
        <v>151073</v>
      </c>
      <c r="S72" s="61">
        <v>131195</v>
      </c>
      <c r="T72" s="61">
        <v>33262</v>
      </c>
      <c r="U72" s="61">
        <v>44904</v>
      </c>
      <c r="V72" s="61">
        <v>231484</v>
      </c>
      <c r="W72" s="61">
        <v>16095</v>
      </c>
      <c r="X72" s="61">
        <v>13455</v>
      </c>
      <c r="Y72" s="61">
        <v>14771</v>
      </c>
      <c r="Z72" s="61">
        <v>275806</v>
      </c>
      <c r="AA72" s="61">
        <v>53822</v>
      </c>
      <c r="AB72" s="61">
        <v>50916</v>
      </c>
      <c r="AC72" s="61">
        <v>217216</v>
      </c>
      <c r="AD72" s="61">
        <v>14145</v>
      </c>
      <c r="AE72" s="61">
        <v>12503</v>
      </c>
      <c r="AF72" s="61">
        <v>55467</v>
      </c>
      <c r="AG72" s="61">
        <v>2854</v>
      </c>
      <c r="AH72" s="61">
        <v>13905</v>
      </c>
      <c r="AI72" s="61">
        <v>22285</v>
      </c>
      <c r="AJ72" s="62">
        <v>1981418</v>
      </c>
      <c r="AL72" s="1">
        <f t="shared" si="38"/>
        <v>38930</v>
      </c>
      <c r="AM72" s="35">
        <f t="shared" si="39"/>
        <v>3.7063355637225459E-2</v>
      </c>
      <c r="AN72" s="35">
        <f t="shared" si="40"/>
        <v>0.1889858676967707</v>
      </c>
      <c r="AO72" s="35">
        <f t="shared" si="41"/>
        <v>1.1267688090044605E-2</v>
      </c>
      <c r="AP72" s="35">
        <f t="shared" si="42"/>
        <v>3.5029963389855145E-2</v>
      </c>
      <c r="AQ72" s="35">
        <f t="shared" si="43"/>
        <v>2.7029632313827774E-2</v>
      </c>
      <c r="AR72" s="35">
        <f t="shared" si="44"/>
        <v>6.2165075718500586E-2</v>
      </c>
      <c r="AS72" s="35">
        <f t="shared" si="45"/>
        <v>3.2594333956792558E-2</v>
      </c>
      <c r="AT72" s="35">
        <f t="shared" si="46"/>
        <v>4.8258368501749756E-3</v>
      </c>
      <c r="AU72" s="35">
        <f t="shared" si="47"/>
        <v>7.289224181873789E-3</v>
      </c>
      <c r="AV72" s="35">
        <f t="shared" si="48"/>
        <v>1.6268652046160882E-2</v>
      </c>
      <c r="AW72" s="35">
        <f t="shared" si="49"/>
        <v>3.1356331677616735E-2</v>
      </c>
      <c r="AX72" s="35">
        <f t="shared" si="50"/>
        <v>2.9902827167210554E-2</v>
      </c>
      <c r="AY72" s="35">
        <f t="shared" si="51"/>
        <v>2.0467160387157075E-2</v>
      </c>
      <c r="AZ72" s="35">
        <f t="shared" si="52"/>
        <v>7.0903766898251655E-3</v>
      </c>
      <c r="BA72" s="35">
        <f t="shared" si="53"/>
        <v>5.1765957511236901E-3</v>
      </c>
      <c r="BB72" s="35">
        <f t="shared" si="54"/>
        <v>4.961598208959442E-3</v>
      </c>
      <c r="BC72" s="35">
        <f t="shared" si="55"/>
        <v>7.6244891284928271E-2</v>
      </c>
      <c r="BD72" s="35">
        <f t="shared" si="56"/>
        <v>6.6212682028728917E-2</v>
      </c>
      <c r="BE72" s="35">
        <f t="shared" si="57"/>
        <v>1.6786967717059197E-2</v>
      </c>
      <c r="BF72" s="35">
        <f t="shared" si="58"/>
        <v>2.2662557824749751E-2</v>
      </c>
      <c r="BG72" s="35">
        <f t="shared" si="59"/>
        <v>0.11682744378016148</v>
      </c>
      <c r="BH72" s="35">
        <f t="shared" si="60"/>
        <v>8.1229705190928921E-3</v>
      </c>
      <c r="BI72" s="35">
        <f t="shared" si="61"/>
        <v>6.7905913845538899E-3</v>
      </c>
      <c r="BJ72" s="35">
        <f t="shared" si="62"/>
        <v>7.4547621955589382E-3</v>
      </c>
      <c r="BK72" s="35">
        <f t="shared" si="63"/>
        <v>0.13919627256843331</v>
      </c>
      <c r="BL72" s="35">
        <f t="shared" si="64"/>
        <v>2.7163374916347786E-2</v>
      </c>
      <c r="BM72" s="35">
        <f t="shared" si="65"/>
        <v>2.569674849022266E-2</v>
      </c>
      <c r="BN72" s="35">
        <f t="shared" si="66"/>
        <v>0.10962654018485751</v>
      </c>
      <c r="BO72" s="35">
        <f t="shared" si="67"/>
        <v>7.1388268401720387E-3</v>
      </c>
      <c r="BP72" s="35">
        <f t="shared" si="68"/>
        <v>6.310127393614068E-3</v>
      </c>
      <c r="BQ72" s="35">
        <f t="shared" si="69"/>
        <v>2.7993588430104098E-2</v>
      </c>
      <c r="BR72" s="35">
        <f t="shared" si="70"/>
        <v>1.4403825946872392E-3</v>
      </c>
      <c r="BS72" s="35">
        <f t="shared" si="71"/>
        <v>7.0177014643048562E-3</v>
      </c>
      <c r="BT72" s="35">
        <f t="shared" si="72"/>
        <v>1.124699583833396E-2</v>
      </c>
      <c r="BU72" s="35">
        <f t="shared" si="73"/>
        <v>1</v>
      </c>
    </row>
    <row r="73" spans="1:73">
      <c r="A73" s="10">
        <v>38961</v>
      </c>
      <c r="B73" s="60">
        <v>91207</v>
      </c>
      <c r="C73" s="61">
        <v>393705</v>
      </c>
      <c r="D73" s="61">
        <v>29051</v>
      </c>
      <c r="E73" s="61">
        <v>78672</v>
      </c>
      <c r="F73" s="61">
        <v>65408</v>
      </c>
      <c r="G73" s="61">
        <v>127746</v>
      </c>
      <c r="H73" s="61">
        <v>78941</v>
      </c>
      <c r="I73" s="61">
        <v>11355</v>
      </c>
      <c r="J73" s="61">
        <v>19166</v>
      </c>
      <c r="K73" s="61">
        <v>40949</v>
      </c>
      <c r="L73" s="61">
        <v>62529</v>
      </c>
      <c r="M73" s="61">
        <v>62107</v>
      </c>
      <c r="N73" s="61">
        <v>47914</v>
      </c>
      <c r="O73" s="61">
        <v>13862</v>
      </c>
      <c r="P73" s="61">
        <v>11764</v>
      </c>
      <c r="Q73" s="61">
        <v>12301</v>
      </c>
      <c r="R73" s="61">
        <v>169655</v>
      </c>
      <c r="S73" s="61">
        <v>144911</v>
      </c>
      <c r="T73" s="61">
        <v>36479</v>
      </c>
      <c r="U73" s="61">
        <v>55490</v>
      </c>
      <c r="V73" s="61">
        <v>280157</v>
      </c>
      <c r="W73" s="61">
        <v>21027</v>
      </c>
      <c r="X73" s="61">
        <v>16337</v>
      </c>
      <c r="Y73" s="61">
        <v>17419</v>
      </c>
      <c r="Z73" s="61">
        <v>334941</v>
      </c>
      <c r="AA73" s="61">
        <v>68841</v>
      </c>
      <c r="AB73" s="61">
        <v>37197</v>
      </c>
      <c r="AC73" s="61">
        <v>182555</v>
      </c>
      <c r="AD73" s="61">
        <v>16430</v>
      </c>
      <c r="AE73" s="61">
        <v>16938</v>
      </c>
      <c r="AF73" s="61">
        <v>61769</v>
      </c>
      <c r="AG73" s="61">
        <v>3434</v>
      </c>
      <c r="AH73" s="61">
        <v>19243</v>
      </c>
      <c r="AI73" s="61">
        <v>23961</v>
      </c>
      <c r="AJ73" s="62">
        <v>2173608</v>
      </c>
      <c r="AL73" s="1">
        <f t="shared" si="38"/>
        <v>38961</v>
      </c>
      <c r="AM73" s="35">
        <f t="shared" si="39"/>
        <v>4.1961107982672129E-2</v>
      </c>
      <c r="AN73" s="35">
        <f t="shared" si="40"/>
        <v>0.1811297161217662</v>
      </c>
      <c r="AO73" s="35">
        <f t="shared" si="41"/>
        <v>1.3365335423866677E-2</v>
      </c>
      <c r="AP73" s="35">
        <f t="shared" si="42"/>
        <v>3.6194198769971403E-2</v>
      </c>
      <c r="AQ73" s="35">
        <f t="shared" si="43"/>
        <v>3.0091902495758206E-2</v>
      </c>
      <c r="AR73" s="35">
        <f t="shared" si="44"/>
        <v>5.877140680380271E-2</v>
      </c>
      <c r="AS73" s="35">
        <f t="shared" si="45"/>
        <v>3.6317956135604949E-2</v>
      </c>
      <c r="AT73" s="35">
        <f t="shared" si="46"/>
        <v>5.2240330363156557E-3</v>
      </c>
      <c r="AU73" s="35">
        <f t="shared" si="47"/>
        <v>8.8175972852510658E-3</v>
      </c>
      <c r="AV73" s="35">
        <f t="shared" si="48"/>
        <v>1.8839183514230716E-2</v>
      </c>
      <c r="AW73" s="35">
        <f t="shared" si="49"/>
        <v>2.8767376638289884E-2</v>
      </c>
      <c r="AX73" s="35">
        <f t="shared" si="50"/>
        <v>2.8573229395548783E-2</v>
      </c>
      <c r="AY73" s="35">
        <f t="shared" si="51"/>
        <v>2.2043533148571409E-2</v>
      </c>
      <c r="AZ73" s="35">
        <f t="shared" si="52"/>
        <v>6.3774148788558012E-3</v>
      </c>
      <c r="BA73" s="35">
        <f t="shared" si="53"/>
        <v>5.4121994398253961E-3</v>
      </c>
      <c r="BB73" s="35">
        <f t="shared" si="54"/>
        <v>5.6592541065362293E-3</v>
      </c>
      <c r="BC73" s="35">
        <f t="shared" si="55"/>
        <v>7.8052252292041616E-2</v>
      </c>
      <c r="BD73" s="35">
        <f t="shared" si="56"/>
        <v>6.6668414911980445E-2</v>
      </c>
      <c r="BE73" s="35">
        <f t="shared" si="57"/>
        <v>1.678269494775507E-2</v>
      </c>
      <c r="BF73" s="35">
        <f t="shared" si="58"/>
        <v>2.5528982226786064E-2</v>
      </c>
      <c r="BG73" s="35">
        <f t="shared" si="59"/>
        <v>0.12889030588772216</v>
      </c>
      <c r="BH73" s="35">
        <f t="shared" si="60"/>
        <v>9.6737774244481985E-3</v>
      </c>
      <c r="BI73" s="35">
        <f t="shared" si="61"/>
        <v>7.5160746555956734E-3</v>
      </c>
      <c r="BJ73" s="35">
        <f t="shared" si="62"/>
        <v>8.0138645054674065E-3</v>
      </c>
      <c r="BK73" s="35">
        <f t="shared" si="63"/>
        <v>0.15409448253778971</v>
      </c>
      <c r="BL73" s="35">
        <f t="shared" si="64"/>
        <v>3.1671304117393752E-2</v>
      </c>
      <c r="BM73" s="35">
        <f t="shared" si="65"/>
        <v>1.7113021299148698E-2</v>
      </c>
      <c r="BN73" s="35">
        <f t="shared" si="66"/>
        <v>8.3987085067776704E-2</v>
      </c>
      <c r="BO73" s="35">
        <f t="shared" si="67"/>
        <v>7.5588606593277171E-3</v>
      </c>
      <c r="BP73" s="35">
        <f t="shared" si="68"/>
        <v>7.7925734539070523E-3</v>
      </c>
      <c r="BQ73" s="35">
        <f t="shared" si="69"/>
        <v>2.8417727575533399E-2</v>
      </c>
      <c r="BR73" s="35">
        <f t="shared" si="70"/>
        <v>1.5798616861918064E-3</v>
      </c>
      <c r="BS73" s="35">
        <f t="shared" si="71"/>
        <v>8.8530222560829729E-3</v>
      </c>
      <c r="BT73" s="35">
        <f t="shared" si="72"/>
        <v>1.1023606832510737E-2</v>
      </c>
      <c r="BU73" s="35">
        <f t="shared" si="73"/>
        <v>1</v>
      </c>
    </row>
    <row r="74" spans="1:73">
      <c r="A74" s="10">
        <v>38991</v>
      </c>
      <c r="B74" s="60">
        <v>126301</v>
      </c>
      <c r="C74" s="61">
        <v>456643</v>
      </c>
      <c r="D74" s="61">
        <v>38610</v>
      </c>
      <c r="E74" s="61">
        <v>81303</v>
      </c>
      <c r="F74" s="61">
        <v>70460</v>
      </c>
      <c r="G74" s="61">
        <v>149994</v>
      </c>
      <c r="H74" s="61">
        <v>81213</v>
      </c>
      <c r="I74" s="61">
        <v>15043</v>
      </c>
      <c r="J74" s="61">
        <v>26083</v>
      </c>
      <c r="K74" s="61">
        <v>44243</v>
      </c>
      <c r="L74" s="61">
        <v>82045</v>
      </c>
      <c r="M74" s="61">
        <v>32750</v>
      </c>
      <c r="N74" s="61">
        <v>44400</v>
      </c>
      <c r="O74" s="61">
        <v>13903</v>
      </c>
      <c r="P74" s="61">
        <v>14507</v>
      </c>
      <c r="Q74" s="61">
        <v>14250</v>
      </c>
      <c r="R74" s="61">
        <v>182334</v>
      </c>
      <c r="S74" s="61">
        <v>154082</v>
      </c>
      <c r="T74" s="61">
        <v>51799</v>
      </c>
      <c r="U74" s="61">
        <v>68963</v>
      </c>
      <c r="V74" s="61">
        <v>313793</v>
      </c>
      <c r="W74" s="61">
        <v>24115</v>
      </c>
      <c r="X74" s="61">
        <v>24032</v>
      </c>
      <c r="Y74" s="61">
        <v>23233</v>
      </c>
      <c r="Z74" s="61">
        <v>385173</v>
      </c>
      <c r="AA74" s="61">
        <v>96474</v>
      </c>
      <c r="AB74" s="61">
        <v>28088</v>
      </c>
      <c r="AC74" s="61">
        <v>153127</v>
      </c>
      <c r="AD74" s="61">
        <v>24127</v>
      </c>
      <c r="AE74" s="61">
        <v>19281</v>
      </c>
      <c r="AF74" s="61">
        <v>73566</v>
      </c>
      <c r="AG74" s="61">
        <v>5665</v>
      </c>
      <c r="AH74" s="61">
        <v>30517</v>
      </c>
      <c r="AI74" s="61">
        <v>31438</v>
      </c>
      <c r="AJ74" s="62">
        <v>2442298</v>
      </c>
      <c r="AL74" s="1">
        <f t="shared" si="38"/>
        <v>38991</v>
      </c>
      <c r="AM74" s="35">
        <f t="shared" si="39"/>
        <v>5.1714000502805148E-2</v>
      </c>
      <c r="AN74" s="35">
        <f t="shared" si="40"/>
        <v>0.18697267900968678</v>
      </c>
      <c r="AO74" s="35">
        <f t="shared" si="41"/>
        <v>1.5808881635246803E-2</v>
      </c>
      <c r="AP74" s="35">
        <f t="shared" si="42"/>
        <v>3.3289549432542628E-2</v>
      </c>
      <c r="AQ74" s="35">
        <f t="shared" si="43"/>
        <v>2.8849878270383059E-2</v>
      </c>
      <c r="AR74" s="35">
        <f t="shared" si="44"/>
        <v>6.1415109867837589E-2</v>
      </c>
      <c r="AS74" s="35">
        <f t="shared" si="45"/>
        <v>3.3252698892600331E-2</v>
      </c>
      <c r="AT74" s="35">
        <f t="shared" si="46"/>
        <v>6.1593630261335842E-3</v>
      </c>
      <c r="AU74" s="35">
        <f t="shared" si="47"/>
        <v>1.0679695925722413E-2</v>
      </c>
      <c r="AV74" s="35">
        <f t="shared" si="48"/>
        <v>1.8115315985190995E-2</v>
      </c>
      <c r="AW74" s="35">
        <f t="shared" si="49"/>
        <v>3.3593361661844706E-2</v>
      </c>
      <c r="AX74" s="35">
        <f t="shared" si="50"/>
        <v>1.3409502034559255E-2</v>
      </c>
      <c r="AY74" s="35">
        <f t="shared" si="51"/>
        <v>1.817959970486812E-2</v>
      </c>
      <c r="AZ74" s="35">
        <f t="shared" si="52"/>
        <v>5.6925895201977812E-3</v>
      </c>
      <c r="BA74" s="35">
        <f t="shared" si="53"/>
        <v>5.9398975882549963E-3</v>
      </c>
      <c r="BB74" s="35">
        <f t="shared" si="54"/>
        <v>5.8346688241975387E-3</v>
      </c>
      <c r="BC74" s="35">
        <f t="shared" si="55"/>
        <v>7.4656737220437475E-2</v>
      </c>
      <c r="BD74" s="35">
        <f t="shared" si="56"/>
        <v>6.3088943282105625E-2</v>
      </c>
      <c r="BE74" s="35">
        <f t="shared" si="57"/>
        <v>2.1209123538569002E-2</v>
      </c>
      <c r="BF74" s="35">
        <f t="shared" si="58"/>
        <v>2.8236930956009463E-2</v>
      </c>
      <c r="BG74" s="35">
        <f t="shared" si="59"/>
        <v>0.12848268311238023</v>
      </c>
      <c r="BH74" s="35">
        <f t="shared" si="60"/>
        <v>9.8738974523174487E-3</v>
      </c>
      <c r="BI74" s="35">
        <f t="shared" si="61"/>
        <v>9.8399130654817715E-3</v>
      </c>
      <c r="BJ74" s="35">
        <f t="shared" si="62"/>
        <v>9.512762160882907E-3</v>
      </c>
      <c r="BK74" s="35">
        <f t="shared" si="63"/>
        <v>0.15770925579106235</v>
      </c>
      <c r="BL74" s="35">
        <f t="shared" si="64"/>
        <v>3.9501322115483038E-2</v>
      </c>
      <c r="BM74" s="35">
        <f t="shared" si="65"/>
        <v>1.1500644065548103E-2</v>
      </c>
      <c r="BN74" s="35">
        <f t="shared" si="66"/>
        <v>6.2697918108273437E-2</v>
      </c>
      <c r="BO74" s="35">
        <f t="shared" si="67"/>
        <v>9.8788108576430885E-3</v>
      </c>
      <c r="BP74" s="35">
        <f t="shared" si="68"/>
        <v>7.894614006972122E-3</v>
      </c>
      <c r="BQ74" s="35">
        <f t="shared" si="69"/>
        <v>3.012163134883622E-2</v>
      </c>
      <c r="BR74" s="35">
        <f t="shared" si="70"/>
        <v>2.3195367641458985E-3</v>
      </c>
      <c r="BS74" s="35">
        <f t="shared" si="71"/>
        <v>1.2495199193546407E-2</v>
      </c>
      <c r="BT74" s="35">
        <f t="shared" si="72"/>
        <v>1.2872303052289279E-2</v>
      </c>
      <c r="BU74" s="35">
        <f t="shared" si="73"/>
        <v>1</v>
      </c>
    </row>
    <row r="75" spans="1:73">
      <c r="A75" s="10">
        <v>39022</v>
      </c>
      <c r="B75" s="60">
        <v>135400</v>
      </c>
      <c r="C75" s="61">
        <v>489149</v>
      </c>
      <c r="D75" s="61">
        <v>44736</v>
      </c>
      <c r="E75" s="61">
        <v>95698</v>
      </c>
      <c r="F75" s="61">
        <v>63536</v>
      </c>
      <c r="G75" s="61">
        <v>158102</v>
      </c>
      <c r="H75" s="61">
        <v>97209</v>
      </c>
      <c r="I75" s="61">
        <v>15773</v>
      </c>
      <c r="J75" s="61">
        <v>23179</v>
      </c>
      <c r="K75" s="61">
        <v>39267</v>
      </c>
      <c r="L75" s="61">
        <v>79368</v>
      </c>
      <c r="M75" s="61">
        <v>24699</v>
      </c>
      <c r="N75" s="61">
        <v>41967</v>
      </c>
      <c r="O75" s="61">
        <v>12397</v>
      </c>
      <c r="P75" s="61">
        <v>14760</v>
      </c>
      <c r="Q75" s="61">
        <v>14814</v>
      </c>
      <c r="R75" s="61">
        <v>202263</v>
      </c>
      <c r="S75" s="61">
        <v>171483</v>
      </c>
      <c r="T75" s="61">
        <v>63007</v>
      </c>
      <c r="U75" s="61">
        <v>90251</v>
      </c>
      <c r="V75" s="61">
        <v>357471</v>
      </c>
      <c r="W75" s="61">
        <v>22064</v>
      </c>
      <c r="X75" s="61">
        <v>32744</v>
      </c>
      <c r="Y75" s="61">
        <v>21725</v>
      </c>
      <c r="Z75" s="61">
        <v>434004</v>
      </c>
      <c r="AA75" s="61">
        <v>118219</v>
      </c>
      <c r="AB75" s="61">
        <v>34061</v>
      </c>
      <c r="AC75" s="61">
        <v>193092</v>
      </c>
      <c r="AD75" s="61">
        <v>25975</v>
      </c>
      <c r="AE75" s="61">
        <v>18867</v>
      </c>
      <c r="AF75" s="61">
        <v>75253</v>
      </c>
      <c r="AG75" s="61">
        <v>6397</v>
      </c>
      <c r="AH75" s="61">
        <v>45233</v>
      </c>
      <c r="AI75" s="61">
        <v>40096</v>
      </c>
      <c r="AJ75" s="62">
        <v>2696769</v>
      </c>
      <c r="AL75" s="1">
        <f t="shared" si="38"/>
        <v>39022</v>
      </c>
      <c r="AM75" s="35">
        <f t="shared" si="39"/>
        <v>5.0208230664176276E-2</v>
      </c>
      <c r="AN75" s="35">
        <f t="shared" si="40"/>
        <v>0.18138335170717254</v>
      </c>
      <c r="AO75" s="35">
        <f t="shared" si="41"/>
        <v>1.6588740081186042E-2</v>
      </c>
      <c r="AP75" s="35">
        <f t="shared" si="42"/>
        <v>3.5486168819057175E-2</v>
      </c>
      <c r="AQ75" s="35">
        <f t="shared" si="43"/>
        <v>2.3560045372814652E-2</v>
      </c>
      <c r="AR75" s="35">
        <f t="shared" si="44"/>
        <v>5.8626452617929085E-2</v>
      </c>
      <c r="AS75" s="35">
        <f t="shared" si="45"/>
        <v>3.6046468941166261E-2</v>
      </c>
      <c r="AT75" s="35">
        <f t="shared" si="46"/>
        <v>5.848850976854154E-3</v>
      </c>
      <c r="AU75" s="35">
        <f t="shared" si="47"/>
        <v>8.5951002848223181E-3</v>
      </c>
      <c r="AV75" s="35">
        <f t="shared" si="48"/>
        <v>1.4560757706722377E-2</v>
      </c>
      <c r="AW75" s="35">
        <f t="shared" si="49"/>
        <v>2.943077438223296E-2</v>
      </c>
      <c r="AX75" s="35">
        <f t="shared" si="50"/>
        <v>9.1587377339327168E-3</v>
      </c>
      <c r="AY75" s="35">
        <f t="shared" si="51"/>
        <v>1.5561955807115849E-2</v>
      </c>
      <c r="AZ75" s="35">
        <f t="shared" si="52"/>
        <v>4.5969825372510582E-3</v>
      </c>
      <c r="BA75" s="35">
        <f t="shared" si="53"/>
        <v>5.473216282150974E-3</v>
      </c>
      <c r="BB75" s="35">
        <f t="shared" si="54"/>
        <v>5.4932402441588432E-3</v>
      </c>
      <c r="BC75" s="35">
        <f t="shared" si="55"/>
        <v>7.5001974585142447E-2</v>
      </c>
      <c r="BD75" s="35">
        <f t="shared" si="56"/>
        <v>6.3588316240656875E-2</v>
      </c>
      <c r="BE75" s="35">
        <f t="shared" si="57"/>
        <v>2.3363884707959786E-2</v>
      </c>
      <c r="BF75" s="35">
        <f t="shared" si="58"/>
        <v>3.3466344355041165E-2</v>
      </c>
      <c r="BG75" s="35">
        <f t="shared" si="59"/>
        <v>0.13255529116509424</v>
      </c>
      <c r="BH75" s="35">
        <f t="shared" si="60"/>
        <v>8.1816425507709404E-3</v>
      </c>
      <c r="BI75" s="35">
        <f t="shared" si="61"/>
        <v>1.2141937258994004E-2</v>
      </c>
      <c r="BJ75" s="35">
        <f t="shared" si="62"/>
        <v>8.0559365670548715E-3</v>
      </c>
      <c r="BK75" s="35">
        <f t="shared" si="63"/>
        <v>0.16093480754191405</v>
      </c>
      <c r="BL75" s="35">
        <f t="shared" si="64"/>
        <v>4.3837273418672495E-2</v>
      </c>
      <c r="BM75" s="35">
        <f t="shared" si="65"/>
        <v>1.2630299443519264E-2</v>
      </c>
      <c r="BN75" s="35">
        <f t="shared" si="66"/>
        <v>7.1601238370805953E-2</v>
      </c>
      <c r="BO75" s="35">
        <f t="shared" si="67"/>
        <v>9.6318965398964462E-3</v>
      </c>
      <c r="BP75" s="35">
        <f t="shared" si="68"/>
        <v>6.9961498370828198E-3</v>
      </c>
      <c r="BQ75" s="35">
        <f t="shared" si="69"/>
        <v>2.7904874314411059E-2</v>
      </c>
      <c r="BR75" s="35">
        <f t="shared" si="70"/>
        <v>2.3720978697100124E-3</v>
      </c>
      <c r="BS75" s="35">
        <f t="shared" si="71"/>
        <v>1.6773034694480691E-2</v>
      </c>
      <c r="BT75" s="35">
        <f t="shared" si="72"/>
        <v>1.4868162604954299E-2</v>
      </c>
      <c r="BU75" s="35">
        <f t="shared" si="73"/>
        <v>1</v>
      </c>
    </row>
    <row r="76" spans="1:73">
      <c r="A76" s="10">
        <v>39052</v>
      </c>
      <c r="B76" s="60">
        <v>205198</v>
      </c>
      <c r="C76" s="61">
        <v>477857</v>
      </c>
      <c r="D76" s="61">
        <v>91776</v>
      </c>
      <c r="E76" s="61">
        <v>90164</v>
      </c>
      <c r="F76" s="61">
        <v>109800</v>
      </c>
      <c r="G76" s="61">
        <v>178738</v>
      </c>
      <c r="H76" s="61">
        <v>98047</v>
      </c>
      <c r="I76" s="61">
        <v>36924</v>
      </c>
      <c r="J76" s="61">
        <v>47101</v>
      </c>
      <c r="K76" s="61">
        <v>48952</v>
      </c>
      <c r="L76" s="61">
        <v>121086</v>
      </c>
      <c r="M76" s="61">
        <v>26167</v>
      </c>
      <c r="N76" s="61">
        <v>40257</v>
      </c>
      <c r="O76" s="61">
        <v>16514</v>
      </c>
      <c r="P76" s="61">
        <v>22946</v>
      </c>
      <c r="Q76" s="61">
        <v>20333</v>
      </c>
      <c r="R76" s="61">
        <v>171961</v>
      </c>
      <c r="S76" s="61">
        <v>141868</v>
      </c>
      <c r="T76" s="61">
        <v>77751</v>
      </c>
      <c r="U76" s="61">
        <v>149143</v>
      </c>
      <c r="V76" s="61">
        <v>383476</v>
      </c>
      <c r="W76" s="61">
        <v>27254</v>
      </c>
      <c r="X76" s="61">
        <v>44133</v>
      </c>
      <c r="Y76" s="61">
        <v>26767</v>
      </c>
      <c r="Z76" s="61">
        <v>481629</v>
      </c>
      <c r="AA76" s="61">
        <v>131975</v>
      </c>
      <c r="AB76" s="61">
        <v>47417</v>
      </c>
      <c r="AC76" s="61">
        <v>212353</v>
      </c>
      <c r="AD76" s="61">
        <v>31039</v>
      </c>
      <c r="AE76" s="61">
        <v>46124</v>
      </c>
      <c r="AF76" s="61">
        <v>79066</v>
      </c>
      <c r="AG76" s="61">
        <v>9879</v>
      </c>
      <c r="AH76" s="61">
        <v>51590</v>
      </c>
      <c r="AI76" s="61">
        <v>39358</v>
      </c>
      <c r="AJ76" s="62">
        <v>3161143</v>
      </c>
      <c r="AL76" s="1">
        <f t="shared" si="38"/>
        <v>39052</v>
      </c>
      <c r="AM76" s="35">
        <f t="shared" si="39"/>
        <v>6.4912596488042457E-2</v>
      </c>
      <c r="AN76" s="35">
        <f t="shared" si="40"/>
        <v>0.15116589157782487</v>
      </c>
      <c r="AO76" s="35">
        <f t="shared" si="41"/>
        <v>2.9032536648927302E-2</v>
      </c>
      <c r="AP76" s="35">
        <f t="shared" si="42"/>
        <v>2.8522594517236328E-2</v>
      </c>
      <c r="AQ76" s="35">
        <f t="shared" si="43"/>
        <v>3.4734271749174268E-2</v>
      </c>
      <c r="AR76" s="35">
        <f t="shared" si="44"/>
        <v>5.6542206410782427E-2</v>
      </c>
      <c r="AS76" s="35">
        <f t="shared" si="45"/>
        <v>3.1016312770412474E-2</v>
      </c>
      <c r="AT76" s="35">
        <f t="shared" si="46"/>
        <v>1.1680585155432703E-2</v>
      </c>
      <c r="AU76" s="35">
        <f t="shared" si="47"/>
        <v>1.4899990288322926E-2</v>
      </c>
      <c r="AV76" s="35">
        <f t="shared" si="48"/>
        <v>1.5485537984203815E-2</v>
      </c>
      <c r="AW76" s="35">
        <f t="shared" si="49"/>
        <v>3.8304499353556606E-2</v>
      </c>
      <c r="AX76" s="35">
        <f t="shared" si="50"/>
        <v>8.2777020843410112E-3</v>
      </c>
      <c r="AY76" s="35">
        <f t="shared" si="51"/>
        <v>1.2734950617545615E-2</v>
      </c>
      <c r="AZ76" s="35">
        <f t="shared" si="52"/>
        <v>5.2240597783776311E-3</v>
      </c>
      <c r="BA76" s="35">
        <f t="shared" si="53"/>
        <v>7.2587668447773477E-3</v>
      </c>
      <c r="BB76" s="35">
        <f t="shared" si="54"/>
        <v>6.4321670990524632E-3</v>
      </c>
      <c r="BC76" s="35">
        <f t="shared" si="55"/>
        <v>5.4398361605280117E-2</v>
      </c>
      <c r="BD76" s="35">
        <f t="shared" si="56"/>
        <v>4.4878703684078827E-2</v>
      </c>
      <c r="BE76" s="35">
        <f t="shared" si="57"/>
        <v>2.4595850298452175E-2</v>
      </c>
      <c r="BF76" s="35">
        <f t="shared" si="58"/>
        <v>4.7180086443416196E-2</v>
      </c>
      <c r="BG76" s="35">
        <f t="shared" si="59"/>
        <v>0.12130928591335476</v>
      </c>
      <c r="BH76" s="35">
        <f t="shared" si="60"/>
        <v>8.6215650478323816E-3</v>
      </c>
      <c r="BI76" s="35">
        <f t="shared" si="61"/>
        <v>1.3961089390767832E-2</v>
      </c>
      <c r="BJ76" s="35">
        <f t="shared" si="62"/>
        <v>8.467506847997703E-3</v>
      </c>
      <c r="BK76" s="35">
        <f t="shared" si="63"/>
        <v>0.15235913085867991</v>
      </c>
      <c r="BL76" s="35">
        <f t="shared" si="64"/>
        <v>4.1749139472652769E-2</v>
      </c>
      <c r="BM76" s="35">
        <f t="shared" si="65"/>
        <v>1.499995413051545E-2</v>
      </c>
      <c r="BN76" s="35">
        <f t="shared" si="66"/>
        <v>6.717601829464849E-2</v>
      </c>
      <c r="BO76" s="35">
        <f t="shared" si="67"/>
        <v>9.8189167652333355E-3</v>
      </c>
      <c r="BP76" s="35">
        <f t="shared" si="68"/>
        <v>1.4590924864835283E-2</v>
      </c>
      <c r="BQ76" s="35">
        <f t="shared" si="69"/>
        <v>2.5011839072133085E-2</v>
      </c>
      <c r="BR76" s="35">
        <f t="shared" si="70"/>
        <v>3.1251354336074007E-3</v>
      </c>
      <c r="BS76" s="35">
        <f t="shared" si="71"/>
        <v>1.6320046261747729E-2</v>
      </c>
      <c r="BT76" s="35">
        <f t="shared" si="72"/>
        <v>1.2450559813333342E-2</v>
      </c>
      <c r="BU76" s="35">
        <f t="shared" si="73"/>
        <v>1</v>
      </c>
    </row>
    <row r="77" spans="1:73">
      <c r="A77" s="10">
        <v>39083</v>
      </c>
      <c r="B77" s="60">
        <v>357112</v>
      </c>
      <c r="C77" s="61">
        <v>557702</v>
      </c>
      <c r="D77" s="61">
        <v>154418</v>
      </c>
      <c r="E77" s="61">
        <v>110447</v>
      </c>
      <c r="F77" s="61">
        <v>180481</v>
      </c>
      <c r="G77" s="61">
        <v>219662</v>
      </c>
      <c r="H77" s="61">
        <v>134457</v>
      </c>
      <c r="I77" s="61">
        <v>78336</v>
      </c>
      <c r="J77" s="61">
        <v>81621</v>
      </c>
      <c r="K77" s="61">
        <v>78960</v>
      </c>
      <c r="L77" s="61">
        <v>178277</v>
      </c>
      <c r="M77" s="61">
        <v>30769</v>
      </c>
      <c r="N77" s="61">
        <v>47276</v>
      </c>
      <c r="O77" s="61">
        <v>22813</v>
      </c>
      <c r="P77" s="61">
        <v>30694</v>
      </c>
      <c r="Q77" s="61">
        <v>30006</v>
      </c>
      <c r="R77" s="61">
        <v>194583</v>
      </c>
      <c r="S77" s="61">
        <v>161380</v>
      </c>
      <c r="T77" s="61">
        <v>98861</v>
      </c>
      <c r="U77" s="61">
        <v>265349</v>
      </c>
      <c r="V77" s="61">
        <v>454336</v>
      </c>
      <c r="W77" s="61">
        <v>39512</v>
      </c>
      <c r="X77" s="61">
        <v>53791</v>
      </c>
      <c r="Y77" s="61">
        <v>32986</v>
      </c>
      <c r="Z77" s="61">
        <v>580625</v>
      </c>
      <c r="AA77" s="61">
        <v>173451</v>
      </c>
      <c r="AB77" s="61">
        <v>94200</v>
      </c>
      <c r="AC77" s="61">
        <v>256629</v>
      </c>
      <c r="AD77" s="61">
        <v>46290</v>
      </c>
      <c r="AE77" s="61">
        <v>73266</v>
      </c>
      <c r="AF77" s="61">
        <v>95193</v>
      </c>
      <c r="AG77" s="61">
        <v>13025</v>
      </c>
      <c r="AH77" s="61">
        <v>63587</v>
      </c>
      <c r="AI77" s="61">
        <v>50958</v>
      </c>
      <c r="AJ77" s="62">
        <v>4299046</v>
      </c>
      <c r="AL77" s="1">
        <f t="shared" si="38"/>
        <v>39083</v>
      </c>
      <c r="AM77" s="35">
        <f t="shared" si="39"/>
        <v>8.30677317711883E-2</v>
      </c>
      <c r="AN77" s="35">
        <f t="shared" si="40"/>
        <v>0.12972692080987269</v>
      </c>
      <c r="AO77" s="35">
        <f t="shared" si="41"/>
        <v>3.5919131825991164E-2</v>
      </c>
      <c r="AP77" s="35">
        <f t="shared" si="42"/>
        <v>2.5691048665215491E-2</v>
      </c>
      <c r="AQ77" s="35">
        <f t="shared" si="43"/>
        <v>4.1981639647493886E-2</v>
      </c>
      <c r="AR77" s="35">
        <f t="shared" si="44"/>
        <v>5.1095522122815158E-2</v>
      </c>
      <c r="AS77" s="35">
        <f t="shared" si="45"/>
        <v>3.1276008677273981E-2</v>
      </c>
      <c r="AT77" s="35">
        <f t="shared" si="46"/>
        <v>1.8221717097235062E-2</v>
      </c>
      <c r="AU77" s="35">
        <f t="shared" si="47"/>
        <v>1.8985840114295126E-2</v>
      </c>
      <c r="AV77" s="35">
        <f t="shared" si="48"/>
        <v>1.8366865579014506E-2</v>
      </c>
      <c r="AW77" s="35">
        <f t="shared" si="49"/>
        <v>4.1468967766336996E-2</v>
      </c>
      <c r="AX77" s="35">
        <f t="shared" si="50"/>
        <v>7.1571692882560455E-3</v>
      </c>
      <c r="AY77" s="35">
        <f t="shared" si="51"/>
        <v>1.0996858372764562E-2</v>
      </c>
      <c r="AZ77" s="35">
        <f t="shared" si="52"/>
        <v>5.3065261455681094E-3</v>
      </c>
      <c r="BA77" s="35">
        <f t="shared" si="53"/>
        <v>7.1397235572729393E-3</v>
      </c>
      <c r="BB77" s="35">
        <f t="shared" si="54"/>
        <v>6.9796880517212423E-3</v>
      </c>
      <c r="BC77" s="35">
        <f t="shared" si="55"/>
        <v>4.526190229181079E-2</v>
      </c>
      <c r="BD77" s="35">
        <f t="shared" si="56"/>
        <v>3.7538560880716325E-2</v>
      </c>
      <c r="BE77" s="35">
        <f t="shared" si="57"/>
        <v>2.2996032142945204E-2</v>
      </c>
      <c r="BF77" s="35">
        <f t="shared" si="58"/>
        <v>6.1722763608484298E-2</v>
      </c>
      <c r="BG77" s="35">
        <f t="shared" si="59"/>
        <v>0.1056829817592089</v>
      </c>
      <c r="BH77" s="35">
        <f t="shared" si="60"/>
        <v>9.1908763013933796E-3</v>
      </c>
      <c r="BI77" s="35">
        <f t="shared" si="61"/>
        <v>1.2512310870830412E-2</v>
      </c>
      <c r="BJ77" s="35">
        <f t="shared" si="62"/>
        <v>7.6728650961166737E-3</v>
      </c>
      <c r="BK77" s="35">
        <f t="shared" si="63"/>
        <v>0.13505903402754937</v>
      </c>
      <c r="BL77" s="35">
        <f t="shared" si="64"/>
        <v>4.0346393130010705E-2</v>
      </c>
      <c r="BM77" s="35">
        <f t="shared" si="65"/>
        <v>2.1911838114781746E-2</v>
      </c>
      <c r="BN77" s="35">
        <f t="shared" si="66"/>
        <v>5.9694406619515118E-2</v>
      </c>
      <c r="BO77" s="35">
        <f t="shared" si="67"/>
        <v>1.0767505162773323E-2</v>
      </c>
      <c r="BP77" s="35">
        <f t="shared" si="68"/>
        <v>1.7042385682777064E-2</v>
      </c>
      <c r="BQ77" s="35">
        <f t="shared" si="69"/>
        <v>2.2142819592998075E-2</v>
      </c>
      <c r="BR77" s="35">
        <f t="shared" si="70"/>
        <v>3.0297419473994929E-3</v>
      </c>
      <c r="BS77" s="35">
        <f t="shared" si="71"/>
        <v>1.4790955946970561E-2</v>
      </c>
      <c r="BT77" s="35">
        <f t="shared" si="72"/>
        <v>1.185332745916187E-2</v>
      </c>
      <c r="BU77" s="35">
        <f t="shared" si="73"/>
        <v>1</v>
      </c>
    </row>
    <row r="78" spans="1:73">
      <c r="A78" s="10">
        <v>39114</v>
      </c>
      <c r="B78" s="60">
        <v>199144</v>
      </c>
      <c r="C78" s="61">
        <v>516800</v>
      </c>
      <c r="D78" s="61">
        <v>89209</v>
      </c>
      <c r="E78" s="61">
        <v>96202</v>
      </c>
      <c r="F78" s="61">
        <v>94154</v>
      </c>
      <c r="G78" s="61">
        <v>181463</v>
      </c>
      <c r="H78" s="61">
        <v>106909</v>
      </c>
      <c r="I78" s="61">
        <v>27876</v>
      </c>
      <c r="J78" s="61">
        <v>35682</v>
      </c>
      <c r="K78" s="61">
        <v>55388</v>
      </c>
      <c r="L78" s="61">
        <v>109484</v>
      </c>
      <c r="M78" s="61">
        <v>32704</v>
      </c>
      <c r="N78" s="61">
        <v>54657</v>
      </c>
      <c r="O78" s="61">
        <v>22455</v>
      </c>
      <c r="P78" s="61">
        <v>26152</v>
      </c>
      <c r="Q78" s="61">
        <v>24717</v>
      </c>
      <c r="R78" s="61">
        <v>216089</v>
      </c>
      <c r="S78" s="61">
        <v>180966</v>
      </c>
      <c r="T78" s="61">
        <v>85031</v>
      </c>
      <c r="U78" s="61">
        <v>161109</v>
      </c>
      <c r="V78" s="61">
        <v>421624</v>
      </c>
      <c r="W78" s="61">
        <v>30028</v>
      </c>
      <c r="X78" s="61">
        <v>49241</v>
      </c>
      <c r="Y78" s="61">
        <v>25415</v>
      </c>
      <c r="Z78" s="61">
        <v>526307</v>
      </c>
      <c r="AA78" s="61">
        <v>168534</v>
      </c>
      <c r="AB78" s="61">
        <v>61757</v>
      </c>
      <c r="AC78" s="61">
        <v>235562</v>
      </c>
      <c r="AD78" s="61">
        <v>37672</v>
      </c>
      <c r="AE78" s="61">
        <v>32750</v>
      </c>
      <c r="AF78" s="61">
        <v>94805</v>
      </c>
      <c r="AG78" s="61">
        <v>10807</v>
      </c>
      <c r="AH78" s="61">
        <v>66004</v>
      </c>
      <c r="AI78" s="61">
        <v>52016</v>
      </c>
      <c r="AJ78" s="62">
        <v>3421441</v>
      </c>
      <c r="AL78" s="1">
        <f t="shared" si="38"/>
        <v>39114</v>
      </c>
      <c r="AM78" s="35">
        <f t="shared" si="39"/>
        <v>5.8204715498528251E-2</v>
      </c>
      <c r="AN78" s="35">
        <f t="shared" si="40"/>
        <v>0.1510474680112853</v>
      </c>
      <c r="AO78" s="35">
        <f t="shared" si="41"/>
        <v>2.6073516977203465E-2</v>
      </c>
      <c r="AP78" s="35">
        <f t="shared" si="42"/>
        <v>2.8117392642456791E-2</v>
      </c>
      <c r="AQ78" s="35">
        <f t="shared" si="43"/>
        <v>2.7518814441049838E-2</v>
      </c>
      <c r="AR78" s="35">
        <f t="shared" si="44"/>
        <v>5.3037009844682403E-2</v>
      </c>
      <c r="AS78" s="35">
        <f t="shared" si="45"/>
        <v>3.1246775846785025E-2</v>
      </c>
      <c r="AT78" s="35">
        <f t="shared" si="46"/>
        <v>8.1474443078223477E-3</v>
      </c>
      <c r="AU78" s="35">
        <f t="shared" si="47"/>
        <v>1.0428939151661537E-2</v>
      </c>
      <c r="AV78" s="35">
        <f t="shared" si="48"/>
        <v>1.6188500693129007E-2</v>
      </c>
      <c r="AW78" s="35">
        <f t="shared" si="49"/>
        <v>3.1999382716229798E-2</v>
      </c>
      <c r="AX78" s="35">
        <f t="shared" si="50"/>
        <v>9.5585456537172504E-3</v>
      </c>
      <c r="AY78" s="35">
        <f t="shared" si="51"/>
        <v>1.5974848024560413E-2</v>
      </c>
      <c r="AZ78" s="35">
        <f t="shared" si="52"/>
        <v>6.5630241760708426E-3</v>
      </c>
      <c r="BA78" s="35">
        <f t="shared" si="53"/>
        <v>7.643563048434855E-3</v>
      </c>
      <c r="BB78" s="35">
        <f t="shared" si="54"/>
        <v>7.2241491231326213E-3</v>
      </c>
      <c r="BC78" s="35">
        <f t="shared" si="55"/>
        <v>6.3157307111243483E-2</v>
      </c>
      <c r="BD78" s="35">
        <f t="shared" si="56"/>
        <v>5.2891749412016749E-2</v>
      </c>
      <c r="BE78" s="35">
        <f t="shared" si="57"/>
        <v>2.4852394064372292E-2</v>
      </c>
      <c r="BF78" s="35">
        <f t="shared" si="58"/>
        <v>4.7088054419176011E-2</v>
      </c>
      <c r="BG78" s="35">
        <f t="shared" si="59"/>
        <v>0.1232299490185568</v>
      </c>
      <c r="BH78" s="35">
        <f t="shared" si="60"/>
        <v>8.7764190585194954E-3</v>
      </c>
      <c r="BI78" s="35">
        <f t="shared" si="61"/>
        <v>1.4391889265370935E-2</v>
      </c>
      <c r="BJ78" s="35">
        <f t="shared" si="62"/>
        <v>7.4281567327918263E-3</v>
      </c>
      <c r="BK78" s="35">
        <f t="shared" si="63"/>
        <v>0.15382612180072666</v>
      </c>
      <c r="BL78" s="35">
        <f t="shared" si="64"/>
        <v>4.9258192673788614E-2</v>
      </c>
      <c r="BM78" s="35">
        <f t="shared" si="65"/>
        <v>1.8049997062641151E-2</v>
      </c>
      <c r="BN78" s="35">
        <f t="shared" si="66"/>
        <v>6.8848768691320408E-2</v>
      </c>
      <c r="BO78" s="35">
        <f t="shared" si="67"/>
        <v>1.1010565431348955E-2</v>
      </c>
      <c r="BP78" s="35">
        <f t="shared" si="68"/>
        <v>9.5719902812879138E-3</v>
      </c>
      <c r="BQ78" s="35">
        <f t="shared" si="69"/>
        <v>2.7709085148625974E-2</v>
      </c>
      <c r="BR78" s="35">
        <f t="shared" si="70"/>
        <v>3.1586106555688085E-3</v>
      </c>
      <c r="BS78" s="35">
        <f t="shared" si="71"/>
        <v>1.9291286916828319E-2</v>
      </c>
      <c r="BT78" s="35">
        <f t="shared" si="72"/>
        <v>1.5202951037296858E-2</v>
      </c>
      <c r="BU78" s="35">
        <f t="shared" si="73"/>
        <v>1</v>
      </c>
    </row>
    <row r="79" spans="1:73">
      <c r="A79" s="10">
        <v>39142</v>
      </c>
      <c r="B79" s="60">
        <v>178854</v>
      </c>
      <c r="C79" s="61">
        <v>565677</v>
      </c>
      <c r="D79" s="61">
        <v>70876</v>
      </c>
      <c r="E79" s="61">
        <v>118001</v>
      </c>
      <c r="F79" s="61">
        <v>91550</v>
      </c>
      <c r="G79" s="61">
        <v>182151</v>
      </c>
      <c r="H79" s="61">
        <v>102561</v>
      </c>
      <c r="I79" s="61">
        <v>21802</v>
      </c>
      <c r="J79" s="61">
        <v>32638</v>
      </c>
      <c r="K79" s="61">
        <v>56233</v>
      </c>
      <c r="L79" s="61">
        <v>114697</v>
      </c>
      <c r="M79" s="61">
        <v>29286</v>
      </c>
      <c r="N79" s="61">
        <v>52594</v>
      </c>
      <c r="O79" s="61">
        <v>18433</v>
      </c>
      <c r="P79" s="61">
        <v>23147</v>
      </c>
      <c r="Q79" s="61">
        <v>23845</v>
      </c>
      <c r="R79" s="61">
        <v>223055</v>
      </c>
      <c r="S79" s="61">
        <v>186820</v>
      </c>
      <c r="T79" s="61">
        <v>81501</v>
      </c>
      <c r="U79" s="61">
        <v>131966</v>
      </c>
      <c r="V79" s="61">
        <v>406084</v>
      </c>
      <c r="W79" s="61">
        <v>28435</v>
      </c>
      <c r="X79" s="61">
        <v>42580</v>
      </c>
      <c r="Y79" s="61">
        <v>25243</v>
      </c>
      <c r="Z79" s="61">
        <v>502342</v>
      </c>
      <c r="AA79" s="61">
        <v>147403</v>
      </c>
      <c r="AB79" s="61">
        <v>49648</v>
      </c>
      <c r="AC79" s="61">
        <v>231499</v>
      </c>
      <c r="AD79" s="61">
        <v>33875</v>
      </c>
      <c r="AE79" s="61">
        <v>30549</v>
      </c>
      <c r="AF79" s="61">
        <v>100988</v>
      </c>
      <c r="AG79" s="61">
        <v>11146</v>
      </c>
      <c r="AH79" s="61">
        <v>60769</v>
      </c>
      <c r="AI79" s="61">
        <v>54402</v>
      </c>
      <c r="AJ79" s="62">
        <v>3341487</v>
      </c>
      <c r="AL79" s="1">
        <f t="shared" si="38"/>
        <v>39142</v>
      </c>
      <c r="AM79" s="35">
        <f t="shared" si="39"/>
        <v>5.3525271832570352E-2</v>
      </c>
      <c r="AN79" s="35">
        <f t="shared" si="40"/>
        <v>0.16928900217178758</v>
      </c>
      <c r="AO79" s="35">
        <f t="shared" si="41"/>
        <v>2.1210915978425175E-2</v>
      </c>
      <c r="AP79" s="35">
        <f t="shared" si="42"/>
        <v>3.5313918623654676E-2</v>
      </c>
      <c r="AQ79" s="35">
        <f t="shared" si="43"/>
        <v>2.7397981796727026E-2</v>
      </c>
      <c r="AR79" s="35">
        <f t="shared" si="44"/>
        <v>5.4511958298805292E-2</v>
      </c>
      <c r="AS79" s="35">
        <f t="shared" si="45"/>
        <v>3.0693221311350306E-2</v>
      </c>
      <c r="AT79" s="35">
        <f t="shared" si="46"/>
        <v>6.5246400779054355E-3</v>
      </c>
      <c r="AU79" s="35">
        <f t="shared" si="47"/>
        <v>9.767507699416457E-3</v>
      </c>
      <c r="AV79" s="35">
        <f t="shared" si="48"/>
        <v>1.6828735230752057E-2</v>
      </c>
      <c r="AW79" s="35">
        <f t="shared" si="49"/>
        <v>3.4325137281695242E-2</v>
      </c>
      <c r="AX79" s="35">
        <f t="shared" si="50"/>
        <v>8.7643614953462328E-3</v>
      </c>
      <c r="AY79" s="35">
        <f t="shared" si="51"/>
        <v>1.5739699121977729E-2</v>
      </c>
      <c r="AZ79" s="35">
        <f t="shared" si="52"/>
        <v>5.5164063185043069E-3</v>
      </c>
      <c r="BA79" s="35">
        <f t="shared" si="53"/>
        <v>6.9271554849682192E-3</v>
      </c>
      <c r="BB79" s="35">
        <f t="shared" si="54"/>
        <v>7.136044521495969E-3</v>
      </c>
      <c r="BC79" s="35">
        <f t="shared" si="55"/>
        <v>6.6753214960884183E-2</v>
      </c>
      <c r="BD79" s="35">
        <f t="shared" si="56"/>
        <v>5.5909240407040338E-2</v>
      </c>
      <c r="BE79" s="35">
        <f t="shared" si="57"/>
        <v>2.4390638060240846E-2</v>
      </c>
      <c r="BF79" s="35">
        <f t="shared" si="58"/>
        <v>3.9493195694012877E-2</v>
      </c>
      <c r="BG79" s="35">
        <f t="shared" si="59"/>
        <v>0.12152793052913269</v>
      </c>
      <c r="BH79" s="35">
        <f t="shared" si="60"/>
        <v>8.5096844608403381E-3</v>
      </c>
      <c r="BI79" s="35">
        <f t="shared" si="61"/>
        <v>1.2742829764114E-2</v>
      </c>
      <c r="BJ79" s="35">
        <f t="shared" si="62"/>
        <v>7.5544211304727502E-3</v>
      </c>
      <c r="BK79" s="35">
        <f t="shared" si="63"/>
        <v>0.15033486588455977</v>
      </c>
      <c r="BL79" s="35">
        <f t="shared" si="64"/>
        <v>4.4112995202435321E-2</v>
      </c>
      <c r="BM79" s="35">
        <f t="shared" si="65"/>
        <v>1.4858055709927945E-2</v>
      </c>
      <c r="BN79" s="35">
        <f t="shared" si="66"/>
        <v>6.9280233620540796E-2</v>
      </c>
      <c r="BO79" s="35">
        <f t="shared" si="67"/>
        <v>1.0137702166729962E-2</v>
      </c>
      <c r="BP79" s="35">
        <f t="shared" si="68"/>
        <v>9.1423369296364156E-3</v>
      </c>
      <c r="BQ79" s="35">
        <f t="shared" si="69"/>
        <v>3.0222472809261266E-2</v>
      </c>
      <c r="BR79" s="35">
        <f t="shared" si="70"/>
        <v>3.3356406893098791E-3</v>
      </c>
      <c r="BS79" s="35">
        <f t="shared" si="71"/>
        <v>1.8186214700221786E-2</v>
      </c>
      <c r="BT79" s="35">
        <f t="shared" si="72"/>
        <v>1.6280775594817515E-2</v>
      </c>
      <c r="BU79" s="35">
        <f t="shared" si="73"/>
        <v>1</v>
      </c>
    </row>
    <row r="80" spans="1:73">
      <c r="A80" s="10">
        <v>39173</v>
      </c>
      <c r="B80" s="60">
        <v>140781</v>
      </c>
      <c r="C80" s="61">
        <v>458642</v>
      </c>
      <c r="D80" s="61">
        <v>58089</v>
      </c>
      <c r="E80" s="61">
        <v>95612</v>
      </c>
      <c r="F80" s="61">
        <v>87345</v>
      </c>
      <c r="G80" s="61">
        <v>167167</v>
      </c>
      <c r="H80" s="61">
        <v>90224</v>
      </c>
      <c r="I80" s="61">
        <v>21425</v>
      </c>
      <c r="J80" s="61">
        <v>29766</v>
      </c>
      <c r="K80" s="61">
        <v>47896</v>
      </c>
      <c r="L80" s="61">
        <v>94000</v>
      </c>
      <c r="M80" s="61">
        <v>22749</v>
      </c>
      <c r="N80" s="61">
        <v>42604</v>
      </c>
      <c r="O80" s="61">
        <v>14093</v>
      </c>
      <c r="P80" s="61">
        <v>18724</v>
      </c>
      <c r="Q80" s="61">
        <v>17474</v>
      </c>
      <c r="R80" s="61">
        <v>183940</v>
      </c>
      <c r="S80" s="61">
        <v>154938</v>
      </c>
      <c r="T80" s="61">
        <v>65654</v>
      </c>
      <c r="U80" s="61">
        <v>100871</v>
      </c>
      <c r="V80" s="61">
        <v>354057</v>
      </c>
      <c r="W80" s="61">
        <v>29198</v>
      </c>
      <c r="X80" s="61">
        <v>33154</v>
      </c>
      <c r="Y80" s="61">
        <v>19724</v>
      </c>
      <c r="Z80" s="61">
        <v>436133</v>
      </c>
      <c r="AA80" s="61">
        <v>115430</v>
      </c>
      <c r="AB80" s="61">
        <v>42576</v>
      </c>
      <c r="AC80" s="61">
        <v>190644</v>
      </c>
      <c r="AD80" s="61">
        <v>28671</v>
      </c>
      <c r="AE80" s="61">
        <v>34494</v>
      </c>
      <c r="AF80" s="61">
        <v>84149</v>
      </c>
      <c r="AG80" s="61">
        <v>8917</v>
      </c>
      <c r="AH80" s="61">
        <v>40475</v>
      </c>
      <c r="AI80" s="61">
        <v>40474</v>
      </c>
      <c r="AJ80" s="62">
        <v>2779018</v>
      </c>
      <c r="AL80" s="1">
        <f t="shared" si="38"/>
        <v>39173</v>
      </c>
      <c r="AM80" s="35">
        <f t="shared" si="39"/>
        <v>5.065854197417937E-2</v>
      </c>
      <c r="AN80" s="35">
        <f t="shared" si="40"/>
        <v>0.1650374340864291</v>
      </c>
      <c r="AO80" s="35">
        <f t="shared" si="41"/>
        <v>2.0902707359218255E-2</v>
      </c>
      <c r="AP80" s="35">
        <f t="shared" si="42"/>
        <v>3.4404958873961951E-2</v>
      </c>
      <c r="AQ80" s="35">
        <f t="shared" si="43"/>
        <v>3.1430167059011492E-2</v>
      </c>
      <c r="AR80" s="35">
        <f t="shared" si="44"/>
        <v>6.0153262771237899E-2</v>
      </c>
      <c r="AS80" s="35">
        <f t="shared" si="45"/>
        <v>3.2466144515796588E-2</v>
      </c>
      <c r="AT80" s="35">
        <f t="shared" si="46"/>
        <v>7.7095578366171069E-3</v>
      </c>
      <c r="AU80" s="35">
        <f t="shared" si="47"/>
        <v>1.0710977762648533E-2</v>
      </c>
      <c r="AV80" s="35">
        <f t="shared" si="48"/>
        <v>1.7234864977484853E-2</v>
      </c>
      <c r="AW80" s="35">
        <f t="shared" si="49"/>
        <v>3.3824897859603645E-2</v>
      </c>
      <c r="AX80" s="35">
        <f t="shared" si="50"/>
        <v>8.1859851213630132E-3</v>
      </c>
      <c r="AY80" s="35">
        <f t="shared" si="51"/>
        <v>1.5330595195856955E-2</v>
      </c>
      <c r="AZ80" s="35">
        <f t="shared" si="52"/>
        <v>5.0712158035680233E-3</v>
      </c>
      <c r="BA80" s="35">
        <f t="shared" si="53"/>
        <v>6.7376317821619004E-3</v>
      </c>
      <c r="BB80" s="35">
        <f t="shared" si="54"/>
        <v>6.2878326084969587E-3</v>
      </c>
      <c r="BC80" s="35">
        <f t="shared" si="55"/>
        <v>6.6188848003143563E-2</v>
      </c>
      <c r="BD80" s="35">
        <f t="shared" si="56"/>
        <v>5.5752787495439035E-2</v>
      </c>
      <c r="BE80" s="35">
        <f t="shared" si="57"/>
        <v>2.3624891958238487E-2</v>
      </c>
      <c r="BF80" s="35">
        <f t="shared" si="58"/>
        <v>3.6297353957405097E-2</v>
      </c>
      <c r="BG80" s="35">
        <f t="shared" si="59"/>
        <v>0.12740363682423073</v>
      </c>
      <c r="BH80" s="35">
        <f t="shared" si="60"/>
        <v>1.0506589018135183E-2</v>
      </c>
      <c r="BI80" s="35">
        <f t="shared" si="61"/>
        <v>1.1930113442949992E-2</v>
      </c>
      <c r="BJ80" s="35">
        <f t="shared" si="62"/>
        <v>7.0974711210938539E-3</v>
      </c>
      <c r="BK80" s="35">
        <f t="shared" si="63"/>
        <v>0.15693781040640975</v>
      </c>
      <c r="BL80" s="35">
        <f t="shared" si="64"/>
        <v>4.153625489291541E-2</v>
      </c>
      <c r="BM80" s="35">
        <f t="shared" si="65"/>
        <v>1.5320519694366859E-2</v>
      </c>
      <c r="BN80" s="35">
        <f t="shared" si="66"/>
        <v>6.8601210931343373E-2</v>
      </c>
      <c r="BO80" s="35">
        <f t="shared" si="67"/>
        <v>1.0316953686518044E-2</v>
      </c>
      <c r="BP80" s="35">
        <f t="shared" si="68"/>
        <v>1.241229815711881E-2</v>
      </c>
      <c r="BQ80" s="35">
        <f t="shared" si="69"/>
        <v>3.0280120531784967E-2</v>
      </c>
      <c r="BR80" s="35">
        <f t="shared" si="70"/>
        <v>3.208687385256231E-3</v>
      </c>
      <c r="BS80" s="35">
        <f t="shared" si="71"/>
        <v>1.4564497243270825E-2</v>
      </c>
      <c r="BT80" s="35">
        <f t="shared" si="72"/>
        <v>1.4564137403931893E-2</v>
      </c>
      <c r="BU80" s="35">
        <f t="shared" si="73"/>
        <v>1</v>
      </c>
    </row>
    <row r="81" spans="1:73">
      <c r="A81" s="10">
        <v>39203</v>
      </c>
      <c r="B81" s="60">
        <v>89406</v>
      </c>
      <c r="C81" s="61">
        <v>378233</v>
      </c>
      <c r="D81" s="61">
        <v>28303</v>
      </c>
      <c r="E81" s="61">
        <v>75269</v>
      </c>
      <c r="F81" s="61">
        <v>59524</v>
      </c>
      <c r="G81" s="61">
        <v>117350</v>
      </c>
      <c r="H81" s="61">
        <v>56583</v>
      </c>
      <c r="I81" s="61">
        <v>12331</v>
      </c>
      <c r="J81" s="61">
        <v>20417</v>
      </c>
      <c r="K81" s="61">
        <v>33014</v>
      </c>
      <c r="L81" s="61">
        <v>59247</v>
      </c>
      <c r="M81" s="61">
        <v>12484</v>
      </c>
      <c r="N81" s="61">
        <v>40716</v>
      </c>
      <c r="O81" s="61">
        <v>12217</v>
      </c>
      <c r="P81" s="61">
        <v>12612</v>
      </c>
      <c r="Q81" s="61">
        <v>12239</v>
      </c>
      <c r="R81" s="61">
        <v>159182</v>
      </c>
      <c r="S81" s="61">
        <v>137297</v>
      </c>
      <c r="T81" s="61">
        <v>37479</v>
      </c>
      <c r="U81" s="61">
        <v>61416</v>
      </c>
      <c r="V81" s="61">
        <v>241937</v>
      </c>
      <c r="W81" s="61">
        <v>16358</v>
      </c>
      <c r="X81" s="61">
        <v>16196</v>
      </c>
      <c r="Y81" s="61">
        <v>13539</v>
      </c>
      <c r="Z81" s="61">
        <v>288030</v>
      </c>
      <c r="AA81" s="61">
        <v>67702</v>
      </c>
      <c r="AB81" s="61">
        <v>22248</v>
      </c>
      <c r="AC81" s="61">
        <v>121398</v>
      </c>
      <c r="AD81" s="61">
        <v>16354</v>
      </c>
      <c r="AE81" s="61">
        <v>13742</v>
      </c>
      <c r="AF81" s="61">
        <v>64458</v>
      </c>
      <c r="AG81" s="61">
        <v>4908</v>
      </c>
      <c r="AH81" s="61">
        <v>18410</v>
      </c>
      <c r="AI81" s="61">
        <v>29159</v>
      </c>
      <c r="AJ81" s="62">
        <v>1924430</v>
      </c>
      <c r="AL81" s="1">
        <f t="shared" si="38"/>
        <v>39203</v>
      </c>
      <c r="AM81" s="35">
        <f t="shared" si="39"/>
        <v>4.6458431847352204E-2</v>
      </c>
      <c r="AN81" s="35">
        <f t="shared" si="40"/>
        <v>0.19654287243495477</v>
      </c>
      <c r="AO81" s="35">
        <f t="shared" si="41"/>
        <v>1.4707212005632837E-2</v>
      </c>
      <c r="AP81" s="35">
        <f t="shared" si="42"/>
        <v>3.9112360543121859E-2</v>
      </c>
      <c r="AQ81" s="35">
        <f t="shared" si="43"/>
        <v>3.093071714741508E-2</v>
      </c>
      <c r="AR81" s="35">
        <f t="shared" si="44"/>
        <v>6.0979095108681533E-2</v>
      </c>
      <c r="AS81" s="35">
        <f t="shared" si="45"/>
        <v>2.9402472420405001E-2</v>
      </c>
      <c r="AT81" s="35">
        <f t="shared" si="46"/>
        <v>6.4076116044750912E-3</v>
      </c>
      <c r="AU81" s="35">
        <f t="shared" si="47"/>
        <v>1.0609375243578618E-2</v>
      </c>
      <c r="AV81" s="35">
        <f t="shared" si="48"/>
        <v>1.7155209594529288E-2</v>
      </c>
      <c r="AW81" s="35">
        <f t="shared" si="49"/>
        <v>3.0786778422701788E-2</v>
      </c>
      <c r="AX81" s="35">
        <f t="shared" si="50"/>
        <v>6.4871156654178119E-3</v>
      </c>
      <c r="AY81" s="35">
        <f t="shared" si="51"/>
        <v>2.1157433629698144E-2</v>
      </c>
      <c r="AZ81" s="35">
        <f t="shared" si="52"/>
        <v>6.3483732845569857E-3</v>
      </c>
      <c r="BA81" s="35">
        <f t="shared" si="53"/>
        <v>6.5536288667293694E-3</v>
      </c>
      <c r="BB81" s="35">
        <f t="shared" si="54"/>
        <v>6.3598052410324098E-3</v>
      </c>
      <c r="BC81" s="35">
        <f t="shared" si="55"/>
        <v>8.271644071231482E-2</v>
      </c>
      <c r="BD81" s="35">
        <f t="shared" si="56"/>
        <v>7.1344242191194271E-2</v>
      </c>
      <c r="BE81" s="35">
        <f t="shared" si="57"/>
        <v>1.9475377124655094E-2</v>
      </c>
      <c r="BF81" s="35">
        <f t="shared" si="58"/>
        <v>3.1913865404301536E-2</v>
      </c>
      <c r="BG81" s="35">
        <f t="shared" si="59"/>
        <v>0.12571878426339228</v>
      </c>
      <c r="BH81" s="35">
        <f t="shared" si="60"/>
        <v>8.5001792738629098E-3</v>
      </c>
      <c r="BI81" s="35">
        <f t="shared" si="61"/>
        <v>8.4159985034529712E-3</v>
      </c>
      <c r="BJ81" s="35">
        <f t="shared" si="62"/>
        <v>7.0353299418529124E-3</v>
      </c>
      <c r="BK81" s="35">
        <f t="shared" si="63"/>
        <v>0.14967029198256107</v>
      </c>
      <c r="BL81" s="35">
        <f t="shared" si="64"/>
        <v>3.5180287149961284E-2</v>
      </c>
      <c r="BM81" s="35">
        <f t="shared" si="65"/>
        <v>1.1560825802965033E-2</v>
      </c>
      <c r="BN81" s="35">
        <f t="shared" si="66"/>
        <v>6.3082575100159521E-2</v>
      </c>
      <c r="BO81" s="35">
        <f t="shared" si="67"/>
        <v>8.4981007363219233E-3</v>
      </c>
      <c r="BP81" s="35">
        <f t="shared" si="68"/>
        <v>7.1408157220579603E-3</v>
      </c>
      <c r="BQ81" s="35">
        <f t="shared" si="69"/>
        <v>3.3494593204221511E-2</v>
      </c>
      <c r="BR81" s="35">
        <f t="shared" si="70"/>
        <v>2.5503655627900209E-3</v>
      </c>
      <c r="BS81" s="35">
        <f t="shared" si="71"/>
        <v>9.5664690323888114E-3</v>
      </c>
      <c r="BT81" s="35">
        <f t="shared" si="72"/>
        <v>1.5152019039403875E-2</v>
      </c>
      <c r="BU81" s="35">
        <f t="shared" si="73"/>
        <v>1</v>
      </c>
    </row>
    <row r="82" spans="1:73">
      <c r="A82" s="10">
        <v>39234</v>
      </c>
      <c r="B82" s="60">
        <v>74607</v>
      </c>
      <c r="C82" s="61">
        <v>373935</v>
      </c>
      <c r="D82" s="61">
        <v>24553</v>
      </c>
      <c r="E82" s="61">
        <v>79395</v>
      </c>
      <c r="F82" s="61">
        <v>56297</v>
      </c>
      <c r="G82" s="61">
        <v>107228</v>
      </c>
      <c r="H82" s="61">
        <v>55751</v>
      </c>
      <c r="I82" s="61">
        <v>11894</v>
      </c>
      <c r="J82" s="61">
        <v>18396</v>
      </c>
      <c r="K82" s="61">
        <v>35434</v>
      </c>
      <c r="L82" s="61">
        <v>57044</v>
      </c>
      <c r="M82" s="61">
        <v>15959</v>
      </c>
      <c r="N82" s="61">
        <v>36823</v>
      </c>
      <c r="O82" s="61">
        <v>11884</v>
      </c>
      <c r="P82" s="61">
        <v>12540</v>
      </c>
      <c r="Q82" s="61">
        <v>10695</v>
      </c>
      <c r="R82" s="61">
        <v>151577</v>
      </c>
      <c r="S82" s="61">
        <v>131591</v>
      </c>
      <c r="T82" s="61">
        <v>35912</v>
      </c>
      <c r="U82" s="61">
        <v>49004</v>
      </c>
      <c r="V82" s="61">
        <v>225858</v>
      </c>
      <c r="W82" s="61">
        <v>17395</v>
      </c>
      <c r="X82" s="61">
        <v>11397</v>
      </c>
      <c r="Y82" s="61">
        <v>13887</v>
      </c>
      <c r="Z82" s="61">
        <v>268537</v>
      </c>
      <c r="AA82" s="61">
        <v>55313</v>
      </c>
      <c r="AB82" s="61">
        <v>20204</v>
      </c>
      <c r="AC82" s="61">
        <v>118844</v>
      </c>
      <c r="AD82" s="61">
        <v>11642</v>
      </c>
      <c r="AE82" s="61">
        <v>10829</v>
      </c>
      <c r="AF82" s="61">
        <v>51040</v>
      </c>
      <c r="AG82" s="61">
        <v>3849</v>
      </c>
      <c r="AH82" s="61">
        <v>10037</v>
      </c>
      <c r="AI82" s="61">
        <v>24664</v>
      </c>
      <c r="AJ82" s="62">
        <v>1793885</v>
      </c>
      <c r="AL82" s="1">
        <f t="shared" si="38"/>
        <v>39234</v>
      </c>
      <c r="AM82" s="35">
        <f t="shared" si="39"/>
        <v>4.1589622523182927E-2</v>
      </c>
      <c r="AN82" s="35">
        <f t="shared" si="40"/>
        <v>0.20844981701725585</v>
      </c>
      <c r="AO82" s="35">
        <f t="shared" si="41"/>
        <v>1.3687053517923389E-2</v>
      </c>
      <c r="AP82" s="35">
        <f t="shared" si="42"/>
        <v>4.4258689938318233E-2</v>
      </c>
      <c r="AQ82" s="35">
        <f t="shared" si="43"/>
        <v>3.1382725202563154E-2</v>
      </c>
      <c r="AR82" s="35">
        <f t="shared" si="44"/>
        <v>5.9774177274462964E-2</v>
      </c>
      <c r="AS82" s="35">
        <f t="shared" si="45"/>
        <v>3.1078357865749476E-2</v>
      </c>
      <c r="AT82" s="35">
        <f t="shared" si="46"/>
        <v>6.630302388391675E-3</v>
      </c>
      <c r="AU82" s="35">
        <f t="shared" si="47"/>
        <v>1.0254837963414601E-2</v>
      </c>
      <c r="AV82" s="35">
        <f t="shared" si="48"/>
        <v>1.9752659730138778E-2</v>
      </c>
      <c r="AW82" s="35">
        <f t="shared" si="49"/>
        <v>3.1799139855676367E-2</v>
      </c>
      <c r="AX82" s="35">
        <f t="shared" si="50"/>
        <v>8.8963339344495327E-3</v>
      </c>
      <c r="AY82" s="35">
        <f t="shared" si="51"/>
        <v>2.0526956856208731E-2</v>
      </c>
      <c r="AZ82" s="35">
        <f t="shared" si="52"/>
        <v>6.6247278950434391E-3</v>
      </c>
      <c r="BA82" s="35">
        <f t="shared" si="53"/>
        <v>6.9904146586877089E-3</v>
      </c>
      <c r="BB82" s="35">
        <f t="shared" si="54"/>
        <v>5.9619206359382013E-3</v>
      </c>
      <c r="BC82" s="35">
        <f t="shared" si="55"/>
        <v>8.4496497824553971E-2</v>
      </c>
      <c r="BD82" s="35">
        <f t="shared" si="56"/>
        <v>7.335531541876987E-2</v>
      </c>
      <c r="BE82" s="35">
        <f t="shared" si="57"/>
        <v>2.0019120512184449E-2</v>
      </c>
      <c r="BF82" s="35">
        <f t="shared" si="58"/>
        <v>2.7317247203694776E-2</v>
      </c>
      <c r="BG82" s="35">
        <f t="shared" si="59"/>
        <v>0.12590439186458441</v>
      </c>
      <c r="BH82" s="35">
        <f t="shared" si="60"/>
        <v>9.6968311792561962E-3</v>
      </c>
      <c r="BI82" s="35">
        <f t="shared" si="61"/>
        <v>6.3532500689843551E-3</v>
      </c>
      <c r="BJ82" s="35">
        <f t="shared" si="62"/>
        <v>7.7412989126950721E-3</v>
      </c>
      <c r="BK82" s="35">
        <f t="shared" si="63"/>
        <v>0.14969577202552004</v>
      </c>
      <c r="BL82" s="35">
        <f t="shared" si="64"/>
        <v>3.0834195057096749E-2</v>
      </c>
      <c r="BM82" s="35">
        <f t="shared" si="65"/>
        <v>1.1262706360775636E-2</v>
      </c>
      <c r="BN82" s="35">
        <f t="shared" si="66"/>
        <v>6.6249508747773689E-2</v>
      </c>
      <c r="BO82" s="35">
        <f t="shared" si="67"/>
        <v>6.4898251560161326E-3</v>
      </c>
      <c r="BP82" s="35">
        <f t="shared" si="68"/>
        <v>6.036618846804561E-3</v>
      </c>
      <c r="BQ82" s="35">
        <f t="shared" si="69"/>
        <v>2.8452214049395585E-2</v>
      </c>
      <c r="BR82" s="35">
        <f t="shared" si="70"/>
        <v>2.1456224897359643E-3</v>
      </c>
      <c r="BS82" s="35">
        <f t="shared" si="71"/>
        <v>5.595118973624285E-3</v>
      </c>
      <c r="BT82" s="35">
        <f t="shared" si="72"/>
        <v>1.3748930394088808E-2</v>
      </c>
      <c r="BU82" s="35">
        <f t="shared" si="73"/>
        <v>1</v>
      </c>
    </row>
    <row r="83" spans="1:73">
      <c r="A83" s="10">
        <v>39264</v>
      </c>
      <c r="B83" s="60">
        <v>78409</v>
      </c>
      <c r="C83" s="61">
        <v>413827</v>
      </c>
      <c r="D83" s="61">
        <v>23713</v>
      </c>
      <c r="E83" s="61">
        <v>82939</v>
      </c>
      <c r="F83" s="61">
        <v>57383</v>
      </c>
      <c r="G83" s="61">
        <v>138121</v>
      </c>
      <c r="H83" s="61">
        <v>75939</v>
      </c>
      <c r="I83" s="61">
        <v>12307</v>
      </c>
      <c r="J83" s="61">
        <v>18441</v>
      </c>
      <c r="K83" s="61">
        <v>36011</v>
      </c>
      <c r="L83" s="61">
        <v>61122</v>
      </c>
      <c r="M83" s="61">
        <v>53115</v>
      </c>
      <c r="N83" s="61">
        <v>40352</v>
      </c>
      <c r="O83" s="61">
        <v>12439</v>
      </c>
      <c r="P83" s="61">
        <v>12386</v>
      </c>
      <c r="Q83" s="61">
        <v>11475</v>
      </c>
      <c r="R83" s="61">
        <v>164100</v>
      </c>
      <c r="S83" s="61">
        <v>141203</v>
      </c>
      <c r="T83" s="61">
        <v>34707</v>
      </c>
      <c r="U83" s="61">
        <v>51324</v>
      </c>
      <c r="V83" s="61">
        <v>281357</v>
      </c>
      <c r="W83" s="61">
        <v>21358</v>
      </c>
      <c r="X83" s="61">
        <v>15155</v>
      </c>
      <c r="Y83" s="61">
        <v>13621</v>
      </c>
      <c r="Z83" s="61">
        <v>331491</v>
      </c>
      <c r="AA83" s="61">
        <v>63662</v>
      </c>
      <c r="AB83" s="61">
        <v>52535</v>
      </c>
      <c r="AC83" s="61">
        <v>237382</v>
      </c>
      <c r="AD83" s="61">
        <v>14707</v>
      </c>
      <c r="AE83" s="61">
        <v>13300</v>
      </c>
      <c r="AF83" s="61">
        <v>55508</v>
      </c>
      <c r="AG83" s="61">
        <v>3892</v>
      </c>
      <c r="AH83" s="61">
        <v>13197</v>
      </c>
      <c r="AI83" s="61">
        <v>23221</v>
      </c>
      <c r="AJ83" s="62">
        <v>2187006</v>
      </c>
      <c r="AL83" s="1">
        <f t="shared" si="38"/>
        <v>39264</v>
      </c>
      <c r="AM83" s="35">
        <f t="shared" si="39"/>
        <v>3.5852210739248089E-2</v>
      </c>
      <c r="AN83" s="35">
        <f t="shared" si="40"/>
        <v>0.18922078860323199</v>
      </c>
      <c r="AO83" s="35">
        <f t="shared" si="41"/>
        <v>1.0842677157721562E-2</v>
      </c>
      <c r="AP83" s="35">
        <f t="shared" si="42"/>
        <v>3.7923535646449985E-2</v>
      </c>
      <c r="AQ83" s="35">
        <f t="shared" si="43"/>
        <v>2.6238153896239881E-2</v>
      </c>
      <c r="AR83" s="35">
        <f t="shared" si="44"/>
        <v>6.315529084053724E-2</v>
      </c>
      <c r="AS83" s="35">
        <f t="shared" si="45"/>
        <v>3.4722812831789213E-2</v>
      </c>
      <c r="AT83" s="35">
        <f t="shared" si="46"/>
        <v>5.6273279542900199E-3</v>
      </c>
      <c r="AU83" s="35">
        <f t="shared" si="47"/>
        <v>8.4320756321656174E-3</v>
      </c>
      <c r="AV83" s="35">
        <f t="shared" si="48"/>
        <v>1.646588989696416E-2</v>
      </c>
      <c r="AW83" s="35">
        <f t="shared" si="49"/>
        <v>2.7947797125385115E-2</v>
      </c>
      <c r="AX83" s="35">
        <f t="shared" si="50"/>
        <v>2.428662747152957E-2</v>
      </c>
      <c r="AY83" s="35">
        <f t="shared" si="51"/>
        <v>1.8450795288170219E-2</v>
      </c>
      <c r="AZ83" s="35">
        <f t="shared" si="52"/>
        <v>5.687684441652195E-3</v>
      </c>
      <c r="BA83" s="35">
        <f t="shared" si="53"/>
        <v>5.6634503974840487E-3</v>
      </c>
      <c r="BB83" s="35">
        <f t="shared" si="54"/>
        <v>5.2468991854617685E-3</v>
      </c>
      <c r="BC83" s="35">
        <f t="shared" si="55"/>
        <v>7.5034087697976135E-2</v>
      </c>
      <c r="BD83" s="35">
        <f t="shared" si="56"/>
        <v>6.4564523371220747E-2</v>
      </c>
      <c r="BE83" s="35">
        <f t="shared" si="57"/>
        <v>1.5869640961204495E-2</v>
      </c>
      <c r="BF83" s="35">
        <f t="shared" si="58"/>
        <v>2.3467699677092793E-2</v>
      </c>
      <c r="BG83" s="35">
        <f t="shared" si="59"/>
        <v>0.12864939556635877</v>
      </c>
      <c r="BH83" s="35">
        <f t="shared" si="60"/>
        <v>9.7658625536464014E-3</v>
      </c>
      <c r="BI83" s="35">
        <f t="shared" si="61"/>
        <v>6.9295648937405746E-3</v>
      </c>
      <c r="BJ83" s="35">
        <f t="shared" si="62"/>
        <v>6.228149351213485E-3</v>
      </c>
      <c r="BK83" s="35">
        <f t="shared" si="63"/>
        <v>0.15157297236495923</v>
      </c>
      <c r="BL83" s="35">
        <f t="shared" si="64"/>
        <v>2.9109202260990598E-2</v>
      </c>
      <c r="BM83" s="35">
        <f t="shared" si="65"/>
        <v>2.4021424724029107E-2</v>
      </c>
      <c r="BN83" s="35">
        <f t="shared" si="66"/>
        <v>0.1085419975985434</v>
      </c>
      <c r="BO83" s="35">
        <f t="shared" si="67"/>
        <v>6.7247186336022854E-3</v>
      </c>
      <c r="BP83" s="35">
        <f t="shared" si="68"/>
        <v>6.0813733478554703E-3</v>
      </c>
      <c r="BQ83" s="35">
        <f t="shared" si="69"/>
        <v>2.5380817428027176E-2</v>
      </c>
      <c r="BR83" s="35">
        <f t="shared" si="70"/>
        <v>1.7796018849513902E-3</v>
      </c>
      <c r="BS83" s="35">
        <f t="shared" si="71"/>
        <v>6.0342769978683182E-3</v>
      </c>
      <c r="BT83" s="35">
        <f t="shared" si="72"/>
        <v>1.0617712068462546E-2</v>
      </c>
      <c r="BU83" s="35">
        <f t="shared" si="73"/>
        <v>1</v>
      </c>
    </row>
    <row r="84" spans="1:73">
      <c r="A84" s="10">
        <v>39295</v>
      </c>
      <c r="B84" s="60">
        <v>75105</v>
      </c>
      <c r="C84" s="61">
        <v>415181</v>
      </c>
      <c r="D84" s="61">
        <v>25225</v>
      </c>
      <c r="E84" s="61">
        <v>78384</v>
      </c>
      <c r="F84" s="61">
        <v>50206</v>
      </c>
      <c r="G84" s="61">
        <v>112422</v>
      </c>
      <c r="H84" s="61">
        <v>65463</v>
      </c>
      <c r="I84" s="61">
        <v>9330</v>
      </c>
      <c r="J84" s="61">
        <v>15904</v>
      </c>
      <c r="K84" s="61">
        <v>30275</v>
      </c>
      <c r="L84" s="61">
        <v>60995</v>
      </c>
      <c r="M84" s="61">
        <v>50859</v>
      </c>
      <c r="N84" s="61">
        <v>51553</v>
      </c>
      <c r="O84" s="61">
        <v>13777</v>
      </c>
      <c r="P84" s="61">
        <v>10748</v>
      </c>
      <c r="Q84" s="61">
        <v>11900</v>
      </c>
      <c r="R84" s="61">
        <v>158056</v>
      </c>
      <c r="S84" s="61">
        <v>134739</v>
      </c>
      <c r="T84" s="61">
        <v>35044</v>
      </c>
      <c r="U84" s="61">
        <v>53810</v>
      </c>
      <c r="V84" s="61">
        <v>264899</v>
      </c>
      <c r="W84" s="61">
        <v>19110</v>
      </c>
      <c r="X84" s="61">
        <v>14287</v>
      </c>
      <c r="Y84" s="61">
        <v>17693</v>
      </c>
      <c r="Z84" s="61">
        <v>315989</v>
      </c>
      <c r="AA84" s="61">
        <v>58519</v>
      </c>
      <c r="AB84" s="61">
        <v>59413</v>
      </c>
      <c r="AC84" s="61">
        <v>226431</v>
      </c>
      <c r="AD84" s="61">
        <v>15653</v>
      </c>
      <c r="AE84" s="61">
        <v>14574</v>
      </c>
      <c r="AF84" s="61">
        <v>55737</v>
      </c>
      <c r="AG84" s="61">
        <v>4040</v>
      </c>
      <c r="AH84" s="61">
        <v>13371</v>
      </c>
      <c r="AI84" s="61">
        <v>23233</v>
      </c>
      <c r="AJ84" s="62">
        <v>2111197</v>
      </c>
      <c r="AL84" s="1">
        <f t="shared" si="38"/>
        <v>39295</v>
      </c>
      <c r="AM84" s="35">
        <f t="shared" si="39"/>
        <v>3.5574605306847251E-2</v>
      </c>
      <c r="AN84" s="35">
        <f t="shared" si="40"/>
        <v>0.19665668338861791</v>
      </c>
      <c r="AO84" s="35">
        <f t="shared" si="41"/>
        <v>1.19481981075191E-2</v>
      </c>
      <c r="AP84" s="35">
        <f t="shared" si="42"/>
        <v>3.7127752644589777E-2</v>
      </c>
      <c r="AQ84" s="35">
        <f t="shared" si="43"/>
        <v>2.3780821969716707E-2</v>
      </c>
      <c r="AR84" s="35">
        <f t="shared" si="44"/>
        <v>5.3250359866938046E-2</v>
      </c>
      <c r="AS84" s="35">
        <f t="shared" si="45"/>
        <v>3.1007527956888912E-2</v>
      </c>
      <c r="AT84" s="35">
        <f t="shared" si="46"/>
        <v>4.4192938887275797E-3</v>
      </c>
      <c r="AU84" s="35">
        <f t="shared" si="47"/>
        <v>7.5331672032500994E-3</v>
      </c>
      <c r="AV84" s="35">
        <f t="shared" si="48"/>
        <v>1.434020605372213E-2</v>
      </c>
      <c r="AW84" s="35">
        <f t="shared" si="49"/>
        <v>2.8891193005674033E-2</v>
      </c>
      <c r="AX84" s="35">
        <f t="shared" si="50"/>
        <v>2.4090125175433651E-2</v>
      </c>
      <c r="AY84" s="35">
        <f t="shared" si="51"/>
        <v>2.4418848643684127E-2</v>
      </c>
      <c r="AZ84" s="35">
        <f t="shared" si="52"/>
        <v>6.5256818762057731E-3</v>
      </c>
      <c r="BA84" s="35">
        <f t="shared" si="53"/>
        <v>5.0909507734237967E-3</v>
      </c>
      <c r="BB84" s="35">
        <f t="shared" si="54"/>
        <v>5.6366127841219931E-3</v>
      </c>
      <c r="BC84" s="35">
        <f t="shared" si="55"/>
        <v>7.4865585731696285E-2</v>
      </c>
      <c r="BD84" s="35">
        <f t="shared" si="56"/>
        <v>6.3821140329396078E-2</v>
      </c>
      <c r="BE84" s="35">
        <f t="shared" si="57"/>
        <v>1.6599114151829505E-2</v>
      </c>
      <c r="BF84" s="35">
        <f t="shared" si="58"/>
        <v>2.548791041290794E-2</v>
      </c>
      <c r="BG84" s="35">
        <f t="shared" si="59"/>
        <v>0.12547336889925478</v>
      </c>
      <c r="BH84" s="35">
        <f t="shared" si="60"/>
        <v>9.051737000384143E-3</v>
      </c>
      <c r="BI84" s="35">
        <f t="shared" si="61"/>
        <v>6.767250995525287E-3</v>
      </c>
      <c r="BJ84" s="35">
        <f t="shared" si="62"/>
        <v>8.3805537806277679E-3</v>
      </c>
      <c r="BK84" s="35">
        <f t="shared" si="63"/>
        <v>0.14967291067579197</v>
      </c>
      <c r="BL84" s="35">
        <f t="shared" si="64"/>
        <v>2.7718398614624783E-2</v>
      </c>
      <c r="BM84" s="35">
        <f t="shared" si="65"/>
        <v>2.8141855070843696E-2</v>
      </c>
      <c r="BN84" s="35">
        <f t="shared" si="66"/>
        <v>0.10725242599340563</v>
      </c>
      <c r="BO84" s="35">
        <f t="shared" si="67"/>
        <v>7.4142773033497112E-3</v>
      </c>
      <c r="BP84" s="35">
        <f t="shared" si="68"/>
        <v>6.9031928332599938E-3</v>
      </c>
      <c r="BQ84" s="35">
        <f t="shared" si="69"/>
        <v>2.6400662751983828E-2</v>
      </c>
      <c r="BR84" s="35">
        <f t="shared" si="70"/>
        <v>1.9136063569624247E-3</v>
      </c>
      <c r="BS84" s="35">
        <f t="shared" si="71"/>
        <v>6.3333739106298465E-3</v>
      </c>
      <c r="BT84" s="35">
        <f t="shared" si="72"/>
        <v>1.1004657547353467E-2</v>
      </c>
      <c r="BU84" s="35">
        <f t="shared" si="73"/>
        <v>1</v>
      </c>
    </row>
    <row r="85" spans="1:73">
      <c r="A85" s="10">
        <v>39326</v>
      </c>
      <c r="B85" s="60">
        <v>91722</v>
      </c>
      <c r="C85" s="61">
        <v>428092</v>
      </c>
      <c r="D85" s="61">
        <v>29045</v>
      </c>
      <c r="E85" s="61">
        <v>85885</v>
      </c>
      <c r="F85" s="61">
        <v>66235</v>
      </c>
      <c r="G85" s="61">
        <v>142734</v>
      </c>
      <c r="H85" s="61">
        <v>77192</v>
      </c>
      <c r="I85" s="61">
        <v>11886</v>
      </c>
      <c r="J85" s="61">
        <v>20851</v>
      </c>
      <c r="K85" s="61">
        <v>36616</v>
      </c>
      <c r="L85" s="61">
        <v>66286</v>
      </c>
      <c r="M85" s="61">
        <v>53784</v>
      </c>
      <c r="N85" s="61">
        <v>46727</v>
      </c>
      <c r="O85" s="61">
        <v>13903</v>
      </c>
      <c r="P85" s="61">
        <v>14629</v>
      </c>
      <c r="Q85" s="61">
        <v>13988</v>
      </c>
      <c r="R85" s="61">
        <v>178148</v>
      </c>
      <c r="S85" s="61">
        <v>154733</v>
      </c>
      <c r="T85" s="61">
        <v>40507</v>
      </c>
      <c r="U85" s="61">
        <v>53717</v>
      </c>
      <c r="V85" s="61">
        <v>285465</v>
      </c>
      <c r="W85" s="61">
        <v>23177</v>
      </c>
      <c r="X85" s="61">
        <v>17038</v>
      </c>
      <c r="Y85" s="61">
        <v>20687</v>
      </c>
      <c r="Z85" s="61">
        <v>346368</v>
      </c>
      <c r="AA85" s="61">
        <v>74411</v>
      </c>
      <c r="AB85" s="61">
        <v>43090</v>
      </c>
      <c r="AC85" s="61">
        <v>183539</v>
      </c>
      <c r="AD85" s="61">
        <v>16390</v>
      </c>
      <c r="AE85" s="61">
        <v>18300</v>
      </c>
      <c r="AF85" s="61">
        <v>61959</v>
      </c>
      <c r="AG85" s="61">
        <v>4523</v>
      </c>
      <c r="AH85" s="61">
        <v>18676</v>
      </c>
      <c r="AI85" s="61">
        <v>25975</v>
      </c>
      <c r="AJ85" s="62">
        <v>2265177</v>
      </c>
      <c r="AL85" s="1">
        <f t="shared" si="38"/>
        <v>39326</v>
      </c>
      <c r="AM85" s="35">
        <f t="shared" si="39"/>
        <v>4.0492199947288886E-2</v>
      </c>
      <c r="AN85" s="35">
        <f t="shared" si="40"/>
        <v>0.18898832188389694</v>
      </c>
      <c r="AO85" s="35">
        <f t="shared" si="41"/>
        <v>1.2822397543326636E-2</v>
      </c>
      <c r="AP85" s="35">
        <f t="shared" si="42"/>
        <v>3.7915359373682497E-2</v>
      </c>
      <c r="AQ85" s="35">
        <f t="shared" si="43"/>
        <v>2.92405405846872E-2</v>
      </c>
      <c r="AR85" s="35">
        <f t="shared" si="44"/>
        <v>6.3012294403483701E-2</v>
      </c>
      <c r="AS85" s="35">
        <f t="shared" si="45"/>
        <v>3.4077690176087784E-2</v>
      </c>
      <c r="AT85" s="35">
        <f t="shared" si="46"/>
        <v>5.2472720674808194E-3</v>
      </c>
      <c r="AU85" s="35">
        <f t="shared" si="47"/>
        <v>9.2050201816458489E-3</v>
      </c>
      <c r="AV85" s="35">
        <f t="shared" si="48"/>
        <v>1.6164741210068792E-2</v>
      </c>
      <c r="AW85" s="35">
        <f t="shared" si="49"/>
        <v>2.9263055381544136E-2</v>
      </c>
      <c r="AX85" s="35">
        <f t="shared" si="50"/>
        <v>2.3743839885359951E-2</v>
      </c>
      <c r="AY85" s="35">
        <f t="shared" si="51"/>
        <v>2.0628410053607289E-2</v>
      </c>
      <c r="AZ85" s="35">
        <f t="shared" si="52"/>
        <v>6.1377102098423217E-3</v>
      </c>
      <c r="BA85" s="35">
        <f t="shared" si="53"/>
        <v>6.4582149650998571E-3</v>
      </c>
      <c r="BB85" s="35">
        <f t="shared" si="54"/>
        <v>6.1752348712705452E-3</v>
      </c>
      <c r="BC85" s="35">
        <f t="shared" si="55"/>
        <v>7.8646392754296898E-2</v>
      </c>
      <c r="BD85" s="35">
        <f t="shared" si="56"/>
        <v>6.8309452197333809E-2</v>
      </c>
      <c r="BE85" s="35">
        <f t="shared" si="57"/>
        <v>1.7882487770271373E-2</v>
      </c>
      <c r="BF85" s="35">
        <f t="shared" si="58"/>
        <v>2.3714261622822412E-2</v>
      </c>
      <c r="BG85" s="35">
        <f t="shared" si="59"/>
        <v>0.12602326440715228</v>
      </c>
      <c r="BH85" s="35">
        <f t="shared" si="60"/>
        <v>1.0231871504964071E-2</v>
      </c>
      <c r="BI85" s="35">
        <f t="shared" si="61"/>
        <v>7.5217080166362273E-3</v>
      </c>
      <c r="BJ85" s="35">
        <f t="shared" si="62"/>
        <v>9.1326196584196294E-3</v>
      </c>
      <c r="BK85" s="35">
        <f t="shared" si="63"/>
        <v>0.15290990505377725</v>
      </c>
      <c r="BL85" s="35">
        <f t="shared" si="64"/>
        <v>3.2849971547477305E-2</v>
      </c>
      <c r="BM85" s="35">
        <f t="shared" si="65"/>
        <v>1.9022796011084343E-2</v>
      </c>
      <c r="BN85" s="35">
        <f t="shared" si="66"/>
        <v>8.1026339222056376E-2</v>
      </c>
      <c r="BO85" s="35">
        <f t="shared" si="67"/>
        <v>7.23563765657165E-3</v>
      </c>
      <c r="BP85" s="35">
        <f t="shared" si="68"/>
        <v>8.0788388721940926E-3</v>
      </c>
      <c r="BQ85" s="35">
        <f t="shared" si="69"/>
        <v>2.735282938154502E-2</v>
      </c>
      <c r="BR85" s="35">
        <f t="shared" si="70"/>
        <v>1.9967534545865511E-3</v>
      </c>
      <c r="BS85" s="35">
        <f t="shared" si="71"/>
        <v>8.2448303156883538E-3</v>
      </c>
      <c r="BT85" s="35">
        <f t="shared" si="72"/>
        <v>1.1467095065860196E-2</v>
      </c>
      <c r="BU85" s="35">
        <f t="shared" si="73"/>
        <v>1</v>
      </c>
    </row>
    <row r="86" spans="1:73">
      <c r="A86" s="10">
        <v>39356</v>
      </c>
      <c r="B86" s="60">
        <v>113918</v>
      </c>
      <c r="C86" s="61">
        <v>452701</v>
      </c>
      <c r="D86" s="61">
        <v>37576</v>
      </c>
      <c r="E86" s="61">
        <v>83494</v>
      </c>
      <c r="F86" s="61">
        <v>69060</v>
      </c>
      <c r="G86" s="61">
        <v>149811</v>
      </c>
      <c r="H86" s="61">
        <v>74556</v>
      </c>
      <c r="I86" s="61">
        <v>14262</v>
      </c>
      <c r="J86" s="61">
        <v>25258</v>
      </c>
      <c r="K86" s="61">
        <v>44754</v>
      </c>
      <c r="L86" s="61">
        <v>84992</v>
      </c>
      <c r="M86" s="61">
        <v>25916</v>
      </c>
      <c r="N86" s="61">
        <v>42331</v>
      </c>
      <c r="O86" s="61">
        <v>13329</v>
      </c>
      <c r="P86" s="61">
        <v>15306</v>
      </c>
      <c r="Q86" s="61">
        <v>14399</v>
      </c>
      <c r="R86" s="61">
        <v>178898</v>
      </c>
      <c r="S86" s="61">
        <v>151073</v>
      </c>
      <c r="T86" s="61">
        <v>47630</v>
      </c>
      <c r="U86" s="61">
        <v>69233</v>
      </c>
      <c r="V86" s="61">
        <v>326574</v>
      </c>
      <c r="W86" s="61">
        <v>25148</v>
      </c>
      <c r="X86" s="61">
        <v>23529</v>
      </c>
      <c r="Y86" s="61">
        <v>21465</v>
      </c>
      <c r="Z86" s="61">
        <v>396715</v>
      </c>
      <c r="AA86" s="61">
        <v>91296</v>
      </c>
      <c r="AB86" s="61">
        <v>26847</v>
      </c>
      <c r="AC86" s="61">
        <v>165367</v>
      </c>
      <c r="AD86" s="61">
        <v>21461</v>
      </c>
      <c r="AE86" s="61">
        <v>17093</v>
      </c>
      <c r="AF86" s="61">
        <v>70351</v>
      </c>
      <c r="AG86" s="61">
        <v>5033</v>
      </c>
      <c r="AH86" s="61">
        <v>27597</v>
      </c>
      <c r="AI86" s="61">
        <v>31683</v>
      </c>
      <c r="AJ86" s="62">
        <v>2410869</v>
      </c>
      <c r="AL86" s="1">
        <f t="shared" si="38"/>
        <v>39356</v>
      </c>
      <c r="AM86" s="35">
        <f t="shared" si="39"/>
        <v>4.725184155588711E-2</v>
      </c>
      <c r="AN86" s="35">
        <f t="shared" si="40"/>
        <v>0.18777503049730201</v>
      </c>
      <c r="AO86" s="35">
        <f t="shared" si="41"/>
        <v>1.5586081201425709E-2</v>
      </c>
      <c r="AP86" s="35">
        <f t="shared" si="42"/>
        <v>3.463232552245684E-2</v>
      </c>
      <c r="AQ86" s="35">
        <f t="shared" si="43"/>
        <v>2.8645272721164027E-2</v>
      </c>
      <c r="AR86" s="35">
        <f t="shared" si="44"/>
        <v>6.2139834225750132E-2</v>
      </c>
      <c r="AS86" s="35">
        <f t="shared" si="45"/>
        <v>3.0924948638851799E-2</v>
      </c>
      <c r="AT86" s="35">
        <f t="shared" si="46"/>
        <v>5.9157092318164115E-3</v>
      </c>
      <c r="AU86" s="35">
        <f t="shared" si="47"/>
        <v>1.0476720219970476E-2</v>
      </c>
      <c r="AV86" s="35">
        <f t="shared" si="48"/>
        <v>1.8563430862481536E-2</v>
      </c>
      <c r="AW86" s="35">
        <f t="shared" si="49"/>
        <v>3.5253678238012932E-2</v>
      </c>
      <c r="AX86" s="35">
        <f t="shared" si="50"/>
        <v>1.0749650852037169E-2</v>
      </c>
      <c r="AY86" s="35">
        <f t="shared" si="51"/>
        <v>1.7558399066892477E-2</v>
      </c>
      <c r="AZ86" s="35">
        <f t="shared" si="52"/>
        <v>5.5287118462264018E-3</v>
      </c>
      <c r="BA86" s="35">
        <f t="shared" si="53"/>
        <v>6.3487481070103767E-3</v>
      </c>
      <c r="BB86" s="35">
        <f t="shared" si="54"/>
        <v>5.9725352144807536E-3</v>
      </c>
      <c r="BC86" s="35">
        <f t="shared" si="55"/>
        <v>7.4204778442959779E-2</v>
      </c>
      <c r="BD86" s="35">
        <f t="shared" si="56"/>
        <v>6.2663296927373491E-2</v>
      </c>
      <c r="BE86" s="35">
        <f t="shared" si="57"/>
        <v>1.9756361710238094E-2</v>
      </c>
      <c r="BF86" s="35">
        <f t="shared" si="58"/>
        <v>2.8717031078835061E-2</v>
      </c>
      <c r="BG86" s="35">
        <f t="shared" si="59"/>
        <v>0.13545903987317437</v>
      </c>
      <c r="BH86" s="35">
        <f t="shared" si="60"/>
        <v>1.043109351856115E-2</v>
      </c>
      <c r="BI86" s="35">
        <f t="shared" si="61"/>
        <v>9.759551431454799E-3</v>
      </c>
      <c r="BJ86" s="35">
        <f t="shared" si="62"/>
        <v>8.9034285977379942E-3</v>
      </c>
      <c r="BK86" s="35">
        <f t="shared" si="63"/>
        <v>0.16455269863273367</v>
      </c>
      <c r="BL86" s="35">
        <f t="shared" si="64"/>
        <v>3.7868503016961937E-2</v>
      </c>
      <c r="BM86" s="35">
        <f t="shared" si="65"/>
        <v>1.1135818661237919E-2</v>
      </c>
      <c r="BN86" s="35">
        <f t="shared" si="66"/>
        <v>6.859227938141807E-2</v>
      </c>
      <c r="BO86" s="35">
        <f t="shared" si="67"/>
        <v>8.9017694449594724E-3</v>
      </c>
      <c r="BP86" s="35">
        <f t="shared" si="68"/>
        <v>7.089974610814607E-3</v>
      </c>
      <c r="BQ86" s="35">
        <f t="shared" si="69"/>
        <v>2.9180764280431662E-2</v>
      </c>
      <c r="BR86" s="35">
        <f t="shared" si="70"/>
        <v>2.0876289835739725E-3</v>
      </c>
      <c r="BS86" s="35">
        <f t="shared" si="71"/>
        <v>1.1446909807210595E-2</v>
      </c>
      <c r="BT86" s="35">
        <f t="shared" si="72"/>
        <v>1.3141734370469735E-2</v>
      </c>
      <c r="BU86" s="35">
        <f t="shared" si="73"/>
        <v>1</v>
      </c>
    </row>
    <row r="87" spans="1:73">
      <c r="A87" s="10">
        <v>39387</v>
      </c>
      <c r="B87" s="60">
        <v>125910</v>
      </c>
      <c r="C87" s="61">
        <v>538341</v>
      </c>
      <c r="D87" s="61">
        <v>44699</v>
      </c>
      <c r="E87" s="61">
        <v>82291</v>
      </c>
      <c r="F87" s="61">
        <v>69397</v>
      </c>
      <c r="G87" s="61">
        <v>163224</v>
      </c>
      <c r="H87" s="61">
        <v>80954</v>
      </c>
      <c r="I87" s="61">
        <v>13570</v>
      </c>
      <c r="J87" s="61">
        <v>22781</v>
      </c>
      <c r="K87" s="61">
        <v>44792</v>
      </c>
      <c r="L87" s="61">
        <v>79383</v>
      </c>
      <c r="M87" s="61">
        <v>23661</v>
      </c>
      <c r="N87" s="61">
        <v>42627</v>
      </c>
      <c r="O87" s="61">
        <v>15321</v>
      </c>
      <c r="P87" s="61">
        <v>15276</v>
      </c>
      <c r="Q87" s="61">
        <v>15782</v>
      </c>
      <c r="R87" s="61">
        <v>203668</v>
      </c>
      <c r="S87" s="61">
        <v>173699</v>
      </c>
      <c r="T87" s="61">
        <v>60460</v>
      </c>
      <c r="U87" s="61">
        <v>91674</v>
      </c>
      <c r="V87" s="61">
        <v>379811</v>
      </c>
      <c r="W87" s="61">
        <v>23593</v>
      </c>
      <c r="X87" s="61">
        <v>34625</v>
      </c>
      <c r="Y87" s="61">
        <v>22962</v>
      </c>
      <c r="Z87" s="61">
        <v>460991</v>
      </c>
      <c r="AA87" s="61">
        <v>115512</v>
      </c>
      <c r="AB87" s="61">
        <v>36832</v>
      </c>
      <c r="AC87" s="61">
        <v>196085</v>
      </c>
      <c r="AD87" s="61">
        <v>24147</v>
      </c>
      <c r="AE87" s="61">
        <v>18094</v>
      </c>
      <c r="AF87" s="61">
        <v>74469</v>
      </c>
      <c r="AG87" s="61">
        <v>7509</v>
      </c>
      <c r="AH87" s="61">
        <v>43423</v>
      </c>
      <c r="AI87" s="61">
        <v>40651</v>
      </c>
      <c r="AJ87" s="62">
        <v>2751525</v>
      </c>
      <c r="AL87" s="1">
        <f t="shared" si="38"/>
        <v>39387</v>
      </c>
      <c r="AM87" s="35">
        <f t="shared" si="39"/>
        <v>4.576007850192166E-2</v>
      </c>
      <c r="AN87" s="35">
        <f t="shared" si="40"/>
        <v>0.19565186578352003</v>
      </c>
      <c r="AO87" s="35">
        <f t="shared" si="41"/>
        <v>1.6245173131263571E-2</v>
      </c>
      <c r="AP87" s="35">
        <f t="shared" si="42"/>
        <v>2.990741497896621E-2</v>
      </c>
      <c r="AQ87" s="35">
        <f t="shared" si="43"/>
        <v>2.5221286377554265E-2</v>
      </c>
      <c r="AR87" s="35">
        <f t="shared" si="44"/>
        <v>5.9321285468967207E-2</v>
      </c>
      <c r="AS87" s="35">
        <f t="shared" si="45"/>
        <v>2.9421502621273656E-2</v>
      </c>
      <c r="AT87" s="35">
        <f t="shared" si="46"/>
        <v>4.9318105414270265E-3</v>
      </c>
      <c r="AU87" s="35">
        <f t="shared" si="47"/>
        <v>8.2794086915437808E-3</v>
      </c>
      <c r="AV87" s="35">
        <f t="shared" si="48"/>
        <v>1.6278972569756772E-2</v>
      </c>
      <c r="AW87" s="35">
        <f t="shared" si="49"/>
        <v>2.8850546515114345E-2</v>
      </c>
      <c r="AX87" s="35">
        <f t="shared" si="50"/>
        <v>8.5992313353503973E-3</v>
      </c>
      <c r="AY87" s="35">
        <f t="shared" si="51"/>
        <v>1.5492136179027994E-2</v>
      </c>
      <c r="AZ87" s="35">
        <f t="shared" si="52"/>
        <v>5.5681849156376919E-3</v>
      </c>
      <c r="BA87" s="35">
        <f t="shared" si="53"/>
        <v>5.5518303486248536E-3</v>
      </c>
      <c r="BB87" s="35">
        <f t="shared" si="54"/>
        <v>5.7357283688136583E-3</v>
      </c>
      <c r="BC87" s="35">
        <f t="shared" si="55"/>
        <v>7.4020043430461285E-2</v>
      </c>
      <c r="BD87" s="35">
        <f t="shared" si="56"/>
        <v>6.3128265234733472E-2</v>
      </c>
      <c r="BE87" s="35">
        <f t="shared" si="57"/>
        <v>2.197326936880457E-2</v>
      </c>
      <c r="BF87" s="35">
        <f t="shared" si="58"/>
        <v>3.3317523918554255E-2</v>
      </c>
      <c r="BG87" s="35">
        <f t="shared" si="59"/>
        <v>0.13803654337140314</v>
      </c>
      <c r="BH87" s="35">
        <f t="shared" si="60"/>
        <v>8.5745177674198848E-3</v>
      </c>
      <c r="BI87" s="35">
        <f t="shared" si="61"/>
        <v>1.258393072932283E-2</v>
      </c>
      <c r="BJ87" s="35">
        <f t="shared" si="62"/>
        <v>8.3451903944176415E-3</v>
      </c>
      <c r="BK87" s="35">
        <f t="shared" si="63"/>
        <v>0.16754018226256348</v>
      </c>
      <c r="BL87" s="35">
        <f t="shared" si="64"/>
        <v>4.1981083217488481E-2</v>
      </c>
      <c r="BM87" s="35">
        <f t="shared" si="65"/>
        <v>1.3386031382596924E-2</v>
      </c>
      <c r="BN87" s="35">
        <f t="shared" si="66"/>
        <v>7.1264117171386782E-2</v>
      </c>
      <c r="BO87" s="35">
        <f t="shared" si="67"/>
        <v>8.7758606590890506E-3</v>
      </c>
      <c r="BP87" s="35">
        <f t="shared" si="68"/>
        <v>6.575989678451041E-3</v>
      </c>
      <c r="BQ87" s="35">
        <f t="shared" si="69"/>
        <v>2.7064627797312401E-2</v>
      </c>
      <c r="BR87" s="35">
        <f t="shared" si="70"/>
        <v>2.7290320822089568E-3</v>
      </c>
      <c r="BS87" s="35">
        <f t="shared" si="71"/>
        <v>1.5781430297743978E-2</v>
      </c>
      <c r="BT87" s="35">
        <f t="shared" si="72"/>
        <v>1.4773988969753137E-2</v>
      </c>
      <c r="BU87" s="35">
        <f t="shared" si="73"/>
        <v>1</v>
      </c>
    </row>
    <row r="88" spans="1:73">
      <c r="A88" s="10">
        <v>39417</v>
      </c>
      <c r="B88" s="60">
        <v>209704</v>
      </c>
      <c r="C88" s="61">
        <v>481205</v>
      </c>
      <c r="D88" s="61">
        <v>85920</v>
      </c>
      <c r="E88" s="61">
        <v>83207</v>
      </c>
      <c r="F88" s="61">
        <v>113922</v>
      </c>
      <c r="G88" s="61">
        <v>172699</v>
      </c>
      <c r="H88" s="61">
        <v>90839</v>
      </c>
      <c r="I88" s="61">
        <v>38925</v>
      </c>
      <c r="J88" s="61">
        <v>54869</v>
      </c>
      <c r="K88" s="61">
        <v>52770</v>
      </c>
      <c r="L88" s="61">
        <v>120903</v>
      </c>
      <c r="M88" s="61">
        <v>23732</v>
      </c>
      <c r="N88" s="61">
        <v>39369</v>
      </c>
      <c r="O88" s="61">
        <v>20233</v>
      </c>
      <c r="P88" s="61">
        <v>20472</v>
      </c>
      <c r="Q88" s="61">
        <v>18855</v>
      </c>
      <c r="R88" s="61">
        <v>186994</v>
      </c>
      <c r="S88" s="61">
        <v>157028</v>
      </c>
      <c r="T88" s="61">
        <v>77215</v>
      </c>
      <c r="U88" s="61">
        <v>155052</v>
      </c>
      <c r="V88" s="61">
        <v>394725</v>
      </c>
      <c r="W88" s="61">
        <v>28457</v>
      </c>
      <c r="X88" s="61">
        <v>44392</v>
      </c>
      <c r="Y88" s="61">
        <v>25568</v>
      </c>
      <c r="Z88" s="61">
        <v>493142</v>
      </c>
      <c r="AA88" s="61">
        <v>132234</v>
      </c>
      <c r="AB88" s="61">
        <v>48590</v>
      </c>
      <c r="AC88" s="61">
        <v>212714</v>
      </c>
      <c r="AD88" s="61">
        <v>31026</v>
      </c>
      <c r="AE88" s="61">
        <v>44134</v>
      </c>
      <c r="AF88" s="61">
        <v>77916</v>
      </c>
      <c r="AG88" s="61">
        <v>9705</v>
      </c>
      <c r="AH88" s="61">
        <v>49848</v>
      </c>
      <c r="AI88" s="61">
        <v>41256</v>
      </c>
      <c r="AJ88" s="62">
        <v>3187449</v>
      </c>
      <c r="AL88" s="1">
        <f t="shared" si="38"/>
        <v>39417</v>
      </c>
      <c r="AM88" s="35">
        <f t="shared" si="39"/>
        <v>6.5790542844763947E-2</v>
      </c>
      <c r="AN88" s="35">
        <f t="shared" si="40"/>
        <v>0.15096869000884405</v>
      </c>
      <c r="AO88" s="35">
        <f t="shared" si="41"/>
        <v>2.6955725409253607E-2</v>
      </c>
      <c r="AP88" s="35">
        <f t="shared" si="42"/>
        <v>2.6104574535937675E-2</v>
      </c>
      <c r="AQ88" s="35">
        <f t="shared" si="43"/>
        <v>3.5740807147031997E-2</v>
      </c>
      <c r="AR88" s="35">
        <f t="shared" si="44"/>
        <v>5.4180945326497774E-2</v>
      </c>
      <c r="AS88" s="35">
        <f t="shared" si="45"/>
        <v>2.8498965787374167E-2</v>
      </c>
      <c r="AT88" s="35">
        <f t="shared" si="46"/>
        <v>1.2211960097243908E-2</v>
      </c>
      <c r="AU88" s="35">
        <f t="shared" si="47"/>
        <v>1.7214079346838176E-2</v>
      </c>
      <c r="AV88" s="35">
        <f t="shared" si="48"/>
        <v>1.6555559006591163E-2</v>
      </c>
      <c r="AW88" s="35">
        <f t="shared" si="49"/>
        <v>3.7930959836533856E-2</v>
      </c>
      <c r="AX88" s="35">
        <f t="shared" si="50"/>
        <v>7.4454524605727023E-3</v>
      </c>
      <c r="AY88" s="35">
        <f t="shared" si="51"/>
        <v>1.2351256443632511E-2</v>
      </c>
      <c r="AZ88" s="35">
        <f t="shared" si="52"/>
        <v>6.3477094064877584E-3</v>
      </c>
      <c r="BA88" s="35">
        <f t="shared" si="53"/>
        <v>6.422690998350091E-3</v>
      </c>
      <c r="BB88" s="35">
        <f t="shared" si="54"/>
        <v>5.9153887638672808E-3</v>
      </c>
      <c r="BC88" s="35">
        <f t="shared" si="55"/>
        <v>5.8665722965292932E-2</v>
      </c>
      <c r="BD88" s="35">
        <f t="shared" si="56"/>
        <v>4.9264474506101899E-2</v>
      </c>
      <c r="BE88" s="35">
        <f t="shared" si="57"/>
        <v>2.4224701320711327E-2</v>
      </c>
      <c r="BF88" s="35">
        <f t="shared" si="58"/>
        <v>4.864454301857065E-2</v>
      </c>
      <c r="BG88" s="35">
        <f t="shared" si="59"/>
        <v>0.12383727551405528</v>
      </c>
      <c r="BH88" s="35">
        <f t="shared" si="60"/>
        <v>8.9278291197757206E-3</v>
      </c>
      <c r="BI88" s="35">
        <f t="shared" si="61"/>
        <v>1.392712479478103E-2</v>
      </c>
      <c r="BJ88" s="35">
        <f t="shared" si="62"/>
        <v>8.0214616767201614E-3</v>
      </c>
      <c r="BK88" s="35">
        <f t="shared" si="63"/>
        <v>0.1547136911053322</v>
      </c>
      <c r="BL88" s="35">
        <f t="shared" si="64"/>
        <v>4.1485840244032138E-2</v>
      </c>
      <c r="BM88" s="35">
        <f t="shared" si="65"/>
        <v>1.5244165475275056E-2</v>
      </c>
      <c r="BN88" s="35">
        <f t="shared" si="66"/>
        <v>6.6734871679515501E-2</v>
      </c>
      <c r="BO88" s="35">
        <f t="shared" si="67"/>
        <v>9.7338027996683243E-3</v>
      </c>
      <c r="BP88" s="35">
        <f t="shared" si="68"/>
        <v>1.3846182323230897E-2</v>
      </c>
      <c r="BQ88" s="35">
        <f t="shared" si="69"/>
        <v>2.4444626408140178E-2</v>
      </c>
      <c r="BR88" s="35">
        <f t="shared" si="70"/>
        <v>3.044754598426516E-3</v>
      </c>
      <c r="BS88" s="35">
        <f t="shared" si="71"/>
        <v>1.5638838456709426E-2</v>
      </c>
      <c r="BT88" s="35">
        <f t="shared" si="72"/>
        <v>1.2943265915784064E-2</v>
      </c>
      <c r="BU88" s="35">
        <f t="shared" si="73"/>
        <v>1</v>
      </c>
    </row>
    <row r="89" spans="1:73">
      <c r="A89" s="10">
        <v>39448</v>
      </c>
      <c r="B89" s="60">
        <v>349391</v>
      </c>
      <c r="C89" s="61">
        <v>589699</v>
      </c>
      <c r="D89" s="61">
        <v>151431</v>
      </c>
      <c r="E89" s="61">
        <v>114869</v>
      </c>
      <c r="F89" s="61">
        <v>192796</v>
      </c>
      <c r="G89" s="61">
        <v>230725</v>
      </c>
      <c r="H89" s="61">
        <v>130236</v>
      </c>
      <c r="I89" s="61">
        <v>66171</v>
      </c>
      <c r="J89" s="61">
        <v>89430</v>
      </c>
      <c r="K89" s="61">
        <v>83045</v>
      </c>
      <c r="L89" s="61">
        <v>166983</v>
      </c>
      <c r="M89" s="61">
        <v>29310</v>
      </c>
      <c r="N89" s="61">
        <v>41884</v>
      </c>
      <c r="O89" s="61">
        <v>24985</v>
      </c>
      <c r="P89" s="61">
        <v>29089</v>
      </c>
      <c r="Q89" s="61">
        <v>32516</v>
      </c>
      <c r="R89" s="61">
        <v>208159</v>
      </c>
      <c r="S89" s="61">
        <v>171404</v>
      </c>
      <c r="T89" s="61">
        <v>107736</v>
      </c>
      <c r="U89" s="61">
        <v>270662</v>
      </c>
      <c r="V89" s="61">
        <v>496418</v>
      </c>
      <c r="W89" s="61">
        <v>41869</v>
      </c>
      <c r="X89" s="61">
        <v>52140</v>
      </c>
      <c r="Y89" s="61">
        <v>35009</v>
      </c>
      <c r="Z89" s="61">
        <v>625436</v>
      </c>
      <c r="AA89" s="61">
        <v>172843</v>
      </c>
      <c r="AB89" s="61">
        <v>91267</v>
      </c>
      <c r="AC89" s="61">
        <v>249679</v>
      </c>
      <c r="AD89" s="61">
        <v>42454</v>
      </c>
      <c r="AE89" s="61">
        <v>91334</v>
      </c>
      <c r="AF89" s="61">
        <v>91992</v>
      </c>
      <c r="AG89" s="61">
        <v>12609</v>
      </c>
      <c r="AH89" s="61">
        <v>61184</v>
      </c>
      <c r="AI89" s="61">
        <v>50965</v>
      </c>
      <c r="AJ89" s="62">
        <v>4398880</v>
      </c>
      <c r="AL89" s="1">
        <f t="shared" si="38"/>
        <v>39448</v>
      </c>
      <c r="AM89" s="35">
        <f t="shared" si="39"/>
        <v>7.9427263303386314E-2</v>
      </c>
      <c r="AN89" s="35">
        <f t="shared" si="40"/>
        <v>0.1340566235041647</v>
      </c>
      <c r="AO89" s="35">
        <f t="shared" si="41"/>
        <v>3.4424899065216598E-2</v>
      </c>
      <c r="AP89" s="35">
        <f t="shared" si="42"/>
        <v>2.6113237915105662E-2</v>
      </c>
      <c r="AQ89" s="35">
        <f t="shared" si="43"/>
        <v>4.3828429054668459E-2</v>
      </c>
      <c r="AR89" s="35">
        <f t="shared" si="44"/>
        <v>5.2450851125741098E-2</v>
      </c>
      <c r="AS89" s="35">
        <f t="shared" si="45"/>
        <v>2.9606627141454189E-2</v>
      </c>
      <c r="AT89" s="35">
        <f t="shared" si="46"/>
        <v>1.5042692685410832E-2</v>
      </c>
      <c r="AU89" s="35">
        <f t="shared" si="47"/>
        <v>2.0330174953624557E-2</v>
      </c>
      <c r="AV89" s="35">
        <f t="shared" si="48"/>
        <v>1.8878669115774925E-2</v>
      </c>
      <c r="AW89" s="35">
        <f t="shared" si="49"/>
        <v>3.7960344451314881E-2</v>
      </c>
      <c r="AX89" s="35">
        <f t="shared" si="50"/>
        <v>6.6630596879205615E-3</v>
      </c>
      <c r="AY89" s="35">
        <f t="shared" si="51"/>
        <v>9.5215145673444145E-3</v>
      </c>
      <c r="AZ89" s="35">
        <f t="shared" si="52"/>
        <v>5.6798548721492745E-3</v>
      </c>
      <c r="BA89" s="35">
        <f t="shared" si="53"/>
        <v>6.6128196268140978E-3</v>
      </c>
      <c r="BB89" s="35">
        <f t="shared" si="54"/>
        <v>7.3918815698541451E-3</v>
      </c>
      <c r="BC89" s="35">
        <f t="shared" si="55"/>
        <v>4.732090895864402E-2</v>
      </c>
      <c r="BD89" s="35">
        <f t="shared" si="56"/>
        <v>3.8965373004037393E-2</v>
      </c>
      <c r="BE89" s="35">
        <f t="shared" si="57"/>
        <v>2.4491688793511074E-2</v>
      </c>
      <c r="BF89" s="35">
        <f t="shared" si="58"/>
        <v>6.1529753028043505E-2</v>
      </c>
      <c r="BG89" s="35">
        <f t="shared" si="59"/>
        <v>0.11285099843596552</v>
      </c>
      <c r="BH89" s="35">
        <f t="shared" si="60"/>
        <v>9.5181046084457863E-3</v>
      </c>
      <c r="BI89" s="35">
        <f t="shared" si="61"/>
        <v>1.1853017131633507E-2</v>
      </c>
      <c r="BJ89" s="35">
        <f t="shared" si="62"/>
        <v>7.9586167388062418E-3</v>
      </c>
      <c r="BK89" s="35">
        <f t="shared" si="63"/>
        <v>0.14218073691485106</v>
      </c>
      <c r="BL89" s="35">
        <f t="shared" si="64"/>
        <v>3.9292501727712509E-2</v>
      </c>
      <c r="BM89" s="35">
        <f t="shared" si="65"/>
        <v>2.074778125340996E-2</v>
      </c>
      <c r="BN89" s="35">
        <f t="shared" si="66"/>
        <v>5.6759675190048375E-2</v>
      </c>
      <c r="BO89" s="35">
        <f t="shared" si="67"/>
        <v>9.6510930054923075E-3</v>
      </c>
      <c r="BP89" s="35">
        <f t="shared" si="68"/>
        <v>2.0763012403157168E-2</v>
      </c>
      <c r="BQ89" s="35">
        <f t="shared" si="69"/>
        <v>2.0912595933510348E-2</v>
      </c>
      <c r="BR89" s="35">
        <f t="shared" si="70"/>
        <v>2.8664114501873203E-3</v>
      </c>
      <c r="BS89" s="35">
        <f t="shared" si="71"/>
        <v>1.3908995016913396E-2</v>
      </c>
      <c r="BT89" s="35">
        <f t="shared" si="72"/>
        <v>1.1585903684574255E-2</v>
      </c>
      <c r="BU89" s="35">
        <f t="shared" si="73"/>
        <v>1</v>
      </c>
    </row>
    <row r="90" spans="1:73">
      <c r="A90" s="10">
        <v>39479</v>
      </c>
      <c r="B90" s="60">
        <v>196715</v>
      </c>
      <c r="C90" s="61">
        <v>558089</v>
      </c>
      <c r="D90" s="61">
        <v>80851</v>
      </c>
      <c r="E90" s="61">
        <v>96360</v>
      </c>
      <c r="F90" s="61">
        <v>100957</v>
      </c>
      <c r="G90" s="61">
        <v>199437</v>
      </c>
      <c r="H90" s="61">
        <v>101487</v>
      </c>
      <c r="I90" s="61">
        <v>20950</v>
      </c>
      <c r="J90" s="61">
        <v>45297</v>
      </c>
      <c r="K90" s="61">
        <v>55623</v>
      </c>
      <c r="L90" s="61">
        <v>115692</v>
      </c>
      <c r="M90" s="61">
        <v>26883</v>
      </c>
      <c r="N90" s="61">
        <v>54066</v>
      </c>
      <c r="O90" s="61">
        <v>19508</v>
      </c>
      <c r="P90" s="61">
        <v>25425</v>
      </c>
      <c r="Q90" s="61">
        <v>22319</v>
      </c>
      <c r="R90" s="61">
        <v>236452</v>
      </c>
      <c r="S90" s="61">
        <v>199530</v>
      </c>
      <c r="T90" s="61">
        <v>90965</v>
      </c>
      <c r="U90" s="61">
        <v>174120</v>
      </c>
      <c r="V90" s="61">
        <v>437978</v>
      </c>
      <c r="W90" s="61">
        <v>32338</v>
      </c>
      <c r="X90" s="61">
        <v>46959</v>
      </c>
      <c r="Y90" s="61">
        <v>27825</v>
      </c>
      <c r="Z90" s="61">
        <v>545100</v>
      </c>
      <c r="AA90" s="61">
        <v>167979</v>
      </c>
      <c r="AB90" s="61">
        <v>55292</v>
      </c>
      <c r="AC90" s="61">
        <v>247240</v>
      </c>
      <c r="AD90" s="61">
        <v>35282</v>
      </c>
      <c r="AE90" s="61">
        <v>35671</v>
      </c>
      <c r="AF90" s="61">
        <v>99099</v>
      </c>
      <c r="AG90" s="61">
        <v>10591</v>
      </c>
      <c r="AH90" s="61">
        <v>63585</v>
      </c>
      <c r="AI90" s="61">
        <v>58352</v>
      </c>
      <c r="AJ90" s="62">
        <v>3539384</v>
      </c>
      <c r="AL90" s="1">
        <f t="shared" si="38"/>
        <v>39479</v>
      </c>
      <c r="AM90" s="35">
        <f t="shared" si="39"/>
        <v>5.5578880392746312E-2</v>
      </c>
      <c r="AN90" s="35">
        <f t="shared" si="40"/>
        <v>0.15767969793613804</v>
      </c>
      <c r="AO90" s="35">
        <f t="shared" si="41"/>
        <v>2.2843240518689127E-2</v>
      </c>
      <c r="AP90" s="35">
        <f t="shared" si="42"/>
        <v>2.7225076453981822E-2</v>
      </c>
      <c r="AQ90" s="35">
        <f t="shared" si="43"/>
        <v>2.8523890032841875E-2</v>
      </c>
      <c r="AR90" s="35">
        <f t="shared" si="44"/>
        <v>5.6347940771614494E-2</v>
      </c>
      <c r="AS90" s="35">
        <f t="shared" si="45"/>
        <v>2.8673633604039572E-2</v>
      </c>
      <c r="AT90" s="35">
        <f t="shared" si="46"/>
        <v>5.9191090879090824E-3</v>
      </c>
      <c r="AU90" s="35">
        <f t="shared" si="47"/>
        <v>1.2797989706683423E-2</v>
      </c>
      <c r="AV90" s="35">
        <f t="shared" si="48"/>
        <v>1.5715446529678611E-2</v>
      </c>
      <c r="AW90" s="35">
        <f t="shared" si="49"/>
        <v>3.2687043847177924E-2</v>
      </c>
      <c r="AX90" s="35">
        <f t="shared" si="50"/>
        <v>7.5953894802033347E-3</v>
      </c>
      <c r="AY90" s="35">
        <f t="shared" si="51"/>
        <v>1.5275539472405368E-2</v>
      </c>
      <c r="AZ90" s="35">
        <f t="shared" si="52"/>
        <v>5.5116935602353406E-3</v>
      </c>
      <c r="BA90" s="35">
        <f t="shared" si="53"/>
        <v>7.1834533918896624E-3</v>
      </c>
      <c r="BB90" s="35">
        <f t="shared" si="54"/>
        <v>6.3058995576631416E-3</v>
      </c>
      <c r="BC90" s="35">
        <f t="shared" si="55"/>
        <v>6.6805975277053856E-2</v>
      </c>
      <c r="BD90" s="35">
        <f t="shared" si="56"/>
        <v>5.6374216530334094E-2</v>
      </c>
      <c r="BE90" s="35">
        <f t="shared" si="57"/>
        <v>2.5700799913205237E-2</v>
      </c>
      <c r="BF90" s="35">
        <f t="shared" si="58"/>
        <v>4.9195001164044364E-2</v>
      </c>
      <c r="BG90" s="35">
        <f t="shared" si="59"/>
        <v>0.12374413174721929</v>
      </c>
      <c r="BH90" s="35">
        <f t="shared" si="60"/>
        <v>9.1366181233796615E-3</v>
      </c>
      <c r="BI90" s="35">
        <f t="shared" si="61"/>
        <v>1.3267562943156209E-2</v>
      </c>
      <c r="BJ90" s="35">
        <f t="shared" si="62"/>
        <v>7.8615374878792475E-3</v>
      </c>
      <c r="BK90" s="35">
        <f t="shared" si="63"/>
        <v>0.15400985030163442</v>
      </c>
      <c r="BL90" s="35">
        <f t="shared" si="64"/>
        <v>4.7459953483431017E-2</v>
      </c>
      <c r="BM90" s="35">
        <f t="shared" si="65"/>
        <v>1.5621927431440048E-2</v>
      </c>
      <c r="BN90" s="35">
        <f t="shared" si="66"/>
        <v>6.9853963288527041E-2</v>
      </c>
      <c r="BO90" s="35">
        <f t="shared" si="67"/>
        <v>9.9684012811268857E-3</v>
      </c>
      <c r="BP90" s="35">
        <f t="shared" si="68"/>
        <v>1.0078307411685198E-2</v>
      </c>
      <c r="BQ90" s="35">
        <f t="shared" si="69"/>
        <v>2.7998939928529937E-2</v>
      </c>
      <c r="BR90" s="35">
        <f t="shared" si="70"/>
        <v>2.9923286085940378E-3</v>
      </c>
      <c r="BS90" s="35">
        <f t="shared" si="71"/>
        <v>1.7964990518124058E-2</v>
      </c>
      <c r="BT90" s="35">
        <f t="shared" si="72"/>
        <v>1.6486484653826766E-2</v>
      </c>
      <c r="BU90" s="35">
        <f t="shared" si="73"/>
        <v>1</v>
      </c>
    </row>
    <row r="91" spans="1:73">
      <c r="A91" s="10">
        <v>39508</v>
      </c>
      <c r="B91" s="60">
        <v>190309</v>
      </c>
      <c r="C91" s="61">
        <v>565190</v>
      </c>
      <c r="D91" s="61">
        <v>77290</v>
      </c>
      <c r="E91" s="61">
        <v>108110</v>
      </c>
      <c r="F91" s="61">
        <v>101395</v>
      </c>
      <c r="G91" s="61">
        <v>182088</v>
      </c>
      <c r="H91" s="61">
        <v>101326</v>
      </c>
      <c r="I91" s="61">
        <v>24909</v>
      </c>
      <c r="J91" s="61">
        <v>38664</v>
      </c>
      <c r="K91" s="61">
        <v>60865</v>
      </c>
      <c r="L91" s="61">
        <v>124026</v>
      </c>
      <c r="M91" s="61">
        <v>28223</v>
      </c>
      <c r="N91" s="61">
        <v>56489</v>
      </c>
      <c r="O91" s="61">
        <v>23763</v>
      </c>
      <c r="P91" s="61">
        <v>26101</v>
      </c>
      <c r="Q91" s="61">
        <v>25606</v>
      </c>
      <c r="R91" s="61">
        <v>251307</v>
      </c>
      <c r="S91" s="61">
        <v>213529</v>
      </c>
      <c r="T91" s="61">
        <v>91707</v>
      </c>
      <c r="U91" s="61">
        <v>152201</v>
      </c>
      <c r="V91" s="61">
        <v>462618</v>
      </c>
      <c r="W91" s="61">
        <v>34029</v>
      </c>
      <c r="X91" s="61">
        <v>48764</v>
      </c>
      <c r="Y91" s="61">
        <v>29217</v>
      </c>
      <c r="Z91" s="61">
        <v>574628</v>
      </c>
      <c r="AA91" s="61">
        <v>162813</v>
      </c>
      <c r="AB91" s="61">
        <v>57086</v>
      </c>
      <c r="AC91" s="61">
        <v>249788</v>
      </c>
      <c r="AD91" s="61">
        <v>34757</v>
      </c>
      <c r="AE91" s="61">
        <v>41616</v>
      </c>
      <c r="AF91" s="61">
        <v>96094</v>
      </c>
      <c r="AG91" s="61">
        <v>10498</v>
      </c>
      <c r="AH91" s="61">
        <v>59999</v>
      </c>
      <c r="AI91" s="61">
        <v>55517</v>
      </c>
      <c r="AJ91" s="62">
        <v>3572365</v>
      </c>
      <c r="AL91" s="1">
        <f t="shared" si="38"/>
        <v>39508</v>
      </c>
      <c r="AM91" s="35">
        <f t="shared" si="39"/>
        <v>5.327255193688215E-2</v>
      </c>
      <c r="AN91" s="35">
        <f t="shared" si="40"/>
        <v>0.158211716887832</v>
      </c>
      <c r="AO91" s="35">
        <f t="shared" si="41"/>
        <v>2.1635527164777395E-2</v>
      </c>
      <c r="AP91" s="35">
        <f t="shared" si="42"/>
        <v>3.0262865076776869E-2</v>
      </c>
      <c r="AQ91" s="35">
        <f t="shared" si="43"/>
        <v>2.8383157935989185E-2</v>
      </c>
      <c r="AR91" s="35">
        <f t="shared" si="44"/>
        <v>5.097127533160805E-2</v>
      </c>
      <c r="AS91" s="35">
        <f t="shared" si="45"/>
        <v>2.8363843000365305E-2</v>
      </c>
      <c r="AT91" s="35">
        <f t="shared" si="46"/>
        <v>6.9726917602204704E-3</v>
      </c>
      <c r="AU91" s="35">
        <f t="shared" si="47"/>
        <v>1.0823082187850346E-2</v>
      </c>
      <c r="AV91" s="35">
        <f t="shared" si="48"/>
        <v>1.703773270648436E-2</v>
      </c>
      <c r="AW91" s="35">
        <f t="shared" si="49"/>
        <v>3.471817689401839E-2</v>
      </c>
      <c r="AX91" s="35">
        <f t="shared" si="50"/>
        <v>7.9003685233731708E-3</v>
      </c>
      <c r="AY91" s="35">
        <f t="shared" si="51"/>
        <v>1.5812773890685861E-2</v>
      </c>
      <c r="AZ91" s="35">
        <f t="shared" si="52"/>
        <v>6.6518958729021253E-3</v>
      </c>
      <c r="BA91" s="35">
        <f t="shared" si="53"/>
        <v>7.3063642712880685E-3</v>
      </c>
      <c r="BB91" s="35">
        <f t="shared" si="54"/>
        <v>7.1678006026819766E-3</v>
      </c>
      <c r="BC91" s="35">
        <f t="shared" si="55"/>
        <v>7.0347514881598044E-2</v>
      </c>
      <c r="BD91" s="35">
        <f t="shared" si="56"/>
        <v>5.977244766422244E-2</v>
      </c>
      <c r="BE91" s="35">
        <f t="shared" si="57"/>
        <v>2.5671229003755215E-2</v>
      </c>
      <c r="BF91" s="35">
        <f t="shared" si="58"/>
        <v>4.2605108940435815E-2</v>
      </c>
      <c r="BG91" s="35">
        <f t="shared" si="59"/>
        <v>0.12949908533982391</v>
      </c>
      <c r="BH91" s="35">
        <f t="shared" si="60"/>
        <v>9.5256223818114896E-3</v>
      </c>
      <c r="BI91" s="35">
        <f t="shared" si="61"/>
        <v>1.3650340880621101E-2</v>
      </c>
      <c r="BJ91" s="35">
        <f t="shared" si="62"/>
        <v>8.1786155669983339E-3</v>
      </c>
      <c r="BK91" s="35">
        <f t="shared" si="63"/>
        <v>0.16085366416925481</v>
      </c>
      <c r="BL91" s="35">
        <f t="shared" si="64"/>
        <v>4.5575690054067822E-2</v>
      </c>
      <c r="BM91" s="35">
        <f t="shared" si="65"/>
        <v>1.5979890072822907E-2</v>
      </c>
      <c r="BN91" s="35">
        <f t="shared" si="66"/>
        <v>6.9922306371269449E-2</v>
      </c>
      <c r="BO91" s="35">
        <f t="shared" si="67"/>
        <v>9.7294089489735787E-3</v>
      </c>
      <c r="BP91" s="35">
        <f t="shared" si="68"/>
        <v>1.1649425520628491E-2</v>
      </c>
      <c r="BQ91" s="35">
        <f t="shared" si="69"/>
        <v>2.6899267012189403E-2</v>
      </c>
      <c r="BR91" s="35">
        <f t="shared" si="70"/>
        <v>2.938669480862118E-3</v>
      </c>
      <c r="BS91" s="35">
        <f t="shared" si="71"/>
        <v>1.6795316268074512E-2</v>
      </c>
      <c r="BT91" s="35">
        <f t="shared" si="72"/>
        <v>1.5540685232332083E-2</v>
      </c>
      <c r="BU91" s="35">
        <f t="shared" si="73"/>
        <v>1</v>
      </c>
    </row>
    <row r="92" spans="1:73">
      <c r="A92" s="10">
        <v>39539</v>
      </c>
      <c r="B92" s="60">
        <v>131760</v>
      </c>
      <c r="C92" s="61">
        <v>473365</v>
      </c>
      <c r="D92" s="61">
        <v>45328</v>
      </c>
      <c r="E92" s="61">
        <v>94590</v>
      </c>
      <c r="F92" s="61">
        <v>76249</v>
      </c>
      <c r="G92" s="61">
        <v>159338</v>
      </c>
      <c r="H92" s="61">
        <v>79229</v>
      </c>
      <c r="I92" s="61">
        <v>15537</v>
      </c>
      <c r="J92" s="61">
        <v>24515</v>
      </c>
      <c r="K92" s="61">
        <v>43122</v>
      </c>
      <c r="L92" s="61">
        <v>85207</v>
      </c>
      <c r="M92" s="61">
        <v>20514</v>
      </c>
      <c r="N92" s="61">
        <v>46786</v>
      </c>
      <c r="O92" s="61">
        <v>14332</v>
      </c>
      <c r="P92" s="61">
        <v>17186</v>
      </c>
      <c r="Q92" s="61">
        <v>19086</v>
      </c>
      <c r="R92" s="61">
        <v>201850</v>
      </c>
      <c r="S92" s="61">
        <v>174103</v>
      </c>
      <c r="T92" s="61">
        <v>64752</v>
      </c>
      <c r="U92" s="61">
        <v>91831</v>
      </c>
      <c r="V92" s="61">
        <v>336218</v>
      </c>
      <c r="W92" s="61">
        <v>27891</v>
      </c>
      <c r="X92" s="61">
        <v>35310</v>
      </c>
      <c r="Y92" s="61">
        <v>22643</v>
      </c>
      <c r="Z92" s="61">
        <v>422062</v>
      </c>
      <c r="AA92" s="61">
        <v>113925</v>
      </c>
      <c r="AB92" s="61">
        <v>35174</v>
      </c>
      <c r="AC92" s="61">
        <v>188854</v>
      </c>
      <c r="AD92" s="61">
        <v>21904</v>
      </c>
      <c r="AE92" s="61">
        <v>27240</v>
      </c>
      <c r="AF92" s="61">
        <v>80937</v>
      </c>
      <c r="AG92" s="61">
        <v>7697</v>
      </c>
      <c r="AH92" s="61">
        <v>37168</v>
      </c>
      <c r="AI92" s="61">
        <v>42947</v>
      </c>
      <c r="AJ92" s="62">
        <v>2682485</v>
      </c>
      <c r="AL92" s="1">
        <f t="shared" si="38"/>
        <v>39539</v>
      </c>
      <c r="AM92" s="35">
        <f t="shared" si="39"/>
        <v>4.9118634400565145E-2</v>
      </c>
      <c r="AN92" s="35">
        <f t="shared" si="40"/>
        <v>0.17646510604905527</v>
      </c>
      <c r="AO92" s="35">
        <f t="shared" si="41"/>
        <v>1.6897764572774872E-2</v>
      </c>
      <c r="AP92" s="35">
        <f t="shared" si="42"/>
        <v>3.5262079750678944E-2</v>
      </c>
      <c r="AQ92" s="35">
        <f t="shared" si="43"/>
        <v>2.8424762859810958E-2</v>
      </c>
      <c r="AR92" s="35">
        <f t="shared" si="44"/>
        <v>5.9399400183039235E-2</v>
      </c>
      <c r="AS92" s="35">
        <f t="shared" si="45"/>
        <v>2.9535673079253005E-2</v>
      </c>
      <c r="AT92" s="35">
        <f t="shared" si="46"/>
        <v>5.7920174763325793E-3</v>
      </c>
      <c r="AU92" s="35">
        <f t="shared" si="47"/>
        <v>9.1389141038999283E-3</v>
      </c>
      <c r="AV92" s="35">
        <f t="shared" si="48"/>
        <v>1.6075392779456361E-2</v>
      </c>
      <c r="AW92" s="35">
        <f t="shared" si="49"/>
        <v>3.1764203714093463E-2</v>
      </c>
      <c r="AX92" s="35">
        <f t="shared" si="50"/>
        <v>7.6473866582664951E-3</v>
      </c>
      <c r="AY92" s="35">
        <f t="shared" si="51"/>
        <v>1.7441290445240142E-2</v>
      </c>
      <c r="AZ92" s="35">
        <f t="shared" si="52"/>
        <v>5.3428071359206113E-3</v>
      </c>
      <c r="BA92" s="35">
        <f t="shared" si="53"/>
        <v>6.4067459836681289E-3</v>
      </c>
      <c r="BB92" s="35">
        <f t="shared" si="54"/>
        <v>7.1150444457284941E-3</v>
      </c>
      <c r="BC92" s="35">
        <f t="shared" si="55"/>
        <v>7.5247391877307793E-2</v>
      </c>
      <c r="BD92" s="35">
        <f t="shared" si="56"/>
        <v>6.4903624810576765E-2</v>
      </c>
      <c r="BE92" s="35">
        <f t="shared" si="57"/>
        <v>2.4138811587017261E-2</v>
      </c>
      <c r="BF92" s="35">
        <f t="shared" si="58"/>
        <v>3.4233555826034441E-2</v>
      </c>
      <c r="BG92" s="35">
        <f t="shared" si="59"/>
        <v>0.12533825911421687</v>
      </c>
      <c r="BH92" s="35">
        <f t="shared" si="60"/>
        <v>1.0397448634381926E-2</v>
      </c>
      <c r="BI92" s="35">
        <f t="shared" si="61"/>
        <v>1.3163167734395532E-2</v>
      </c>
      <c r="BJ92" s="35">
        <f t="shared" si="62"/>
        <v>8.4410537244383466E-3</v>
      </c>
      <c r="BK92" s="35">
        <f t="shared" si="63"/>
        <v>0.15733992920743267</v>
      </c>
      <c r="BL92" s="35">
        <f t="shared" si="64"/>
        <v>4.2469948573803769E-2</v>
      </c>
      <c r="BM92" s="35">
        <f t="shared" si="65"/>
        <v>1.311246847605858E-2</v>
      </c>
      <c r="BN92" s="35">
        <f t="shared" si="66"/>
        <v>7.0402630396814894E-2</v>
      </c>
      <c r="BO92" s="35">
        <f t="shared" si="67"/>
        <v>8.1655629015632888E-3</v>
      </c>
      <c r="BP92" s="35">
        <f t="shared" si="68"/>
        <v>1.0154763213960191E-2</v>
      </c>
      <c r="BQ92" s="35">
        <f t="shared" si="69"/>
        <v>3.017239611777885E-2</v>
      </c>
      <c r="BR92" s="35">
        <f t="shared" si="70"/>
        <v>2.8693543486729657E-3</v>
      </c>
      <c r="BS92" s="35">
        <f t="shared" si="71"/>
        <v>1.3855809072557722E-2</v>
      </c>
      <c r="BT92" s="35">
        <f t="shared" si="72"/>
        <v>1.6010154763213959E-2</v>
      </c>
      <c r="BU92" s="35">
        <f t="shared" si="73"/>
        <v>1</v>
      </c>
    </row>
    <row r="93" spans="1:73">
      <c r="A93" s="10">
        <v>39569</v>
      </c>
      <c r="B93" s="60">
        <v>88546</v>
      </c>
      <c r="C93" s="61">
        <v>417678</v>
      </c>
      <c r="D93" s="61">
        <v>27568</v>
      </c>
      <c r="E93" s="61">
        <v>75973</v>
      </c>
      <c r="F93" s="61">
        <v>59200</v>
      </c>
      <c r="G93" s="61">
        <v>120356</v>
      </c>
      <c r="H93" s="61">
        <v>59161</v>
      </c>
      <c r="I93" s="61">
        <v>11001</v>
      </c>
      <c r="J93" s="61">
        <v>16560</v>
      </c>
      <c r="K93" s="61">
        <v>35310</v>
      </c>
      <c r="L93" s="61">
        <v>61485</v>
      </c>
      <c r="M93" s="61">
        <v>13730</v>
      </c>
      <c r="N93" s="61">
        <v>40681</v>
      </c>
      <c r="O93" s="61">
        <v>12739</v>
      </c>
      <c r="P93" s="61">
        <v>12709</v>
      </c>
      <c r="Q93" s="61">
        <v>13114</v>
      </c>
      <c r="R93" s="61">
        <v>180561</v>
      </c>
      <c r="S93" s="61">
        <v>156606</v>
      </c>
      <c r="T93" s="61">
        <v>40795</v>
      </c>
      <c r="U93" s="61">
        <v>59620</v>
      </c>
      <c r="V93" s="61">
        <v>254988</v>
      </c>
      <c r="W93" s="61">
        <v>19549</v>
      </c>
      <c r="X93" s="61">
        <v>19214</v>
      </c>
      <c r="Y93" s="61">
        <v>16535</v>
      </c>
      <c r="Z93" s="61">
        <v>310284</v>
      </c>
      <c r="AA93" s="61">
        <v>67926</v>
      </c>
      <c r="AB93" s="61">
        <v>19646</v>
      </c>
      <c r="AC93" s="61">
        <v>127290</v>
      </c>
      <c r="AD93" s="61">
        <v>13588</v>
      </c>
      <c r="AE93" s="61">
        <v>12518</v>
      </c>
      <c r="AF93" s="61">
        <v>63154</v>
      </c>
      <c r="AG93" s="61">
        <v>4400</v>
      </c>
      <c r="AH93" s="61">
        <v>19777</v>
      </c>
      <c r="AI93" s="61">
        <v>30673</v>
      </c>
      <c r="AJ93" s="62">
        <v>2016041</v>
      </c>
      <c r="AL93" s="1">
        <f t="shared" si="38"/>
        <v>39569</v>
      </c>
      <c r="AM93" s="35">
        <f t="shared" si="39"/>
        <v>4.3920733754918673E-2</v>
      </c>
      <c r="AN93" s="35">
        <f t="shared" si="40"/>
        <v>0.20717733419112011</v>
      </c>
      <c r="AO93" s="35">
        <f t="shared" si="41"/>
        <v>1.3674325075730107E-2</v>
      </c>
      <c r="AP93" s="35">
        <f t="shared" si="42"/>
        <v>3.7684253445242434E-2</v>
      </c>
      <c r="AQ93" s="35">
        <f t="shared" si="43"/>
        <v>2.9364482170749502E-2</v>
      </c>
      <c r="AR93" s="35">
        <f t="shared" si="44"/>
        <v>5.9699182705113638E-2</v>
      </c>
      <c r="AS93" s="35">
        <f t="shared" si="45"/>
        <v>2.9345137326076205E-2</v>
      </c>
      <c r="AT93" s="35">
        <f t="shared" si="46"/>
        <v>5.4567342628448531E-3</v>
      </c>
      <c r="AU93" s="35">
        <f t="shared" si="47"/>
        <v>8.2141186612772268E-3</v>
      </c>
      <c r="AV93" s="35">
        <f t="shared" si="48"/>
        <v>1.7514524754208869E-2</v>
      </c>
      <c r="AW93" s="35">
        <f t="shared" si="49"/>
        <v>3.0497891659941441E-2</v>
      </c>
      <c r="AX93" s="35">
        <f t="shared" si="50"/>
        <v>6.8103773683174098E-3</v>
      </c>
      <c r="AY93" s="35">
        <f t="shared" si="51"/>
        <v>2.0178657080882779E-2</v>
      </c>
      <c r="AZ93" s="35">
        <f t="shared" si="52"/>
        <v>6.3188199049523299E-3</v>
      </c>
      <c r="BA93" s="35">
        <f t="shared" si="53"/>
        <v>6.3039392552036392E-3</v>
      </c>
      <c r="BB93" s="35">
        <f t="shared" si="54"/>
        <v>6.504828026810963E-3</v>
      </c>
      <c r="BC93" s="35">
        <f t="shared" si="55"/>
        <v>8.9562166642444277E-2</v>
      </c>
      <c r="BD93" s="35">
        <f t="shared" si="56"/>
        <v>7.7679967818114815E-2</v>
      </c>
      <c r="BE93" s="35">
        <f t="shared" si="57"/>
        <v>2.0235203549927805E-2</v>
      </c>
      <c r="BF93" s="35">
        <f t="shared" si="58"/>
        <v>2.9572811267231172E-2</v>
      </c>
      <c r="BG93" s="35">
        <f t="shared" si="59"/>
        <v>0.12647957060397086</v>
      </c>
      <c r="BH93" s="35">
        <f t="shared" si="60"/>
        <v>9.6967273979051017E-3</v>
      </c>
      <c r="BI93" s="35">
        <f t="shared" si="61"/>
        <v>9.5305601423780559E-3</v>
      </c>
      <c r="BJ93" s="35">
        <f t="shared" si="62"/>
        <v>8.201718119819984E-3</v>
      </c>
      <c r="BK93" s="35">
        <f t="shared" si="63"/>
        <v>0.15390758422075743</v>
      </c>
      <c r="BL93" s="35">
        <f t="shared" si="64"/>
        <v>3.3692767160985314E-2</v>
      </c>
      <c r="BM93" s="35">
        <f t="shared" si="65"/>
        <v>9.7448414987592012E-3</v>
      </c>
      <c r="BN93" s="35">
        <f t="shared" si="66"/>
        <v>6.3138596883694331E-2</v>
      </c>
      <c r="BO93" s="35">
        <f t="shared" si="67"/>
        <v>6.7399422928402742E-3</v>
      </c>
      <c r="BP93" s="35">
        <f t="shared" si="68"/>
        <v>6.2091991184703085E-3</v>
      </c>
      <c r="BQ93" s="35">
        <f t="shared" si="69"/>
        <v>3.132575180762693E-2</v>
      </c>
      <c r="BR93" s="35">
        <f t="shared" si="70"/>
        <v>2.1824952964746252E-3</v>
      </c>
      <c r="BS93" s="35">
        <f t="shared" si="71"/>
        <v>9.8098203359951505E-3</v>
      </c>
      <c r="BT93" s="35">
        <f t="shared" si="72"/>
        <v>1.5214472324719586E-2</v>
      </c>
      <c r="BU93" s="35">
        <f t="shared" si="73"/>
        <v>1</v>
      </c>
    </row>
    <row r="94" spans="1:73">
      <c r="A94" s="10">
        <v>39600</v>
      </c>
      <c r="B94" s="60">
        <v>67316</v>
      </c>
      <c r="C94" s="61">
        <v>373077</v>
      </c>
      <c r="D94" s="61">
        <v>20451</v>
      </c>
      <c r="E94" s="61">
        <v>69207</v>
      </c>
      <c r="F94" s="61">
        <v>52132</v>
      </c>
      <c r="G94" s="61">
        <v>101910</v>
      </c>
      <c r="H94" s="61">
        <v>48972</v>
      </c>
      <c r="I94" s="61">
        <v>8126</v>
      </c>
      <c r="J94" s="61">
        <v>14525</v>
      </c>
      <c r="K94" s="61">
        <v>32238</v>
      </c>
      <c r="L94" s="61">
        <v>45508</v>
      </c>
      <c r="M94" s="61">
        <v>15737</v>
      </c>
      <c r="N94" s="61">
        <v>34342</v>
      </c>
      <c r="O94" s="61">
        <v>10958</v>
      </c>
      <c r="P94" s="61">
        <v>10092</v>
      </c>
      <c r="Q94" s="61">
        <v>9373</v>
      </c>
      <c r="R94" s="61">
        <v>158060</v>
      </c>
      <c r="S94" s="61">
        <v>137319</v>
      </c>
      <c r="T94" s="61">
        <v>36048</v>
      </c>
      <c r="U94" s="61">
        <v>48371</v>
      </c>
      <c r="V94" s="61">
        <v>226191</v>
      </c>
      <c r="W94" s="61">
        <v>15608</v>
      </c>
      <c r="X94" s="61">
        <v>13405</v>
      </c>
      <c r="Y94" s="61">
        <v>12426</v>
      </c>
      <c r="Z94" s="61">
        <v>267630</v>
      </c>
      <c r="AA94" s="61">
        <v>48039</v>
      </c>
      <c r="AB94" s="61">
        <v>17789</v>
      </c>
      <c r="AC94" s="61">
        <v>118108</v>
      </c>
      <c r="AD94" s="61">
        <v>8312</v>
      </c>
      <c r="AE94" s="61">
        <v>8330</v>
      </c>
      <c r="AF94" s="61">
        <v>41118</v>
      </c>
      <c r="AG94" s="61">
        <v>2978</v>
      </c>
      <c r="AH94" s="61">
        <v>9019</v>
      </c>
      <c r="AI94" s="61">
        <v>22363</v>
      </c>
      <c r="AJ94" s="62">
        <v>1700129</v>
      </c>
      <c r="AL94" s="1">
        <f t="shared" si="38"/>
        <v>39600</v>
      </c>
      <c r="AM94" s="35">
        <f t="shared" si="39"/>
        <v>3.9594642524184931E-2</v>
      </c>
      <c r="AN94" s="35">
        <f t="shared" si="40"/>
        <v>0.21944040716910304</v>
      </c>
      <c r="AO94" s="35">
        <f t="shared" si="41"/>
        <v>1.2029087204559183E-2</v>
      </c>
      <c r="AP94" s="35">
        <f t="shared" si="42"/>
        <v>4.0706911063807513E-2</v>
      </c>
      <c r="AQ94" s="35">
        <f t="shared" si="43"/>
        <v>3.0663555530198002E-2</v>
      </c>
      <c r="AR94" s="35">
        <f t="shared" si="44"/>
        <v>5.9942510244810836E-2</v>
      </c>
      <c r="AS94" s="35">
        <f t="shared" si="45"/>
        <v>2.8804873041986815E-2</v>
      </c>
      <c r="AT94" s="35">
        <f t="shared" si="46"/>
        <v>4.7796373098747211E-3</v>
      </c>
      <c r="AU94" s="35">
        <f t="shared" si="47"/>
        <v>8.5434693485023777E-3</v>
      </c>
      <c r="AV94" s="35">
        <f t="shared" si="48"/>
        <v>1.8962090523719083E-2</v>
      </c>
      <c r="AW94" s="35">
        <f t="shared" si="49"/>
        <v>2.6767380592884422E-2</v>
      </c>
      <c r="AX94" s="35">
        <f t="shared" si="50"/>
        <v>9.2563564294238856E-3</v>
      </c>
      <c r="AY94" s="35">
        <f t="shared" si="51"/>
        <v>2.019964367409767E-2</v>
      </c>
      <c r="AZ94" s="35">
        <f t="shared" si="52"/>
        <v>6.4453932613348754E-3</v>
      </c>
      <c r="BA94" s="35">
        <f t="shared" si="53"/>
        <v>5.9360201490592773E-3</v>
      </c>
      <c r="BB94" s="35">
        <f t="shared" si="54"/>
        <v>5.5131110639251493E-3</v>
      </c>
      <c r="BC94" s="35">
        <f t="shared" si="55"/>
        <v>9.2969415850209014E-2</v>
      </c>
      <c r="BD94" s="35">
        <f t="shared" si="56"/>
        <v>8.0769753354010196E-2</v>
      </c>
      <c r="BE94" s="35">
        <f t="shared" si="57"/>
        <v>2.1203096941467384E-2</v>
      </c>
      <c r="BF94" s="35">
        <f t="shared" si="58"/>
        <v>2.8451370454830191E-2</v>
      </c>
      <c r="BG94" s="35">
        <f t="shared" si="59"/>
        <v>0.1330434337629674</v>
      </c>
      <c r="BH94" s="35">
        <f t="shared" si="60"/>
        <v>9.1804798341772881E-3</v>
      </c>
      <c r="BI94" s="35">
        <f t="shared" si="61"/>
        <v>7.8846958083768938E-3</v>
      </c>
      <c r="BJ94" s="35">
        <f t="shared" si="62"/>
        <v>7.3088571514279208E-3</v>
      </c>
      <c r="BK94" s="35">
        <f t="shared" si="63"/>
        <v>0.15741746655694949</v>
      </c>
      <c r="BL94" s="35">
        <f t="shared" si="64"/>
        <v>2.8256091155435852E-2</v>
      </c>
      <c r="BM94" s="35">
        <f t="shared" si="65"/>
        <v>1.0463323665439506E-2</v>
      </c>
      <c r="BN94" s="35">
        <f t="shared" si="66"/>
        <v>6.9470022568875661E-2</v>
      </c>
      <c r="BO94" s="35">
        <f t="shared" si="67"/>
        <v>4.8890407727884182E-3</v>
      </c>
      <c r="BP94" s="35">
        <f t="shared" si="68"/>
        <v>4.8996282046832916E-3</v>
      </c>
      <c r="BQ94" s="35">
        <f t="shared" si="69"/>
        <v>2.4185223591856854E-2</v>
      </c>
      <c r="BR94" s="35">
        <f t="shared" si="70"/>
        <v>1.7516317879407975E-3</v>
      </c>
      <c r="BS94" s="35">
        <f t="shared" si="71"/>
        <v>5.3048915699926303E-3</v>
      </c>
      <c r="BT94" s="35">
        <f t="shared" si="72"/>
        <v>1.3153707748059119E-2</v>
      </c>
      <c r="BU94" s="35">
        <f t="shared" si="73"/>
        <v>1</v>
      </c>
    </row>
    <row r="95" spans="1:73">
      <c r="A95" s="10">
        <v>39630</v>
      </c>
      <c r="B95" s="60">
        <v>69475</v>
      </c>
      <c r="C95" s="61">
        <v>396909</v>
      </c>
      <c r="D95" s="61">
        <v>20867</v>
      </c>
      <c r="E95" s="61">
        <v>73280</v>
      </c>
      <c r="F95" s="61">
        <v>59763</v>
      </c>
      <c r="G95" s="61">
        <v>130830</v>
      </c>
      <c r="H95" s="61">
        <v>69007</v>
      </c>
      <c r="I95" s="61">
        <v>10124</v>
      </c>
      <c r="J95" s="61">
        <v>14986</v>
      </c>
      <c r="K95" s="61">
        <v>39417</v>
      </c>
      <c r="L95" s="61">
        <v>59047</v>
      </c>
      <c r="M95" s="61">
        <v>50652</v>
      </c>
      <c r="N95" s="61">
        <v>40446</v>
      </c>
      <c r="O95" s="61">
        <v>14088</v>
      </c>
      <c r="P95" s="61">
        <v>10497</v>
      </c>
      <c r="Q95" s="61">
        <v>12020</v>
      </c>
      <c r="R95" s="61">
        <v>176224</v>
      </c>
      <c r="S95" s="61">
        <v>153558</v>
      </c>
      <c r="T95" s="61">
        <v>36898</v>
      </c>
      <c r="U95" s="61">
        <v>46584</v>
      </c>
      <c r="V95" s="61">
        <v>286681</v>
      </c>
      <c r="W95" s="61">
        <v>22034</v>
      </c>
      <c r="X95" s="61">
        <v>19706</v>
      </c>
      <c r="Y95" s="61">
        <v>14130</v>
      </c>
      <c r="Z95" s="61">
        <v>342551</v>
      </c>
      <c r="AA95" s="61">
        <v>59116</v>
      </c>
      <c r="AB95" s="61">
        <v>51982</v>
      </c>
      <c r="AC95" s="61">
        <v>228517</v>
      </c>
      <c r="AD95" s="61">
        <v>13558</v>
      </c>
      <c r="AE95" s="61">
        <v>12566</v>
      </c>
      <c r="AF95" s="61">
        <v>60207</v>
      </c>
      <c r="AG95" s="61">
        <v>3427</v>
      </c>
      <c r="AH95" s="61">
        <v>11716</v>
      </c>
      <c r="AI95" s="61">
        <v>25280</v>
      </c>
      <c r="AJ95" s="62">
        <v>2140034</v>
      </c>
      <c r="AL95" s="1">
        <f t="shared" si="38"/>
        <v>39630</v>
      </c>
      <c r="AM95" s="35">
        <f t="shared" si="39"/>
        <v>3.246443748089984E-2</v>
      </c>
      <c r="AN95" s="35">
        <f t="shared" si="40"/>
        <v>0.18546854863053577</v>
      </c>
      <c r="AO95" s="35">
        <f t="shared" si="41"/>
        <v>9.7507796605100661E-3</v>
      </c>
      <c r="AP95" s="35">
        <f t="shared" si="42"/>
        <v>3.4242446615334148E-2</v>
      </c>
      <c r="AQ95" s="35">
        <f t="shared" si="43"/>
        <v>2.7926191826858824E-2</v>
      </c>
      <c r="AR95" s="35">
        <f t="shared" si="44"/>
        <v>6.1134542722218431E-2</v>
      </c>
      <c r="AS95" s="35">
        <f t="shared" si="45"/>
        <v>3.2245749366598846E-2</v>
      </c>
      <c r="AT95" s="35">
        <f t="shared" si="46"/>
        <v>4.7307659597931621E-3</v>
      </c>
      <c r="AU95" s="35">
        <f t="shared" si="47"/>
        <v>7.0026924805867566E-3</v>
      </c>
      <c r="AV95" s="35">
        <f t="shared" si="48"/>
        <v>1.8418866242312038E-2</v>
      </c>
      <c r="AW95" s="35">
        <f t="shared" si="49"/>
        <v>2.7591617703270135E-2</v>
      </c>
      <c r="AX95" s="35">
        <f t="shared" si="50"/>
        <v>2.366878283242229E-2</v>
      </c>
      <c r="AY95" s="35">
        <f t="shared" si="51"/>
        <v>1.8899699724396903E-2</v>
      </c>
      <c r="AZ95" s="35">
        <f t="shared" si="52"/>
        <v>6.5830729792143491E-3</v>
      </c>
      <c r="BA95" s="35">
        <f t="shared" si="53"/>
        <v>4.905062256020231E-3</v>
      </c>
      <c r="BB95" s="35">
        <f t="shared" si="54"/>
        <v>5.6167331920894716E-3</v>
      </c>
      <c r="BC95" s="35">
        <f t="shared" si="55"/>
        <v>8.2346355244823213E-2</v>
      </c>
      <c r="BD95" s="35">
        <f t="shared" si="56"/>
        <v>7.175493473468178E-2</v>
      </c>
      <c r="BE95" s="35">
        <f t="shared" si="57"/>
        <v>1.7241782139909928E-2</v>
      </c>
      <c r="BF95" s="35">
        <f t="shared" si="58"/>
        <v>2.1767878454267548E-2</v>
      </c>
      <c r="BG95" s="35">
        <f t="shared" si="59"/>
        <v>0.13396095576051595</v>
      </c>
      <c r="BH95" s="35">
        <f t="shared" si="60"/>
        <v>1.0296098099375992E-2</v>
      </c>
      <c r="BI95" s="35">
        <f t="shared" si="61"/>
        <v>9.2082649154172323E-3</v>
      </c>
      <c r="BJ95" s="35">
        <f t="shared" si="62"/>
        <v>6.6026988356259761E-3</v>
      </c>
      <c r="BK95" s="35">
        <f t="shared" si="63"/>
        <v>0.16006801761093514</v>
      </c>
      <c r="BL95" s="35">
        <f t="shared" si="64"/>
        <v>2.7623860181660666E-2</v>
      </c>
      <c r="BM95" s="35">
        <f t="shared" si="65"/>
        <v>2.4290268285457148E-2</v>
      </c>
      <c r="BN95" s="35">
        <f t="shared" si="66"/>
        <v>0.1067819483241855</v>
      </c>
      <c r="BO95" s="35">
        <f t="shared" si="67"/>
        <v>6.3354133625914359E-3</v>
      </c>
      <c r="BP95" s="35">
        <f t="shared" si="68"/>
        <v>5.8718693254406241E-3</v>
      </c>
      <c r="BQ95" s="35">
        <f t="shared" si="69"/>
        <v>2.8133665166067454E-2</v>
      </c>
      <c r="BR95" s="35">
        <f t="shared" si="70"/>
        <v>1.6013764267296688E-3</v>
      </c>
      <c r="BS95" s="35">
        <f t="shared" si="71"/>
        <v>5.4746793742529321E-3</v>
      </c>
      <c r="BT95" s="35">
        <f t="shared" si="72"/>
        <v>1.1812896430617458E-2</v>
      </c>
      <c r="BU95" s="35">
        <f t="shared" si="73"/>
        <v>1</v>
      </c>
    </row>
    <row r="96" spans="1:73">
      <c r="A96" s="10">
        <v>39661</v>
      </c>
      <c r="B96" s="60">
        <v>58164</v>
      </c>
      <c r="C96" s="61">
        <v>415989</v>
      </c>
      <c r="D96" s="61">
        <v>22184</v>
      </c>
      <c r="E96" s="61">
        <v>74424</v>
      </c>
      <c r="F96" s="61">
        <v>51262</v>
      </c>
      <c r="G96" s="61">
        <v>111336</v>
      </c>
      <c r="H96" s="61">
        <v>63127</v>
      </c>
      <c r="I96" s="61">
        <v>7975</v>
      </c>
      <c r="J96" s="61">
        <v>12544</v>
      </c>
      <c r="K96" s="61">
        <v>35263</v>
      </c>
      <c r="L96" s="61">
        <v>49866</v>
      </c>
      <c r="M96" s="61">
        <v>53012</v>
      </c>
      <c r="N96" s="61">
        <v>44441</v>
      </c>
      <c r="O96" s="61">
        <v>11884</v>
      </c>
      <c r="P96" s="61">
        <v>9525</v>
      </c>
      <c r="Q96" s="61">
        <v>11423</v>
      </c>
      <c r="R96" s="61">
        <v>155514</v>
      </c>
      <c r="S96" s="61">
        <v>132196</v>
      </c>
      <c r="T96" s="61">
        <v>33840</v>
      </c>
      <c r="U96" s="61">
        <v>46611</v>
      </c>
      <c r="V96" s="61">
        <v>259666</v>
      </c>
      <c r="W96" s="61">
        <v>17938</v>
      </c>
      <c r="X96" s="61">
        <v>19371</v>
      </c>
      <c r="Y96" s="61">
        <v>13146</v>
      </c>
      <c r="Z96" s="61">
        <v>310120</v>
      </c>
      <c r="AA96" s="61">
        <v>57194</v>
      </c>
      <c r="AB96" s="61">
        <v>51683</v>
      </c>
      <c r="AC96" s="61">
        <v>226945</v>
      </c>
      <c r="AD96" s="61">
        <v>13029</v>
      </c>
      <c r="AE96" s="61">
        <v>10471</v>
      </c>
      <c r="AF96" s="61">
        <v>52926</v>
      </c>
      <c r="AG96" s="61">
        <v>3231</v>
      </c>
      <c r="AH96" s="61">
        <v>11071</v>
      </c>
      <c r="AI96" s="61">
        <v>23668</v>
      </c>
      <c r="AJ96" s="62">
        <v>2028723</v>
      </c>
      <c r="AL96" s="1">
        <f t="shared" si="38"/>
        <v>39661</v>
      </c>
      <c r="AM96" s="35">
        <f t="shared" si="39"/>
        <v>2.8670252173411549E-2</v>
      </c>
      <c r="AN96" s="35">
        <f t="shared" si="40"/>
        <v>0.20504967903454538</v>
      </c>
      <c r="AO96" s="35">
        <f t="shared" si="41"/>
        <v>1.0934957606336598E-2</v>
      </c>
      <c r="AP96" s="35">
        <f t="shared" si="42"/>
        <v>3.6685146271817293E-2</v>
      </c>
      <c r="AQ96" s="35">
        <f t="shared" si="43"/>
        <v>2.5268112009377328E-2</v>
      </c>
      <c r="AR96" s="35">
        <f t="shared" si="44"/>
        <v>5.4879843132847612E-2</v>
      </c>
      <c r="AS96" s="35">
        <f t="shared" si="45"/>
        <v>3.1116618680815469E-2</v>
      </c>
      <c r="AT96" s="35">
        <f t="shared" si="46"/>
        <v>3.9310443071824E-3</v>
      </c>
      <c r="AU96" s="35">
        <f t="shared" si="47"/>
        <v>6.1831999735794388E-3</v>
      </c>
      <c r="AV96" s="35">
        <f t="shared" si="48"/>
        <v>1.7381870270115733E-2</v>
      </c>
      <c r="AW96" s="35">
        <f t="shared" si="49"/>
        <v>2.457999441027681E-2</v>
      </c>
      <c r="AX96" s="35">
        <f t="shared" si="50"/>
        <v>2.6130723612834281E-2</v>
      </c>
      <c r="AY96" s="35">
        <f t="shared" si="51"/>
        <v>2.1905898439560256E-2</v>
      </c>
      <c r="AZ96" s="35">
        <f t="shared" si="52"/>
        <v>5.8578721688471022E-3</v>
      </c>
      <c r="BA96" s="35">
        <f t="shared" si="53"/>
        <v>4.69507172738713E-3</v>
      </c>
      <c r="BB96" s="35">
        <f t="shared" si="54"/>
        <v>5.6306356264507283E-3</v>
      </c>
      <c r="BC96" s="35">
        <f t="shared" si="55"/>
        <v>7.6656103371431195E-2</v>
      </c>
      <c r="BD96" s="35">
        <f t="shared" si="56"/>
        <v>6.5162173446054489E-2</v>
      </c>
      <c r="BE96" s="35">
        <f t="shared" si="57"/>
        <v>1.6680443806276164E-2</v>
      </c>
      <c r="BF96" s="35">
        <f t="shared" si="58"/>
        <v>2.2975536827846876E-2</v>
      </c>
      <c r="BG96" s="35">
        <f t="shared" si="59"/>
        <v>0.12799480264185895</v>
      </c>
      <c r="BH96" s="35">
        <f t="shared" si="60"/>
        <v>8.8420153958918991E-3</v>
      </c>
      <c r="BI96" s="35">
        <f t="shared" si="61"/>
        <v>9.5483710688940779E-3</v>
      </c>
      <c r="BJ96" s="35">
        <f t="shared" si="62"/>
        <v>6.4799383651686308E-3</v>
      </c>
      <c r="BK96" s="35">
        <f t="shared" si="63"/>
        <v>0.1528646345508973</v>
      </c>
      <c r="BL96" s="35">
        <f t="shared" si="64"/>
        <v>2.8192118884638268E-2</v>
      </c>
      <c r="BM96" s="35">
        <f t="shared" si="65"/>
        <v>2.5475631715123258E-2</v>
      </c>
      <c r="BN96" s="35">
        <f t="shared" si="66"/>
        <v>0.11186593734087896</v>
      </c>
      <c r="BO96" s="35">
        <f t="shared" si="67"/>
        <v>6.4222666179660805E-3</v>
      </c>
      <c r="BP96" s="35">
        <f t="shared" si="68"/>
        <v>5.1613749141701457E-3</v>
      </c>
      <c r="BQ96" s="35">
        <f t="shared" si="69"/>
        <v>2.6088332414035825E-2</v>
      </c>
      <c r="BR96" s="35">
        <f t="shared" si="70"/>
        <v>1.5926274804396658E-3</v>
      </c>
      <c r="BS96" s="35">
        <f t="shared" si="71"/>
        <v>5.4571274639268154E-3</v>
      </c>
      <c r="BT96" s="35">
        <f t="shared" si="72"/>
        <v>1.1666452246068094E-2</v>
      </c>
      <c r="BU96" s="35">
        <f t="shared" si="73"/>
        <v>1</v>
      </c>
    </row>
    <row r="97" spans="1:73">
      <c r="A97" s="10">
        <v>39692</v>
      </c>
      <c r="B97" s="60">
        <v>82795</v>
      </c>
      <c r="C97" s="61">
        <v>414192</v>
      </c>
      <c r="D97" s="61">
        <v>27443</v>
      </c>
      <c r="E97" s="61">
        <v>76559</v>
      </c>
      <c r="F97" s="61">
        <v>59593</v>
      </c>
      <c r="G97" s="61">
        <v>115743</v>
      </c>
      <c r="H97" s="61">
        <v>69859</v>
      </c>
      <c r="I97" s="61">
        <v>10336</v>
      </c>
      <c r="J97" s="61">
        <v>16072</v>
      </c>
      <c r="K97" s="61">
        <v>37420</v>
      </c>
      <c r="L97" s="61">
        <v>65269</v>
      </c>
      <c r="M97" s="61">
        <v>51095</v>
      </c>
      <c r="N97" s="61">
        <v>42525</v>
      </c>
      <c r="O97" s="61">
        <v>15282</v>
      </c>
      <c r="P97" s="61">
        <v>12093</v>
      </c>
      <c r="Q97" s="61">
        <v>13754</v>
      </c>
      <c r="R97" s="61">
        <v>182365</v>
      </c>
      <c r="S97" s="61">
        <v>157249</v>
      </c>
      <c r="T97" s="61">
        <v>34197</v>
      </c>
      <c r="U97" s="61">
        <v>58709</v>
      </c>
      <c r="V97" s="61">
        <v>285636</v>
      </c>
      <c r="W97" s="61">
        <v>19553</v>
      </c>
      <c r="X97" s="61">
        <v>20781</v>
      </c>
      <c r="Y97" s="61">
        <v>16446</v>
      </c>
      <c r="Z97" s="61">
        <v>342416</v>
      </c>
      <c r="AA97" s="61">
        <v>68637</v>
      </c>
      <c r="AB97" s="61">
        <v>37042</v>
      </c>
      <c r="AC97" s="61">
        <v>172806</v>
      </c>
      <c r="AD97" s="61">
        <v>15311</v>
      </c>
      <c r="AE97" s="61">
        <v>12762</v>
      </c>
      <c r="AF97" s="61">
        <v>62748</v>
      </c>
      <c r="AG97" s="61">
        <v>3903</v>
      </c>
      <c r="AH97" s="61">
        <v>17725</v>
      </c>
      <c r="AI97" s="61">
        <v>27430</v>
      </c>
      <c r="AJ97" s="62">
        <v>2146081</v>
      </c>
      <c r="AL97" s="1">
        <f t="shared" si="38"/>
        <v>39692</v>
      </c>
      <c r="AM97" s="35">
        <f t="shared" si="39"/>
        <v>3.8579624906981608E-2</v>
      </c>
      <c r="AN97" s="35">
        <f t="shared" si="40"/>
        <v>0.19299923907811495</v>
      </c>
      <c r="AO97" s="35">
        <f t="shared" si="41"/>
        <v>1.2787494973395692E-2</v>
      </c>
      <c r="AP97" s="35">
        <f t="shared" si="42"/>
        <v>3.5673863195284802E-2</v>
      </c>
      <c r="AQ97" s="35">
        <f t="shared" si="43"/>
        <v>2.7768290199670934E-2</v>
      </c>
      <c r="AR97" s="35">
        <f t="shared" si="44"/>
        <v>5.3932260711501569E-2</v>
      </c>
      <c r="AS97" s="35">
        <f t="shared" si="45"/>
        <v>3.2551893428067254E-2</v>
      </c>
      <c r="AT97" s="35">
        <f t="shared" si="46"/>
        <v>4.8162208229791887E-3</v>
      </c>
      <c r="AU97" s="35">
        <f t="shared" si="47"/>
        <v>7.4889997162269272E-3</v>
      </c>
      <c r="AV97" s="35">
        <f t="shared" si="48"/>
        <v>1.7436434132728447E-2</v>
      </c>
      <c r="AW97" s="35">
        <f t="shared" si="49"/>
        <v>3.0413111154704787E-2</v>
      </c>
      <c r="AX97" s="35">
        <f t="shared" si="50"/>
        <v>2.380851421731053E-2</v>
      </c>
      <c r="AY97" s="35">
        <f t="shared" si="51"/>
        <v>1.9815188709093459E-2</v>
      </c>
      <c r="AZ97" s="35">
        <f t="shared" si="52"/>
        <v>7.1208868630773959E-3</v>
      </c>
      <c r="BA97" s="35">
        <f t="shared" si="53"/>
        <v>5.6349224470092227E-3</v>
      </c>
      <c r="BB97" s="35">
        <f t="shared" si="54"/>
        <v>6.4088913698970356E-3</v>
      </c>
      <c r="BC97" s="35">
        <f t="shared" si="55"/>
        <v>8.497582337292954E-2</v>
      </c>
      <c r="BD97" s="35">
        <f t="shared" si="56"/>
        <v>7.327263043659582E-2</v>
      </c>
      <c r="BE97" s="35">
        <f t="shared" si="57"/>
        <v>1.5934626885005739E-2</v>
      </c>
      <c r="BF97" s="35">
        <f t="shared" si="58"/>
        <v>2.7356376576652977E-2</v>
      </c>
      <c r="BG97" s="35">
        <f t="shared" si="59"/>
        <v>0.13309656066103748</v>
      </c>
      <c r="BH97" s="35">
        <f t="shared" si="60"/>
        <v>9.1110260982693574E-3</v>
      </c>
      <c r="BI97" s="35">
        <f t="shared" si="61"/>
        <v>9.6832319003802743E-3</v>
      </c>
      <c r="BJ97" s="35">
        <f t="shared" si="62"/>
        <v>7.663270864426832E-3</v>
      </c>
      <c r="BK97" s="35">
        <f t="shared" si="63"/>
        <v>0.15955408952411396</v>
      </c>
      <c r="BL97" s="35">
        <f t="shared" si="64"/>
        <v>3.1982483419777726E-2</v>
      </c>
      <c r="BM97" s="35">
        <f t="shared" si="65"/>
        <v>1.7260299121980949E-2</v>
      </c>
      <c r="BN97" s="35">
        <f t="shared" si="66"/>
        <v>8.0521657849820211E-2</v>
      </c>
      <c r="BO97" s="35">
        <f t="shared" si="67"/>
        <v>7.1343998665474419E-3</v>
      </c>
      <c r="BP97" s="35">
        <f t="shared" si="68"/>
        <v>5.9466534580940797E-3</v>
      </c>
      <c r="BQ97" s="35">
        <f t="shared" si="69"/>
        <v>2.923841178408457E-2</v>
      </c>
      <c r="BR97" s="35">
        <f t="shared" si="70"/>
        <v>1.8186638808134455E-3</v>
      </c>
      <c r="BS97" s="35">
        <f t="shared" si="71"/>
        <v>8.2592409140195555E-3</v>
      </c>
      <c r="BT97" s="35">
        <f t="shared" si="72"/>
        <v>1.2781437420116016E-2</v>
      </c>
      <c r="BU97" s="35">
        <f t="shared" si="73"/>
        <v>1</v>
      </c>
    </row>
    <row r="98" spans="1:73">
      <c r="A98" s="10">
        <v>39722</v>
      </c>
      <c r="B98" s="60">
        <v>112464</v>
      </c>
      <c r="C98" s="61">
        <v>477737</v>
      </c>
      <c r="D98" s="61">
        <v>41869</v>
      </c>
      <c r="E98" s="61">
        <v>85173</v>
      </c>
      <c r="F98" s="61">
        <v>70368</v>
      </c>
      <c r="G98" s="61">
        <v>148783</v>
      </c>
      <c r="H98" s="61">
        <v>86410</v>
      </c>
      <c r="I98" s="61">
        <v>13891</v>
      </c>
      <c r="J98" s="61">
        <v>26387</v>
      </c>
      <c r="K98" s="61">
        <v>42370</v>
      </c>
      <c r="L98" s="61">
        <v>84103</v>
      </c>
      <c r="M98" s="61">
        <v>38826</v>
      </c>
      <c r="N98" s="61">
        <v>48014</v>
      </c>
      <c r="O98" s="61">
        <v>17693</v>
      </c>
      <c r="P98" s="61">
        <v>15557</v>
      </c>
      <c r="Q98" s="61">
        <v>16247</v>
      </c>
      <c r="R98" s="61">
        <v>210456</v>
      </c>
      <c r="S98" s="61">
        <v>177613</v>
      </c>
      <c r="T98" s="61">
        <v>47545</v>
      </c>
      <c r="U98" s="61">
        <v>69464</v>
      </c>
      <c r="V98" s="61">
        <v>331690</v>
      </c>
      <c r="W98" s="61">
        <v>26735</v>
      </c>
      <c r="X98" s="61">
        <v>25142</v>
      </c>
      <c r="Y98" s="61">
        <v>23696</v>
      </c>
      <c r="Z98" s="61">
        <v>407262</v>
      </c>
      <c r="AA98" s="61">
        <v>96987</v>
      </c>
      <c r="AB98" s="61">
        <v>26878</v>
      </c>
      <c r="AC98" s="61">
        <v>153922</v>
      </c>
      <c r="AD98" s="61">
        <v>19514</v>
      </c>
      <c r="AE98" s="61">
        <v>18059</v>
      </c>
      <c r="AF98" s="61">
        <v>73183</v>
      </c>
      <c r="AG98" s="61">
        <v>5374</v>
      </c>
      <c r="AH98" s="61">
        <v>26292</v>
      </c>
      <c r="AI98" s="61">
        <v>32615</v>
      </c>
      <c r="AJ98" s="62">
        <v>2513443</v>
      </c>
      <c r="AL98" s="1">
        <f t="shared" si="38"/>
        <v>39722</v>
      </c>
      <c r="AM98" s="35">
        <f t="shared" si="39"/>
        <v>4.4744997201050511E-2</v>
      </c>
      <c r="AN98" s="35">
        <f t="shared" si="40"/>
        <v>0.19007274085785911</v>
      </c>
      <c r="AO98" s="35">
        <f t="shared" si="41"/>
        <v>1.6658026460118651E-2</v>
      </c>
      <c r="AP98" s="35">
        <f t="shared" si="42"/>
        <v>3.3886982915466948E-2</v>
      </c>
      <c r="AQ98" s="35">
        <f t="shared" si="43"/>
        <v>2.7996656379317135E-2</v>
      </c>
      <c r="AR98" s="35">
        <f t="shared" si="44"/>
        <v>5.9194897198782709E-2</v>
      </c>
      <c r="AS98" s="35">
        <f t="shared" si="45"/>
        <v>3.4379136507173627E-2</v>
      </c>
      <c r="AT98" s="35">
        <f t="shared" si="46"/>
        <v>5.5266819259477936E-3</v>
      </c>
      <c r="AU98" s="35">
        <f t="shared" si="47"/>
        <v>1.0498348281620072E-2</v>
      </c>
      <c r="AV98" s="35">
        <f t="shared" si="48"/>
        <v>1.685735463266921E-2</v>
      </c>
      <c r="AW98" s="35">
        <f t="shared" si="49"/>
        <v>3.3461272047943795E-2</v>
      </c>
      <c r="AX98" s="35">
        <f t="shared" si="50"/>
        <v>1.5447336581732706E-2</v>
      </c>
      <c r="AY98" s="35">
        <f t="shared" si="51"/>
        <v>1.9102879993697888E-2</v>
      </c>
      <c r="AZ98" s="35">
        <f t="shared" si="52"/>
        <v>7.0393480178384789E-3</v>
      </c>
      <c r="BA98" s="35">
        <f t="shared" si="53"/>
        <v>6.1895177252875837E-3</v>
      </c>
      <c r="BB98" s="35">
        <f t="shared" si="54"/>
        <v>6.4640415557464404E-3</v>
      </c>
      <c r="BC98" s="35">
        <f t="shared" si="55"/>
        <v>8.373215545369439E-2</v>
      </c>
      <c r="BD98" s="35">
        <f t="shared" si="56"/>
        <v>7.0665218984476669E-2</v>
      </c>
      <c r="BE98" s="35">
        <f t="shared" si="57"/>
        <v>1.8916283361110637E-2</v>
      </c>
      <c r="BF98" s="35">
        <f t="shared" si="58"/>
        <v>2.7636990375353648E-2</v>
      </c>
      <c r="BG98" s="35">
        <f t="shared" si="59"/>
        <v>0.13196639032593935</v>
      </c>
      <c r="BH98" s="35">
        <f t="shared" si="60"/>
        <v>1.0636803778721062E-2</v>
      </c>
      <c r="BI98" s="35">
        <f t="shared" si="61"/>
        <v>1.000301180492257E-2</v>
      </c>
      <c r="BJ98" s="35">
        <f t="shared" si="62"/>
        <v>9.4277053428305311E-3</v>
      </c>
      <c r="BK98" s="35">
        <f t="shared" si="63"/>
        <v>0.16203351339178967</v>
      </c>
      <c r="BL98" s="35">
        <f t="shared" si="64"/>
        <v>3.8587308325671199E-2</v>
      </c>
      <c r="BM98" s="35">
        <f t="shared" si="65"/>
        <v>1.06936978479321E-2</v>
      </c>
      <c r="BN98" s="35">
        <f t="shared" si="66"/>
        <v>6.1239502944765406E-2</v>
      </c>
      <c r="BO98" s="35">
        <f t="shared" si="67"/>
        <v>7.7638522138755483E-3</v>
      </c>
      <c r="BP98" s="35">
        <f t="shared" si="68"/>
        <v>7.1849650061688291E-3</v>
      </c>
      <c r="BQ98" s="35">
        <f t="shared" si="69"/>
        <v>2.9116634035464502E-2</v>
      </c>
      <c r="BR98" s="35">
        <f t="shared" si="70"/>
        <v>2.1381029925882544E-3</v>
      </c>
      <c r="BS98" s="35">
        <f t="shared" si="71"/>
        <v>1.0460551522353999E-2</v>
      </c>
      <c r="BT98" s="35">
        <f t="shared" si="72"/>
        <v>1.2976224246979143E-2</v>
      </c>
      <c r="BU98" s="35">
        <f t="shared" si="73"/>
        <v>1</v>
      </c>
    </row>
    <row r="99" spans="1:73">
      <c r="A99" s="10">
        <v>39753</v>
      </c>
      <c r="B99" s="60">
        <v>121886</v>
      </c>
      <c r="C99" s="61">
        <v>506923</v>
      </c>
      <c r="D99" s="61">
        <v>47139</v>
      </c>
      <c r="E99" s="61">
        <v>79786</v>
      </c>
      <c r="F99" s="61">
        <v>65394</v>
      </c>
      <c r="G99" s="61">
        <v>135578</v>
      </c>
      <c r="H99" s="61">
        <v>81310</v>
      </c>
      <c r="I99" s="61">
        <v>15114</v>
      </c>
      <c r="J99" s="61">
        <v>23365</v>
      </c>
      <c r="K99" s="61">
        <v>47783</v>
      </c>
      <c r="L99" s="61">
        <v>80973</v>
      </c>
      <c r="M99" s="61">
        <v>26953</v>
      </c>
      <c r="N99" s="61">
        <v>40177</v>
      </c>
      <c r="O99" s="61">
        <v>13941</v>
      </c>
      <c r="P99" s="61">
        <v>13955</v>
      </c>
      <c r="Q99" s="61">
        <v>16421</v>
      </c>
      <c r="R99" s="61">
        <v>208717</v>
      </c>
      <c r="S99" s="61">
        <v>181652</v>
      </c>
      <c r="T99" s="61">
        <v>53930</v>
      </c>
      <c r="U99" s="61">
        <v>85543</v>
      </c>
      <c r="V99" s="61">
        <v>363029</v>
      </c>
      <c r="W99" s="61">
        <v>24829</v>
      </c>
      <c r="X99" s="61">
        <v>36186</v>
      </c>
      <c r="Y99" s="61">
        <v>22971</v>
      </c>
      <c r="Z99" s="61">
        <v>447015</v>
      </c>
      <c r="AA99" s="61">
        <v>113781</v>
      </c>
      <c r="AB99" s="61">
        <v>30863</v>
      </c>
      <c r="AC99" s="61">
        <v>174807</v>
      </c>
      <c r="AD99" s="61">
        <v>22961</v>
      </c>
      <c r="AE99" s="61">
        <v>17739</v>
      </c>
      <c r="AF99" s="61">
        <v>76442</v>
      </c>
      <c r="AG99" s="61">
        <v>6883</v>
      </c>
      <c r="AH99" s="61">
        <v>43332</v>
      </c>
      <c r="AI99" s="61">
        <v>39435</v>
      </c>
      <c r="AJ99" s="62">
        <v>2638147</v>
      </c>
      <c r="AL99" s="1">
        <f t="shared" si="38"/>
        <v>39753</v>
      </c>
      <c r="AM99" s="35">
        <f t="shared" si="39"/>
        <v>4.6201367854027849E-2</v>
      </c>
      <c r="AN99" s="35">
        <f t="shared" si="40"/>
        <v>0.1921511576117631</v>
      </c>
      <c r="AO99" s="35">
        <f t="shared" si="41"/>
        <v>1.7868223415905177E-2</v>
      </c>
      <c r="AP99" s="35">
        <f t="shared" si="42"/>
        <v>3.0243197213801962E-2</v>
      </c>
      <c r="AQ99" s="35">
        <f t="shared" si="43"/>
        <v>2.4787852989238281E-2</v>
      </c>
      <c r="AR99" s="35">
        <f t="shared" si="44"/>
        <v>5.139137432447851E-2</v>
      </c>
      <c r="AS99" s="35">
        <f t="shared" si="45"/>
        <v>3.0820875409899449E-2</v>
      </c>
      <c r="AT99" s="35">
        <f t="shared" si="46"/>
        <v>5.7290211652345378E-3</v>
      </c>
      <c r="AU99" s="35">
        <f t="shared" si="47"/>
        <v>8.8565951783581426E-3</v>
      </c>
      <c r="AV99" s="35">
        <f t="shared" si="48"/>
        <v>1.8112334149689158E-2</v>
      </c>
      <c r="AW99" s="35">
        <f t="shared" si="49"/>
        <v>3.0693134233990751E-2</v>
      </c>
      <c r="AX99" s="35">
        <f t="shared" si="50"/>
        <v>1.0216640695154591E-2</v>
      </c>
      <c r="AY99" s="35">
        <f t="shared" si="51"/>
        <v>1.5229249924283976E-2</v>
      </c>
      <c r="AZ99" s="35">
        <f t="shared" si="52"/>
        <v>5.2843909001280068E-3</v>
      </c>
      <c r="BA99" s="35">
        <f t="shared" si="53"/>
        <v>5.2896976552102666E-3</v>
      </c>
      <c r="BB99" s="35">
        <f t="shared" si="54"/>
        <v>6.2244446575569897E-3</v>
      </c>
      <c r="BC99" s="35">
        <f t="shared" si="55"/>
        <v>7.911500003601013E-2</v>
      </c>
      <c r="BD99" s="35">
        <f t="shared" si="56"/>
        <v>6.8855905300197445E-2</v>
      </c>
      <c r="BE99" s="35">
        <f t="shared" si="57"/>
        <v>2.0442378684735914E-2</v>
      </c>
      <c r="BF99" s="35">
        <f t="shared" si="58"/>
        <v>3.2425410714414321E-2</v>
      </c>
      <c r="BG99" s="35">
        <f t="shared" si="59"/>
        <v>0.13760757076842192</v>
      </c>
      <c r="BH99" s="35">
        <f t="shared" si="60"/>
        <v>9.4115301383888017E-3</v>
      </c>
      <c r="BI99" s="35">
        <f t="shared" si="61"/>
        <v>1.3716445671905319E-2</v>
      </c>
      <c r="BJ99" s="35">
        <f t="shared" si="62"/>
        <v>8.7072479281859582E-3</v>
      </c>
      <c r="BK99" s="35">
        <f t="shared" si="63"/>
        <v>0.169442794506902</v>
      </c>
      <c r="BL99" s="35">
        <f t="shared" si="64"/>
        <v>4.3129135715333528E-2</v>
      </c>
      <c r="BM99" s="35">
        <f t="shared" si="65"/>
        <v>1.1698741578843029E-2</v>
      </c>
      <c r="BN99" s="35">
        <f t="shared" si="66"/>
        <v>6.626128111890657E-2</v>
      </c>
      <c r="BO99" s="35">
        <f t="shared" si="67"/>
        <v>8.7034573888414863E-3</v>
      </c>
      <c r="BP99" s="35">
        <f t="shared" si="68"/>
        <v>6.7240377431583608E-3</v>
      </c>
      <c r="BQ99" s="35">
        <f t="shared" si="69"/>
        <v>2.8975640857010623E-2</v>
      </c>
      <c r="BR99" s="35">
        <f t="shared" si="70"/>
        <v>2.609028230799876E-3</v>
      </c>
      <c r="BS99" s="35">
        <f t="shared" si="71"/>
        <v>1.6425165087464801E-2</v>
      </c>
      <c r="BT99" s="35">
        <f t="shared" si="72"/>
        <v>1.4947991904924176E-2</v>
      </c>
      <c r="BU99" s="35">
        <f t="shared" si="73"/>
        <v>1</v>
      </c>
    </row>
    <row r="100" spans="1:73">
      <c r="A100" s="10">
        <v>39783</v>
      </c>
      <c r="B100" s="60">
        <v>192122</v>
      </c>
      <c r="C100" s="61">
        <v>487001</v>
      </c>
      <c r="D100" s="61">
        <v>91299</v>
      </c>
      <c r="E100" s="61">
        <v>91109</v>
      </c>
      <c r="F100" s="61">
        <v>106571</v>
      </c>
      <c r="G100" s="61">
        <v>166515</v>
      </c>
      <c r="H100" s="61">
        <v>93627</v>
      </c>
      <c r="I100" s="61">
        <v>38195</v>
      </c>
      <c r="J100" s="61">
        <v>44188</v>
      </c>
      <c r="K100" s="61">
        <v>51576</v>
      </c>
      <c r="L100" s="61">
        <v>117825</v>
      </c>
      <c r="M100" s="61">
        <v>25208</v>
      </c>
      <c r="N100" s="61">
        <v>38159</v>
      </c>
      <c r="O100" s="61">
        <v>16778</v>
      </c>
      <c r="P100" s="61">
        <v>20880</v>
      </c>
      <c r="Q100" s="61">
        <v>18346</v>
      </c>
      <c r="R100" s="61">
        <v>178238</v>
      </c>
      <c r="S100" s="61">
        <v>148448</v>
      </c>
      <c r="T100" s="61">
        <v>73586</v>
      </c>
      <c r="U100" s="61">
        <v>152579</v>
      </c>
      <c r="V100" s="61">
        <v>366004</v>
      </c>
      <c r="W100" s="61">
        <v>32241</v>
      </c>
      <c r="X100" s="61">
        <v>46770</v>
      </c>
      <c r="Y100" s="61">
        <v>29237</v>
      </c>
      <c r="Z100" s="61">
        <v>474252</v>
      </c>
      <c r="AA100" s="61">
        <v>126393</v>
      </c>
      <c r="AB100" s="61">
        <v>48937</v>
      </c>
      <c r="AC100" s="61">
        <v>194629</v>
      </c>
      <c r="AD100" s="61">
        <v>29616</v>
      </c>
      <c r="AE100" s="61">
        <v>46051</v>
      </c>
      <c r="AF100" s="61">
        <v>80243</v>
      </c>
      <c r="AG100" s="61">
        <v>8625</v>
      </c>
      <c r="AH100" s="61">
        <v>49637</v>
      </c>
      <c r="AI100" s="61">
        <v>42497</v>
      </c>
      <c r="AJ100" s="62">
        <v>3104681</v>
      </c>
      <c r="AL100" s="1">
        <f t="shared" si="38"/>
        <v>39783</v>
      </c>
      <c r="AM100" s="35">
        <f t="shared" si="39"/>
        <v>6.1881397799000926E-2</v>
      </c>
      <c r="AN100" s="35">
        <f t="shared" si="40"/>
        <v>0.15686023781509276</v>
      </c>
      <c r="AO100" s="35">
        <f t="shared" si="41"/>
        <v>2.9406885924834144E-2</v>
      </c>
      <c r="AP100" s="35">
        <f t="shared" si="42"/>
        <v>2.9345688011103235E-2</v>
      </c>
      <c r="AQ100" s="35">
        <f t="shared" si="43"/>
        <v>3.4325909811668255E-2</v>
      </c>
      <c r="AR100" s="35">
        <f t="shared" si="44"/>
        <v>5.3633529499488033E-2</v>
      </c>
      <c r="AS100" s="35">
        <f t="shared" si="45"/>
        <v>3.0156721415179208E-2</v>
      </c>
      <c r="AT100" s="35">
        <f t="shared" si="46"/>
        <v>1.2302391131327179E-2</v>
      </c>
      <c r="AU100" s="35">
        <f t="shared" si="47"/>
        <v>1.4232702168113245E-2</v>
      </c>
      <c r="AV100" s="35">
        <f t="shared" si="48"/>
        <v>1.661233472939732E-2</v>
      </c>
      <c r="AW100" s="35">
        <f t="shared" si="49"/>
        <v>3.7950758870234975E-2</v>
      </c>
      <c r="AX100" s="35">
        <f t="shared" si="50"/>
        <v>8.1193526806779825E-3</v>
      </c>
      <c r="AY100" s="35">
        <f t="shared" si="51"/>
        <v>1.2290795737146585E-2</v>
      </c>
      <c r="AZ100" s="35">
        <f t="shared" si="52"/>
        <v>5.4040978767222782E-3</v>
      </c>
      <c r="BA100" s="35">
        <f t="shared" si="53"/>
        <v>6.7253286247443778E-3</v>
      </c>
      <c r="BB100" s="35">
        <f t="shared" si="54"/>
        <v>5.9091417121436953E-3</v>
      </c>
      <c r="BC100" s="35">
        <f t="shared" si="55"/>
        <v>5.7409440776685271E-2</v>
      </c>
      <c r="BD100" s="35">
        <f t="shared" si="56"/>
        <v>4.7814252092243936E-2</v>
      </c>
      <c r="BE100" s="35">
        <f t="shared" si="57"/>
        <v>2.3701629893699224E-2</v>
      </c>
      <c r="BF100" s="35">
        <f t="shared" si="58"/>
        <v>4.9144823574467068E-2</v>
      </c>
      <c r="BG100" s="35">
        <f t="shared" si="59"/>
        <v>0.11788779587983435</v>
      </c>
      <c r="BH100" s="35">
        <f t="shared" si="60"/>
        <v>1.0384641771570091E-2</v>
      </c>
      <c r="BI100" s="35">
        <f t="shared" si="61"/>
        <v>1.5064349606288054E-2</v>
      </c>
      <c r="BJ100" s="35">
        <f t="shared" si="62"/>
        <v>9.417070546056101E-3</v>
      </c>
      <c r="BK100" s="35">
        <f t="shared" si="63"/>
        <v>0.15275385780374859</v>
      </c>
      <c r="BL100" s="35">
        <f t="shared" si="64"/>
        <v>4.0710462685216289E-2</v>
      </c>
      <c r="BM100" s="35">
        <f t="shared" si="65"/>
        <v>1.576232791710324E-2</v>
      </c>
      <c r="BN100" s="35">
        <f t="shared" si="66"/>
        <v>6.268888816596617E-2</v>
      </c>
      <c r="BO100" s="35">
        <f t="shared" si="67"/>
        <v>9.5391442792351292E-3</v>
      </c>
      <c r="BP100" s="35">
        <f t="shared" si="68"/>
        <v>1.4832763816958973E-2</v>
      </c>
      <c r="BQ100" s="35">
        <f t="shared" si="69"/>
        <v>2.5845811534260684E-2</v>
      </c>
      <c r="BR100" s="35">
        <f t="shared" si="70"/>
        <v>2.7780631891005871E-3</v>
      </c>
      <c r="BS100" s="35">
        <f t="shared" si="71"/>
        <v>1.598779391505923E-2</v>
      </c>
      <c r="BT100" s="35">
        <f t="shared" si="72"/>
        <v>1.3688040735908133E-2</v>
      </c>
      <c r="BU100" s="35">
        <f t="shared" si="73"/>
        <v>1</v>
      </c>
    </row>
    <row r="101" spans="1:73">
      <c r="A101" s="10">
        <v>39814</v>
      </c>
      <c r="B101" s="60">
        <v>312777</v>
      </c>
      <c r="C101" s="61">
        <v>555409</v>
      </c>
      <c r="D101" s="61">
        <v>149578</v>
      </c>
      <c r="E101" s="61">
        <v>116183</v>
      </c>
      <c r="F101" s="61">
        <v>189519</v>
      </c>
      <c r="G101" s="61">
        <v>212516</v>
      </c>
      <c r="H101" s="61">
        <v>125688</v>
      </c>
      <c r="I101" s="61">
        <v>76070</v>
      </c>
      <c r="J101" s="61">
        <v>78913</v>
      </c>
      <c r="K101" s="61">
        <v>88885</v>
      </c>
      <c r="L101" s="61">
        <v>166386</v>
      </c>
      <c r="M101" s="61">
        <v>30042</v>
      </c>
      <c r="N101" s="61">
        <v>42427</v>
      </c>
      <c r="O101" s="61">
        <v>26579</v>
      </c>
      <c r="P101" s="61">
        <v>29046</v>
      </c>
      <c r="Q101" s="61">
        <v>32093</v>
      </c>
      <c r="R101" s="61">
        <v>194289</v>
      </c>
      <c r="S101" s="61">
        <v>158613</v>
      </c>
      <c r="T101" s="61">
        <v>102655</v>
      </c>
      <c r="U101" s="61">
        <v>259731</v>
      </c>
      <c r="V101" s="61">
        <v>451931</v>
      </c>
      <c r="W101" s="61">
        <v>39455</v>
      </c>
      <c r="X101" s="61">
        <v>57551</v>
      </c>
      <c r="Y101" s="61">
        <v>41787</v>
      </c>
      <c r="Z101" s="61">
        <v>590724</v>
      </c>
      <c r="AA101" s="61">
        <v>170024</v>
      </c>
      <c r="AB101" s="61">
        <v>102851</v>
      </c>
      <c r="AC101" s="61">
        <v>238350</v>
      </c>
      <c r="AD101" s="61">
        <v>44900</v>
      </c>
      <c r="AE101" s="61">
        <v>94459</v>
      </c>
      <c r="AF101" s="61">
        <v>95313</v>
      </c>
      <c r="AG101" s="61">
        <v>11124</v>
      </c>
      <c r="AH101" s="61">
        <v>60679</v>
      </c>
      <c r="AI101" s="61">
        <v>53949</v>
      </c>
      <c r="AJ101" s="62">
        <v>4251159</v>
      </c>
      <c r="AL101" s="1">
        <f t="shared" si="38"/>
        <v>39814</v>
      </c>
      <c r="AM101" s="35">
        <f t="shared" si="39"/>
        <v>7.3574524029799873E-2</v>
      </c>
      <c r="AN101" s="35">
        <f t="shared" si="40"/>
        <v>0.13064884188053189</v>
      </c>
      <c r="AO101" s="35">
        <f t="shared" si="41"/>
        <v>3.5185228310679509E-2</v>
      </c>
      <c r="AP101" s="35">
        <f t="shared" si="42"/>
        <v>2.732972349422828E-2</v>
      </c>
      <c r="AQ101" s="35">
        <f t="shared" si="43"/>
        <v>4.4580548504537236E-2</v>
      </c>
      <c r="AR101" s="35">
        <f t="shared" si="44"/>
        <v>4.9990132102798318E-2</v>
      </c>
      <c r="AS101" s="35">
        <f t="shared" si="45"/>
        <v>2.9565584350056066E-2</v>
      </c>
      <c r="AT101" s="35">
        <f t="shared" si="46"/>
        <v>1.7893943745693822E-2</v>
      </c>
      <c r="AU101" s="35">
        <f t="shared" si="47"/>
        <v>1.8562702547705225E-2</v>
      </c>
      <c r="AV101" s="35">
        <f t="shared" si="48"/>
        <v>2.0908415799079733E-2</v>
      </c>
      <c r="AW101" s="35">
        <f t="shared" si="49"/>
        <v>3.9138973630485241E-2</v>
      </c>
      <c r="AX101" s="35">
        <f t="shared" si="50"/>
        <v>7.0667787302239223E-3</v>
      </c>
      <c r="AY101" s="35">
        <f t="shared" si="51"/>
        <v>9.9801018969179929E-3</v>
      </c>
      <c r="AZ101" s="35">
        <f t="shared" si="52"/>
        <v>6.2521773474010266E-3</v>
      </c>
      <c r="BA101" s="35">
        <f t="shared" si="53"/>
        <v>6.832489681049333E-3</v>
      </c>
      <c r="BB101" s="35">
        <f t="shared" si="54"/>
        <v>7.5492353967470992E-3</v>
      </c>
      <c r="BC101" s="35">
        <f t="shared" si="55"/>
        <v>4.5702595456909516E-2</v>
      </c>
      <c r="BD101" s="35">
        <f t="shared" si="56"/>
        <v>3.7310531081053429E-2</v>
      </c>
      <c r="BE101" s="35">
        <f t="shared" si="57"/>
        <v>2.4147532472909152E-2</v>
      </c>
      <c r="BF101" s="35">
        <f t="shared" si="58"/>
        <v>6.1096515091531509E-2</v>
      </c>
      <c r="BG101" s="35">
        <f t="shared" si="59"/>
        <v>0.10630771514309392</v>
      </c>
      <c r="BH101" s="35">
        <f t="shared" si="60"/>
        <v>9.2809984288990365E-3</v>
      </c>
      <c r="BI101" s="35">
        <f t="shared" si="61"/>
        <v>1.3537719948842186E-2</v>
      </c>
      <c r="BJ101" s="35">
        <f t="shared" si="62"/>
        <v>9.8295547167254853E-3</v>
      </c>
      <c r="BK101" s="35">
        <f t="shared" si="63"/>
        <v>0.13895598823756064</v>
      </c>
      <c r="BL101" s="35">
        <f t="shared" si="64"/>
        <v>3.9994740257892021E-2</v>
      </c>
      <c r="BM101" s="35">
        <f t="shared" si="65"/>
        <v>2.4193637546843109E-2</v>
      </c>
      <c r="BN101" s="35">
        <f t="shared" si="66"/>
        <v>5.6067063123256503E-2</v>
      </c>
      <c r="BO101" s="35">
        <f t="shared" si="67"/>
        <v>1.0561825610380604E-2</v>
      </c>
      <c r="BP101" s="35">
        <f t="shared" si="68"/>
        <v>2.2219587646568853E-2</v>
      </c>
      <c r="BQ101" s="35">
        <f t="shared" si="69"/>
        <v>2.2420474040138229E-2</v>
      </c>
      <c r="BR101" s="35">
        <f t="shared" si="70"/>
        <v>2.6166981757210208E-3</v>
      </c>
      <c r="BS101" s="35">
        <f t="shared" si="71"/>
        <v>1.4273519292033066E-2</v>
      </c>
      <c r="BT101" s="35">
        <f t="shared" si="72"/>
        <v>1.2690421600321231E-2</v>
      </c>
      <c r="BU101" s="35">
        <f t="shared" si="73"/>
        <v>1</v>
      </c>
    </row>
    <row r="102" spans="1:73">
      <c r="A102" s="10">
        <v>39845</v>
      </c>
      <c r="B102" s="60">
        <v>181679</v>
      </c>
      <c r="C102" s="61">
        <v>516096</v>
      </c>
      <c r="D102" s="61">
        <v>82926</v>
      </c>
      <c r="E102" s="61">
        <v>88902</v>
      </c>
      <c r="F102" s="61">
        <v>103547</v>
      </c>
      <c r="G102" s="61">
        <v>161170</v>
      </c>
      <c r="H102" s="61">
        <v>96614</v>
      </c>
      <c r="I102" s="61">
        <v>23121</v>
      </c>
      <c r="J102" s="61">
        <v>42182</v>
      </c>
      <c r="K102" s="61">
        <v>51757</v>
      </c>
      <c r="L102" s="61">
        <v>111622</v>
      </c>
      <c r="M102" s="61">
        <v>28404</v>
      </c>
      <c r="N102" s="61">
        <v>46001</v>
      </c>
      <c r="O102" s="61">
        <v>21990</v>
      </c>
      <c r="P102" s="61">
        <v>20834</v>
      </c>
      <c r="Q102" s="61">
        <v>20850</v>
      </c>
      <c r="R102" s="61">
        <v>215214</v>
      </c>
      <c r="S102" s="61">
        <v>181346</v>
      </c>
      <c r="T102" s="61">
        <v>86063</v>
      </c>
      <c r="U102" s="61">
        <v>164222</v>
      </c>
      <c r="V102" s="61">
        <v>406900</v>
      </c>
      <c r="W102" s="61">
        <v>30470</v>
      </c>
      <c r="X102" s="61">
        <v>48348</v>
      </c>
      <c r="Y102" s="61">
        <v>26573</v>
      </c>
      <c r="Z102" s="61">
        <v>512291</v>
      </c>
      <c r="AA102" s="61">
        <v>150318</v>
      </c>
      <c r="AB102" s="61">
        <v>57828</v>
      </c>
      <c r="AC102" s="61">
        <v>215442</v>
      </c>
      <c r="AD102" s="61">
        <v>34133</v>
      </c>
      <c r="AE102" s="61">
        <v>28428</v>
      </c>
      <c r="AF102" s="61">
        <v>91815</v>
      </c>
      <c r="AG102" s="61">
        <v>10377</v>
      </c>
      <c r="AH102" s="61">
        <v>58952</v>
      </c>
      <c r="AI102" s="61">
        <v>53906</v>
      </c>
      <c r="AJ102" s="62">
        <v>3276681</v>
      </c>
      <c r="AL102" s="1">
        <f t="shared" si="38"/>
        <v>39845</v>
      </c>
      <c r="AM102" s="35">
        <f t="shared" si="39"/>
        <v>5.5446044335716538E-2</v>
      </c>
      <c r="AN102" s="35">
        <f t="shared" si="40"/>
        <v>0.15750571996480586</v>
      </c>
      <c r="AO102" s="35">
        <f t="shared" si="41"/>
        <v>2.5307925916499042E-2</v>
      </c>
      <c r="AP102" s="35">
        <f t="shared" si="42"/>
        <v>2.713172261810045E-2</v>
      </c>
      <c r="AQ102" s="35">
        <f t="shared" si="43"/>
        <v>3.1601184247108581E-2</v>
      </c>
      <c r="AR102" s="35">
        <f t="shared" si="44"/>
        <v>4.9186966933918802E-2</v>
      </c>
      <c r="AS102" s="35">
        <f t="shared" si="45"/>
        <v>2.9485323716284862E-2</v>
      </c>
      <c r="AT102" s="35">
        <f t="shared" si="46"/>
        <v>7.0562254915873717E-3</v>
      </c>
      <c r="AU102" s="35">
        <f t="shared" si="47"/>
        <v>1.2873392313746745E-2</v>
      </c>
      <c r="AV102" s="35">
        <f t="shared" si="48"/>
        <v>1.5795556540291838E-2</v>
      </c>
      <c r="AW102" s="35">
        <f t="shared" si="49"/>
        <v>3.4065568177066977E-2</v>
      </c>
      <c r="AX102" s="35">
        <f t="shared" si="50"/>
        <v>8.6685276961657245E-3</v>
      </c>
      <c r="AY102" s="35">
        <f t="shared" si="51"/>
        <v>1.4038900948856479E-2</v>
      </c>
      <c r="AZ102" s="35">
        <f t="shared" si="52"/>
        <v>6.7110591479610012E-3</v>
      </c>
      <c r="BA102" s="35">
        <f t="shared" si="53"/>
        <v>6.3582631327248514E-3</v>
      </c>
      <c r="BB102" s="35">
        <f t="shared" si="54"/>
        <v>6.3631461225551102E-3</v>
      </c>
      <c r="BC102" s="35">
        <f t="shared" si="55"/>
        <v>6.5680485833073163E-2</v>
      </c>
      <c r="BD102" s="35">
        <f t="shared" si="56"/>
        <v>5.534441710987429E-2</v>
      </c>
      <c r="BE102" s="35">
        <f t="shared" si="57"/>
        <v>2.6265297110094024E-2</v>
      </c>
      <c r="BF102" s="35">
        <f t="shared" si="58"/>
        <v>5.011839724404054E-2</v>
      </c>
      <c r="BG102" s="35">
        <f t="shared" si="59"/>
        <v>0.12418053512075176</v>
      </c>
      <c r="BH102" s="35">
        <f t="shared" si="60"/>
        <v>9.2990437579978033E-3</v>
      </c>
      <c r="BI102" s="35">
        <f t="shared" si="61"/>
        <v>1.4755174519582468E-2</v>
      </c>
      <c r="BJ102" s="35">
        <f t="shared" si="62"/>
        <v>8.1097305474655598E-3</v>
      </c>
      <c r="BK102" s="35">
        <f t="shared" si="63"/>
        <v>0.15634448394579759</v>
      </c>
      <c r="BL102" s="35">
        <f t="shared" si="64"/>
        <v>4.5875079081546234E-2</v>
      </c>
      <c r="BM102" s="35">
        <f t="shared" si="65"/>
        <v>1.7648345994010401E-2</v>
      </c>
      <c r="BN102" s="35">
        <f t="shared" si="66"/>
        <v>6.5750068438154341E-2</v>
      </c>
      <c r="BO102" s="35">
        <f t="shared" si="67"/>
        <v>1.041694324226252E-2</v>
      </c>
      <c r="BP102" s="35">
        <f t="shared" si="68"/>
        <v>8.6758521809111103E-3</v>
      </c>
      <c r="BQ102" s="35">
        <f t="shared" si="69"/>
        <v>2.8020731954071818E-2</v>
      </c>
      <c r="BR102" s="35">
        <f t="shared" si="70"/>
        <v>3.1669240917867806E-3</v>
      </c>
      <c r="BS102" s="35">
        <f t="shared" si="71"/>
        <v>1.7991376029586035E-2</v>
      </c>
      <c r="BT102" s="35">
        <f t="shared" si="72"/>
        <v>1.6451403111868382E-2</v>
      </c>
      <c r="BU102" s="35">
        <f t="shared" si="73"/>
        <v>1</v>
      </c>
    </row>
    <row r="103" spans="1:73">
      <c r="A103" s="10">
        <v>39873</v>
      </c>
      <c r="B103" s="60">
        <v>165002</v>
      </c>
      <c r="C103" s="61">
        <v>535355</v>
      </c>
      <c r="D103" s="61">
        <v>67131</v>
      </c>
      <c r="E103" s="61">
        <v>103409</v>
      </c>
      <c r="F103" s="61">
        <v>83645</v>
      </c>
      <c r="G103" s="61">
        <v>156519</v>
      </c>
      <c r="H103" s="61">
        <v>96285</v>
      </c>
      <c r="I103" s="61">
        <v>19930</v>
      </c>
      <c r="J103" s="61">
        <v>38657</v>
      </c>
      <c r="K103" s="61">
        <v>52127</v>
      </c>
      <c r="L103" s="61">
        <v>113086</v>
      </c>
      <c r="M103" s="61">
        <v>30335</v>
      </c>
      <c r="N103" s="61">
        <v>48265</v>
      </c>
      <c r="O103" s="61">
        <v>16904</v>
      </c>
      <c r="P103" s="61">
        <v>18468</v>
      </c>
      <c r="Q103" s="61">
        <v>21525</v>
      </c>
      <c r="R103" s="61">
        <v>236978</v>
      </c>
      <c r="S103" s="61">
        <v>197569</v>
      </c>
      <c r="T103" s="61">
        <v>80930</v>
      </c>
      <c r="U103" s="61">
        <v>126513</v>
      </c>
      <c r="V103" s="61">
        <v>418024</v>
      </c>
      <c r="W103" s="61">
        <v>30934</v>
      </c>
      <c r="X103" s="61">
        <v>43959</v>
      </c>
      <c r="Y103" s="61">
        <v>25354</v>
      </c>
      <c r="Z103" s="61">
        <v>518271</v>
      </c>
      <c r="AA103" s="61">
        <v>137568</v>
      </c>
      <c r="AB103" s="61">
        <v>48133</v>
      </c>
      <c r="AC103" s="61">
        <v>220892</v>
      </c>
      <c r="AD103" s="61">
        <v>28459</v>
      </c>
      <c r="AE103" s="61">
        <v>28876</v>
      </c>
      <c r="AF103" s="61">
        <v>90127</v>
      </c>
      <c r="AG103" s="61">
        <v>9599</v>
      </c>
      <c r="AH103" s="61">
        <v>53502</v>
      </c>
      <c r="AI103" s="61">
        <v>53169</v>
      </c>
      <c r="AJ103" s="62">
        <v>3199658</v>
      </c>
      <c r="AL103" s="1">
        <f t="shared" si="38"/>
        <v>39873</v>
      </c>
      <c r="AM103" s="35">
        <f t="shared" si="39"/>
        <v>5.1568636398015039E-2</v>
      </c>
      <c r="AN103" s="35">
        <f t="shared" si="40"/>
        <v>0.16731631943163924</v>
      </c>
      <c r="AO103" s="35">
        <f t="shared" si="41"/>
        <v>2.0980679810154709E-2</v>
      </c>
      <c r="AP103" s="35">
        <f t="shared" si="42"/>
        <v>3.2318766568176976E-2</v>
      </c>
      <c r="AQ103" s="35">
        <f t="shared" si="43"/>
        <v>2.6141856410903917E-2</v>
      </c>
      <c r="AR103" s="35">
        <f t="shared" si="44"/>
        <v>4.8917415548786779E-2</v>
      </c>
      <c r="AS103" s="35">
        <f t="shared" si="45"/>
        <v>3.0092278612276688E-2</v>
      </c>
      <c r="AT103" s="35">
        <f t="shared" si="46"/>
        <v>6.2287907020062766E-3</v>
      </c>
      <c r="AU103" s="35">
        <f t="shared" si="47"/>
        <v>1.2081603721397724E-2</v>
      </c>
      <c r="AV103" s="35">
        <f t="shared" si="48"/>
        <v>1.6291428646436588E-2</v>
      </c>
      <c r="AW103" s="35">
        <f t="shared" si="49"/>
        <v>3.5343152299401999E-2</v>
      </c>
      <c r="AX103" s="35">
        <f t="shared" si="50"/>
        <v>9.4807007498926444E-3</v>
      </c>
      <c r="AY103" s="35">
        <f t="shared" si="51"/>
        <v>1.5084424647884242E-2</v>
      </c>
      <c r="AZ103" s="35">
        <f t="shared" si="52"/>
        <v>5.2830646275320676E-3</v>
      </c>
      <c r="BA103" s="35">
        <f t="shared" si="53"/>
        <v>5.7718668682715463E-3</v>
      </c>
      <c r="BB103" s="35">
        <f t="shared" si="54"/>
        <v>6.7272814782079835E-3</v>
      </c>
      <c r="BC103" s="35">
        <f t="shared" si="55"/>
        <v>7.4063540540895312E-2</v>
      </c>
      <c r="BD103" s="35">
        <f t="shared" si="56"/>
        <v>6.1746911701188067E-2</v>
      </c>
      <c r="BE103" s="35">
        <f t="shared" si="57"/>
        <v>2.5293328224453987E-2</v>
      </c>
      <c r="BF103" s="35">
        <f t="shared" si="58"/>
        <v>3.9539538288154548E-2</v>
      </c>
      <c r="BG103" s="35">
        <f t="shared" si="59"/>
        <v>0.1306464628407161</v>
      </c>
      <c r="BH103" s="35">
        <f t="shared" si="60"/>
        <v>9.6679082576950418E-3</v>
      </c>
      <c r="BI103" s="35">
        <f t="shared" si="61"/>
        <v>1.3738655818840638E-2</v>
      </c>
      <c r="BJ103" s="35">
        <f t="shared" si="62"/>
        <v>7.9239718744940867E-3</v>
      </c>
      <c r="BK103" s="35">
        <f t="shared" si="63"/>
        <v>0.16197699879174587</v>
      </c>
      <c r="BL103" s="35">
        <f t="shared" si="64"/>
        <v>4.2994595047345686E-2</v>
      </c>
      <c r="BM103" s="35">
        <f t="shared" si="65"/>
        <v>1.5043170238819273E-2</v>
      </c>
      <c r="BN103" s="35">
        <f t="shared" si="66"/>
        <v>6.9036128236205238E-2</v>
      </c>
      <c r="BO103" s="35">
        <f t="shared" si="67"/>
        <v>8.8943880877268757E-3</v>
      </c>
      <c r="BP103" s="35">
        <f t="shared" si="68"/>
        <v>9.0247145163639356E-3</v>
      </c>
      <c r="BQ103" s="35">
        <f t="shared" si="69"/>
        <v>2.8167697922715489E-2</v>
      </c>
      <c r="BR103" s="35">
        <f t="shared" si="70"/>
        <v>3.0000081258684521E-3</v>
      </c>
      <c r="BS103" s="35">
        <f t="shared" si="71"/>
        <v>1.6721162074196681E-2</v>
      </c>
      <c r="BT103" s="35">
        <f t="shared" si="72"/>
        <v>1.6617088451328237E-2</v>
      </c>
      <c r="BU103" s="35">
        <f t="shared" si="73"/>
        <v>1</v>
      </c>
    </row>
    <row r="104" spans="1:73">
      <c r="A104" s="10">
        <v>39904</v>
      </c>
      <c r="B104" s="60">
        <v>151478</v>
      </c>
      <c r="C104" s="61">
        <v>444523</v>
      </c>
      <c r="D104" s="61">
        <v>62744</v>
      </c>
      <c r="E104" s="61">
        <v>100904</v>
      </c>
      <c r="F104" s="61">
        <v>78610</v>
      </c>
      <c r="G104" s="61">
        <v>169096</v>
      </c>
      <c r="H104" s="61">
        <v>90562</v>
      </c>
      <c r="I104" s="61">
        <v>20958</v>
      </c>
      <c r="J104" s="61">
        <v>34388</v>
      </c>
      <c r="K104" s="61">
        <v>47997</v>
      </c>
      <c r="L104" s="61">
        <v>99113</v>
      </c>
      <c r="M104" s="61">
        <v>23964</v>
      </c>
      <c r="N104" s="61">
        <v>45792</v>
      </c>
      <c r="O104" s="61">
        <v>18655</v>
      </c>
      <c r="P104" s="61">
        <v>16929</v>
      </c>
      <c r="Q104" s="61">
        <v>19501</v>
      </c>
      <c r="R104" s="61">
        <v>207593</v>
      </c>
      <c r="S104" s="61">
        <v>178108</v>
      </c>
      <c r="T104" s="61">
        <v>67590</v>
      </c>
      <c r="U104" s="61">
        <v>97354</v>
      </c>
      <c r="V104" s="61">
        <v>350891</v>
      </c>
      <c r="W104" s="61">
        <v>29377</v>
      </c>
      <c r="X104" s="61">
        <v>37666</v>
      </c>
      <c r="Y104" s="61">
        <v>24151</v>
      </c>
      <c r="Z104" s="61">
        <v>442084</v>
      </c>
      <c r="AA104" s="61">
        <v>112667</v>
      </c>
      <c r="AB104" s="61">
        <v>41587</v>
      </c>
      <c r="AC104" s="61">
        <v>183380</v>
      </c>
      <c r="AD104" s="61">
        <v>24392</v>
      </c>
      <c r="AE104" s="61">
        <v>32354</v>
      </c>
      <c r="AF104" s="61">
        <v>77454</v>
      </c>
      <c r="AG104" s="61">
        <v>7779</v>
      </c>
      <c r="AH104" s="61">
        <v>38379</v>
      </c>
      <c r="AI104" s="61">
        <v>41598</v>
      </c>
      <c r="AJ104" s="62">
        <v>2799424</v>
      </c>
      <c r="AL104" s="1">
        <f t="shared" si="38"/>
        <v>39904</v>
      </c>
      <c r="AM104" s="35">
        <f t="shared" si="39"/>
        <v>5.4110417000068585E-2</v>
      </c>
      <c r="AN104" s="35">
        <f t="shared" si="40"/>
        <v>0.15879087983813814</v>
      </c>
      <c r="AO104" s="35">
        <f t="shared" si="41"/>
        <v>2.2413182140326011E-2</v>
      </c>
      <c r="AP104" s="35">
        <f t="shared" si="42"/>
        <v>3.6044557737591736E-2</v>
      </c>
      <c r="AQ104" s="35">
        <f t="shared" si="43"/>
        <v>2.808077661690405E-2</v>
      </c>
      <c r="AR104" s="35">
        <f t="shared" si="44"/>
        <v>6.040385450721291E-2</v>
      </c>
      <c r="AS104" s="35">
        <f t="shared" si="45"/>
        <v>3.2350226332274065E-2</v>
      </c>
      <c r="AT104" s="35">
        <f t="shared" si="46"/>
        <v>7.4865400882467249E-3</v>
      </c>
      <c r="AU104" s="35">
        <f t="shared" si="47"/>
        <v>1.2283955556571637E-2</v>
      </c>
      <c r="AV104" s="35">
        <f t="shared" si="48"/>
        <v>1.714531275005144E-2</v>
      </c>
      <c r="AW104" s="35">
        <f t="shared" si="49"/>
        <v>3.5404783269701194E-2</v>
      </c>
      <c r="AX104" s="35">
        <f t="shared" si="50"/>
        <v>8.5603324112388836E-3</v>
      </c>
      <c r="AY104" s="35">
        <f t="shared" si="51"/>
        <v>1.6357650716718866E-2</v>
      </c>
      <c r="AZ104" s="35">
        <f t="shared" si="52"/>
        <v>6.6638708534327061E-3</v>
      </c>
      <c r="BA104" s="35">
        <f t="shared" si="53"/>
        <v>6.047315447749251E-3</v>
      </c>
      <c r="BB104" s="35">
        <f t="shared" si="54"/>
        <v>6.9660758784664276E-3</v>
      </c>
      <c r="BC104" s="35">
        <f t="shared" si="55"/>
        <v>7.4155612011613817E-2</v>
      </c>
      <c r="BD104" s="35">
        <f t="shared" si="56"/>
        <v>6.3623088178139497E-2</v>
      </c>
      <c r="BE104" s="35">
        <f t="shared" si="57"/>
        <v>2.414425253194943E-2</v>
      </c>
      <c r="BF104" s="35">
        <f t="shared" si="58"/>
        <v>3.4776439724743376E-2</v>
      </c>
      <c r="BG104" s="35">
        <f t="shared" si="59"/>
        <v>0.12534399933700646</v>
      </c>
      <c r="BH104" s="35">
        <f t="shared" si="60"/>
        <v>1.0493944468576393E-2</v>
      </c>
      <c r="BI104" s="35">
        <f t="shared" si="61"/>
        <v>1.3454910724491896E-2</v>
      </c>
      <c r="BJ104" s="35">
        <f t="shared" si="62"/>
        <v>8.6271318671269515E-3</v>
      </c>
      <c r="BK104" s="35">
        <f t="shared" si="63"/>
        <v>0.15791962918086005</v>
      </c>
      <c r="BL104" s="35">
        <f t="shared" si="64"/>
        <v>4.024649356439039E-2</v>
      </c>
      <c r="BM104" s="35">
        <f t="shared" si="65"/>
        <v>1.4855556000091447E-2</v>
      </c>
      <c r="BN104" s="35">
        <f t="shared" si="66"/>
        <v>6.5506332731304726E-2</v>
      </c>
      <c r="BO104" s="35">
        <f t="shared" si="67"/>
        <v>8.7132210054639819E-3</v>
      </c>
      <c r="BP104" s="35">
        <f t="shared" si="68"/>
        <v>1.1557377517660776E-2</v>
      </c>
      <c r="BQ104" s="35">
        <f t="shared" si="69"/>
        <v>2.7667834525959625E-2</v>
      </c>
      <c r="BR104" s="35">
        <f t="shared" si="70"/>
        <v>2.7787859216753161E-3</v>
      </c>
      <c r="BS104" s="35">
        <f t="shared" si="71"/>
        <v>1.370960597608651E-2</v>
      </c>
      <c r="BT104" s="35">
        <f t="shared" si="72"/>
        <v>1.4859485379849569E-2</v>
      </c>
      <c r="BU104" s="35">
        <f t="shared" si="73"/>
        <v>1</v>
      </c>
    </row>
    <row r="105" spans="1:73">
      <c r="A105" s="10">
        <v>39934</v>
      </c>
      <c r="B105" s="60">
        <v>90771</v>
      </c>
      <c r="C105" s="61">
        <v>382919</v>
      </c>
      <c r="D105" s="61">
        <v>29585</v>
      </c>
      <c r="E105" s="61">
        <v>72090</v>
      </c>
      <c r="F105" s="61">
        <v>59268</v>
      </c>
      <c r="G105" s="61">
        <v>115574</v>
      </c>
      <c r="H105" s="61">
        <v>57827</v>
      </c>
      <c r="I105" s="61">
        <v>12591</v>
      </c>
      <c r="J105" s="61">
        <v>20760</v>
      </c>
      <c r="K105" s="61">
        <v>34399</v>
      </c>
      <c r="L105" s="61">
        <v>61487</v>
      </c>
      <c r="M105" s="61">
        <v>17276</v>
      </c>
      <c r="N105" s="61">
        <v>42412</v>
      </c>
      <c r="O105" s="61">
        <v>12366</v>
      </c>
      <c r="P105" s="61">
        <v>12009</v>
      </c>
      <c r="Q105" s="61">
        <v>14047</v>
      </c>
      <c r="R105" s="61">
        <v>184447</v>
      </c>
      <c r="S105" s="61">
        <v>161888</v>
      </c>
      <c r="T105" s="61">
        <v>40467</v>
      </c>
      <c r="U105" s="61">
        <v>62092</v>
      </c>
      <c r="V105" s="61">
        <v>251537</v>
      </c>
      <c r="W105" s="61">
        <v>19349</v>
      </c>
      <c r="X105" s="61">
        <v>24036</v>
      </c>
      <c r="Y105" s="61">
        <v>17161</v>
      </c>
      <c r="Z105" s="61">
        <v>312083</v>
      </c>
      <c r="AA105" s="61">
        <v>75055</v>
      </c>
      <c r="AB105" s="61">
        <v>24488</v>
      </c>
      <c r="AC105" s="61">
        <v>119422</v>
      </c>
      <c r="AD105" s="61">
        <v>16239</v>
      </c>
      <c r="AE105" s="61">
        <v>14422</v>
      </c>
      <c r="AF105" s="61">
        <v>64833</v>
      </c>
      <c r="AG105" s="61">
        <v>5878</v>
      </c>
      <c r="AH105" s="61">
        <v>17373</v>
      </c>
      <c r="AI105" s="61">
        <v>31261</v>
      </c>
      <c r="AJ105" s="62">
        <v>2003442</v>
      </c>
      <c r="AL105" s="1">
        <f t="shared" si="38"/>
        <v>39934</v>
      </c>
      <c r="AM105" s="35">
        <f t="shared" si="39"/>
        <v>4.5307525748187367E-2</v>
      </c>
      <c r="AN105" s="35">
        <f t="shared" si="40"/>
        <v>0.1911305642988417</v>
      </c>
      <c r="AO105" s="35">
        <f t="shared" si="41"/>
        <v>1.4767085845260307E-2</v>
      </c>
      <c r="AP105" s="35">
        <f t="shared" si="42"/>
        <v>3.5983073131141304E-2</v>
      </c>
      <c r="AQ105" s="35">
        <f t="shared" si="43"/>
        <v>2.9583087506401484E-2</v>
      </c>
      <c r="AR105" s="35">
        <f t="shared" si="44"/>
        <v>5.7687719434852618E-2</v>
      </c>
      <c r="AS105" s="35">
        <f t="shared" si="45"/>
        <v>2.886382535656136E-2</v>
      </c>
      <c r="AT105" s="35">
        <f t="shared" si="46"/>
        <v>6.2846840587349176E-3</v>
      </c>
      <c r="AU105" s="35">
        <f t="shared" si="47"/>
        <v>1.0362166711090214E-2</v>
      </c>
      <c r="AV105" s="35">
        <f t="shared" si="48"/>
        <v>1.7169950515163405E-2</v>
      </c>
      <c r="AW105" s="35">
        <f t="shared" si="49"/>
        <v>3.0690681337418303E-2</v>
      </c>
      <c r="AX105" s="35">
        <f t="shared" si="50"/>
        <v>8.6231595424274832E-3</v>
      </c>
      <c r="AY105" s="35">
        <f t="shared" si="51"/>
        <v>2.1169567174892011E-2</v>
      </c>
      <c r="AZ105" s="35">
        <f t="shared" si="52"/>
        <v>6.1723773386002691E-3</v>
      </c>
      <c r="BA105" s="35">
        <f t="shared" si="53"/>
        <v>5.9941840093199602E-3</v>
      </c>
      <c r="BB105" s="35">
        <f t="shared" si="54"/>
        <v>7.0114333232506858E-3</v>
      </c>
      <c r="BC105" s="35">
        <f t="shared" si="55"/>
        <v>9.2065056038557636E-2</v>
      </c>
      <c r="BD105" s="35">
        <f t="shared" si="56"/>
        <v>8.0804934707368617E-2</v>
      </c>
      <c r="BE105" s="35">
        <f t="shared" si="57"/>
        <v>2.0198737971950275E-2</v>
      </c>
      <c r="BF105" s="35">
        <f t="shared" si="58"/>
        <v>3.0992661629335914E-2</v>
      </c>
      <c r="BG105" s="35">
        <f t="shared" si="59"/>
        <v>0.12555242427781788</v>
      </c>
      <c r="BH105" s="35">
        <f t="shared" si="60"/>
        <v>9.6578787906013742E-3</v>
      </c>
      <c r="BI105" s="35">
        <f t="shared" si="61"/>
        <v>1.1997352556250692E-2</v>
      </c>
      <c r="BJ105" s="35">
        <f t="shared" si="62"/>
        <v>8.5657583299142172E-3</v>
      </c>
      <c r="BK105" s="35">
        <f t="shared" si="63"/>
        <v>0.15577341395458416</v>
      </c>
      <c r="BL105" s="35">
        <f t="shared" si="64"/>
        <v>3.7463026132026782E-2</v>
      </c>
      <c r="BM105" s="35">
        <f t="shared" si="65"/>
        <v>1.2222964278476741E-2</v>
      </c>
      <c r="BN105" s="35">
        <f t="shared" si="66"/>
        <v>5.960841391964429E-2</v>
      </c>
      <c r="BO105" s="35">
        <f t="shared" si="67"/>
        <v>8.105550347851348E-3</v>
      </c>
      <c r="BP105" s="35">
        <f t="shared" si="68"/>
        <v>7.1986111901417658E-3</v>
      </c>
      <c r="BQ105" s="35">
        <f t="shared" si="69"/>
        <v>3.2360807051065116E-2</v>
      </c>
      <c r="BR105" s="35">
        <f t="shared" si="70"/>
        <v>2.933950670895389E-3</v>
      </c>
      <c r="BS105" s="35">
        <f t="shared" si="71"/>
        <v>8.6715762173299755E-3</v>
      </c>
      <c r="BT105" s="35">
        <f t="shared" si="72"/>
        <v>1.5603646125018843E-2</v>
      </c>
      <c r="BU105" s="35">
        <f t="shared" si="73"/>
        <v>1</v>
      </c>
    </row>
    <row r="106" spans="1:73">
      <c r="A106" s="10">
        <v>39965</v>
      </c>
      <c r="B106" s="60">
        <v>61302</v>
      </c>
      <c r="C106" s="61">
        <v>333909</v>
      </c>
      <c r="D106" s="61">
        <v>20651</v>
      </c>
      <c r="E106" s="61">
        <v>69465</v>
      </c>
      <c r="F106" s="61">
        <v>44724</v>
      </c>
      <c r="G106" s="61">
        <v>89343</v>
      </c>
      <c r="H106" s="61">
        <v>49049</v>
      </c>
      <c r="I106" s="61">
        <v>9233</v>
      </c>
      <c r="J106" s="61">
        <v>15790</v>
      </c>
      <c r="K106" s="61">
        <v>26557</v>
      </c>
      <c r="L106" s="61">
        <v>43282</v>
      </c>
      <c r="M106" s="61">
        <v>23453</v>
      </c>
      <c r="N106" s="61">
        <v>32831</v>
      </c>
      <c r="O106" s="61">
        <v>11010</v>
      </c>
      <c r="P106" s="61">
        <v>9026</v>
      </c>
      <c r="Q106" s="61">
        <v>9715</v>
      </c>
      <c r="R106" s="61">
        <v>154121</v>
      </c>
      <c r="S106" s="61">
        <v>136389</v>
      </c>
      <c r="T106" s="61">
        <v>28771</v>
      </c>
      <c r="U106" s="61">
        <v>43755</v>
      </c>
      <c r="V106" s="61">
        <v>208133</v>
      </c>
      <c r="W106" s="61">
        <v>14055</v>
      </c>
      <c r="X106" s="61">
        <v>12565</v>
      </c>
      <c r="Y106" s="61">
        <v>13659</v>
      </c>
      <c r="Z106" s="61">
        <v>248412</v>
      </c>
      <c r="AA106" s="61">
        <v>49909</v>
      </c>
      <c r="AB106" s="61">
        <v>21913</v>
      </c>
      <c r="AC106" s="61">
        <v>125696</v>
      </c>
      <c r="AD106" s="61">
        <v>10425</v>
      </c>
      <c r="AE106" s="61">
        <v>8128</v>
      </c>
      <c r="AF106" s="61">
        <v>46040</v>
      </c>
      <c r="AG106" s="61">
        <v>2780</v>
      </c>
      <c r="AH106" s="61">
        <v>8568</v>
      </c>
      <c r="AI106" s="61">
        <v>20169</v>
      </c>
      <c r="AJ106" s="62">
        <v>1618029</v>
      </c>
      <c r="AL106" s="1">
        <f t="shared" si="38"/>
        <v>39965</v>
      </c>
      <c r="AM106" s="35">
        <f t="shared" si="39"/>
        <v>3.7886836391683956E-2</v>
      </c>
      <c r="AN106" s="35">
        <f t="shared" si="40"/>
        <v>0.206367747426035</v>
      </c>
      <c r="AO106" s="35">
        <f t="shared" si="41"/>
        <v>1.2763059252955292E-2</v>
      </c>
      <c r="AP106" s="35">
        <f t="shared" si="42"/>
        <v>4.293186339676236E-2</v>
      </c>
      <c r="AQ106" s="35">
        <f t="shared" si="43"/>
        <v>2.7641037336166411E-2</v>
      </c>
      <c r="AR106" s="35">
        <f t="shared" si="44"/>
        <v>5.5217180903432507E-2</v>
      </c>
      <c r="AS106" s="35">
        <f t="shared" si="45"/>
        <v>3.03140425789649E-2</v>
      </c>
      <c r="AT106" s="35">
        <f t="shared" si="46"/>
        <v>5.7063254119672762E-3</v>
      </c>
      <c r="AU106" s="35">
        <f t="shared" si="47"/>
        <v>9.7587867708180762E-3</v>
      </c>
      <c r="AV106" s="35">
        <f t="shared" si="48"/>
        <v>1.6413179244624168E-2</v>
      </c>
      <c r="AW106" s="35">
        <f t="shared" si="49"/>
        <v>2.6749829576602151E-2</v>
      </c>
      <c r="AX106" s="35">
        <f t="shared" si="50"/>
        <v>1.4494795828752143E-2</v>
      </c>
      <c r="AY106" s="35">
        <f t="shared" si="51"/>
        <v>2.0290736445391276E-2</v>
      </c>
      <c r="AZ106" s="35">
        <f t="shared" si="52"/>
        <v>6.8045751961182399E-3</v>
      </c>
      <c r="BA106" s="35">
        <f t="shared" si="53"/>
        <v>5.5783919818495221E-3</v>
      </c>
      <c r="BB106" s="35">
        <f t="shared" si="54"/>
        <v>6.0042187130144144E-3</v>
      </c>
      <c r="BC106" s="35">
        <f t="shared" si="55"/>
        <v>9.5252310063663873E-2</v>
      </c>
      <c r="BD106" s="35">
        <f t="shared" si="56"/>
        <v>8.4293297586137211E-2</v>
      </c>
      <c r="BE106" s="35">
        <f t="shared" si="57"/>
        <v>1.7781510714579282E-2</v>
      </c>
      <c r="BF106" s="35">
        <f t="shared" si="58"/>
        <v>2.7042160554600691E-2</v>
      </c>
      <c r="BG106" s="35">
        <f t="shared" si="59"/>
        <v>0.12863366478598345</v>
      </c>
      <c r="BH106" s="35">
        <f t="shared" si="60"/>
        <v>8.686494494227235E-3</v>
      </c>
      <c r="BI106" s="35">
        <f t="shared" si="61"/>
        <v>7.7656210117371194E-3</v>
      </c>
      <c r="BJ106" s="35">
        <f t="shared" si="62"/>
        <v>8.4417522800889228E-3</v>
      </c>
      <c r="BK106" s="35">
        <f t="shared" si="63"/>
        <v>0.15352753257203672</v>
      </c>
      <c r="BL106" s="35">
        <f t="shared" si="64"/>
        <v>3.0845553448053155E-2</v>
      </c>
      <c r="BM106" s="35">
        <f t="shared" si="65"/>
        <v>1.3543020551547593E-2</v>
      </c>
      <c r="BN106" s="35">
        <f t="shared" si="66"/>
        <v>7.7684639768508479E-2</v>
      </c>
      <c r="BO106" s="35">
        <f t="shared" si="67"/>
        <v>6.4430241979593688E-3</v>
      </c>
      <c r="BP106" s="35">
        <f t="shared" si="68"/>
        <v>5.0233957487782971E-3</v>
      </c>
      <c r="BQ106" s="35">
        <f t="shared" si="69"/>
        <v>2.8454372573050297E-2</v>
      </c>
      <c r="BR106" s="35">
        <f t="shared" si="70"/>
        <v>1.7181397861224985E-3</v>
      </c>
      <c r="BS106" s="35">
        <f t="shared" si="71"/>
        <v>5.295331542265312E-3</v>
      </c>
      <c r="BT106" s="35">
        <f t="shared" si="72"/>
        <v>1.2465165951908155E-2</v>
      </c>
      <c r="BU106" s="35">
        <f t="shared" si="73"/>
        <v>1</v>
      </c>
    </row>
    <row r="107" spans="1:73">
      <c r="A107" s="10">
        <v>39995</v>
      </c>
      <c r="B107" s="60">
        <v>70694</v>
      </c>
      <c r="C107" s="61">
        <v>421968</v>
      </c>
      <c r="D107" s="61">
        <v>24333</v>
      </c>
      <c r="E107" s="61">
        <v>72168</v>
      </c>
      <c r="F107" s="61">
        <v>57019</v>
      </c>
      <c r="G107" s="61">
        <v>125329</v>
      </c>
      <c r="H107" s="61">
        <v>77131</v>
      </c>
      <c r="I107" s="61">
        <v>10208</v>
      </c>
      <c r="J107" s="61">
        <v>15242</v>
      </c>
      <c r="K107" s="61">
        <v>36317</v>
      </c>
      <c r="L107" s="61">
        <v>59599</v>
      </c>
      <c r="M107" s="61">
        <v>66907</v>
      </c>
      <c r="N107" s="61">
        <v>42322</v>
      </c>
      <c r="O107" s="61">
        <v>10017</v>
      </c>
      <c r="P107" s="61">
        <v>11313</v>
      </c>
      <c r="Q107" s="61">
        <v>11083</v>
      </c>
      <c r="R107" s="61">
        <v>174012</v>
      </c>
      <c r="S107" s="61">
        <v>151822</v>
      </c>
      <c r="T107" s="61">
        <v>35567</v>
      </c>
      <c r="U107" s="61">
        <v>46799</v>
      </c>
      <c r="V107" s="61">
        <v>280953</v>
      </c>
      <c r="W107" s="61">
        <v>21760</v>
      </c>
      <c r="X107" s="61">
        <v>26185</v>
      </c>
      <c r="Y107" s="61">
        <v>15301</v>
      </c>
      <c r="Z107" s="61">
        <v>344199</v>
      </c>
      <c r="AA107" s="61">
        <v>61050</v>
      </c>
      <c r="AB107" s="61">
        <v>55548</v>
      </c>
      <c r="AC107" s="61">
        <v>257224</v>
      </c>
      <c r="AD107" s="61">
        <v>16032</v>
      </c>
      <c r="AE107" s="61">
        <v>13460</v>
      </c>
      <c r="AF107" s="61">
        <v>56890</v>
      </c>
      <c r="AG107" s="61">
        <v>3028</v>
      </c>
      <c r="AH107" s="61">
        <v>10586</v>
      </c>
      <c r="AI107" s="61">
        <v>25068</v>
      </c>
      <c r="AJ107" s="62">
        <v>2211111</v>
      </c>
      <c r="AL107" s="1">
        <f t="shared" si="38"/>
        <v>39995</v>
      </c>
      <c r="AM107" s="35">
        <f t="shared" si="39"/>
        <v>3.1972162410661427E-2</v>
      </c>
      <c r="AN107" s="35">
        <f t="shared" si="40"/>
        <v>0.190839808584915</v>
      </c>
      <c r="AO107" s="35">
        <f t="shared" si="41"/>
        <v>1.1004874924868086E-2</v>
      </c>
      <c r="AP107" s="35">
        <f t="shared" si="42"/>
        <v>3.2638795609989731E-2</v>
      </c>
      <c r="AQ107" s="35">
        <f t="shared" si="43"/>
        <v>2.5787488733039633E-2</v>
      </c>
      <c r="AR107" s="35">
        <f t="shared" si="44"/>
        <v>5.6681460134746738E-2</v>
      </c>
      <c r="AS107" s="35">
        <f t="shared" si="45"/>
        <v>3.4883368587103947E-2</v>
      </c>
      <c r="AT107" s="35">
        <f t="shared" si="46"/>
        <v>4.6166836490795808E-3</v>
      </c>
      <c r="AU107" s="35">
        <f t="shared" si="47"/>
        <v>6.8933671805712152E-3</v>
      </c>
      <c r="AV107" s="35">
        <f t="shared" si="48"/>
        <v>1.6424774694712298E-2</v>
      </c>
      <c r="AW107" s="35">
        <f t="shared" si="49"/>
        <v>2.6954322962528792E-2</v>
      </c>
      <c r="AX107" s="35">
        <f t="shared" si="50"/>
        <v>3.0259448756756218E-2</v>
      </c>
      <c r="AY107" s="35">
        <f t="shared" si="51"/>
        <v>1.9140603976914774E-2</v>
      </c>
      <c r="AZ107" s="35">
        <f t="shared" si="52"/>
        <v>4.5303017351910422E-3</v>
      </c>
      <c r="BA107" s="35">
        <f t="shared" si="53"/>
        <v>5.1164324179111768E-3</v>
      </c>
      <c r="BB107" s="35">
        <f t="shared" si="54"/>
        <v>5.0124123121815236E-3</v>
      </c>
      <c r="BC107" s="35">
        <f t="shared" si="55"/>
        <v>7.8698898427080319E-2</v>
      </c>
      <c r="BD107" s="35">
        <f t="shared" si="56"/>
        <v>6.8663219530815056E-2</v>
      </c>
      <c r="BE107" s="35">
        <f t="shared" si="57"/>
        <v>1.6085578697767774E-2</v>
      </c>
      <c r="BF107" s="35">
        <f t="shared" si="58"/>
        <v>2.1165377948008941E-2</v>
      </c>
      <c r="BG107" s="35">
        <f t="shared" si="59"/>
        <v>0.12706417723940588</v>
      </c>
      <c r="BH107" s="35">
        <f t="shared" si="60"/>
        <v>9.8412065246837443E-3</v>
      </c>
      <c r="BI107" s="35">
        <f t="shared" si="61"/>
        <v>1.1842462906656427E-2</v>
      </c>
      <c r="BJ107" s="35">
        <f t="shared" si="62"/>
        <v>6.9200505989975179E-3</v>
      </c>
      <c r="BK107" s="35">
        <f t="shared" si="63"/>
        <v>0.15566789726974359</v>
      </c>
      <c r="BL107" s="35">
        <f t="shared" si="64"/>
        <v>2.7610554151284127E-2</v>
      </c>
      <c r="BM107" s="35">
        <f t="shared" si="65"/>
        <v>2.5122212317699111E-2</v>
      </c>
      <c r="BN107" s="35">
        <f t="shared" si="66"/>
        <v>0.11633246815741045</v>
      </c>
      <c r="BO107" s="35">
        <f t="shared" si="67"/>
        <v>7.250653630686112E-3</v>
      </c>
      <c r="BP107" s="35">
        <f t="shared" si="68"/>
        <v>6.0874374918310301E-3</v>
      </c>
      <c r="BQ107" s="35">
        <f t="shared" si="69"/>
        <v>2.5729147021565178E-2</v>
      </c>
      <c r="BR107" s="35">
        <f t="shared" si="70"/>
        <v>1.369447304997352E-3</v>
      </c>
      <c r="BS107" s="35">
        <f t="shared" si="71"/>
        <v>4.7876384315396195E-3</v>
      </c>
      <c r="BT107" s="35">
        <f t="shared" si="72"/>
        <v>1.1337287001873718E-2</v>
      </c>
      <c r="BU107" s="35">
        <f t="shared" si="73"/>
        <v>1</v>
      </c>
    </row>
    <row r="108" spans="1:73">
      <c r="A108" s="10">
        <v>40026</v>
      </c>
      <c r="B108" s="60">
        <v>65264</v>
      </c>
      <c r="C108" s="61">
        <v>383439</v>
      </c>
      <c r="D108" s="61">
        <v>22863</v>
      </c>
      <c r="E108" s="61">
        <v>70190</v>
      </c>
      <c r="F108" s="61">
        <v>49298</v>
      </c>
      <c r="G108" s="61">
        <v>100010</v>
      </c>
      <c r="H108" s="61">
        <v>62100</v>
      </c>
      <c r="I108" s="61">
        <v>10499</v>
      </c>
      <c r="J108" s="61">
        <v>14177</v>
      </c>
      <c r="K108" s="61">
        <v>32257</v>
      </c>
      <c r="L108" s="61">
        <v>53363</v>
      </c>
      <c r="M108" s="61">
        <v>57653</v>
      </c>
      <c r="N108" s="61">
        <v>42736</v>
      </c>
      <c r="O108" s="61">
        <v>9876</v>
      </c>
      <c r="P108" s="61">
        <v>10248</v>
      </c>
      <c r="Q108" s="61">
        <v>10626</v>
      </c>
      <c r="R108" s="61">
        <v>156614</v>
      </c>
      <c r="S108" s="61">
        <v>137551</v>
      </c>
      <c r="T108" s="61">
        <v>33340</v>
      </c>
      <c r="U108" s="61">
        <v>47616</v>
      </c>
      <c r="V108" s="61">
        <v>262608</v>
      </c>
      <c r="W108" s="61">
        <v>18571</v>
      </c>
      <c r="X108" s="61">
        <v>23883</v>
      </c>
      <c r="Y108" s="61">
        <v>14794</v>
      </c>
      <c r="Z108" s="61">
        <v>319856</v>
      </c>
      <c r="AA108" s="61">
        <v>55598</v>
      </c>
      <c r="AB108" s="61">
        <v>61705</v>
      </c>
      <c r="AC108" s="61">
        <v>230813</v>
      </c>
      <c r="AD108" s="61">
        <v>15265</v>
      </c>
      <c r="AE108" s="61">
        <v>13602</v>
      </c>
      <c r="AF108" s="61">
        <v>57317</v>
      </c>
      <c r="AG108" s="61">
        <v>2990</v>
      </c>
      <c r="AH108" s="61">
        <v>10234</v>
      </c>
      <c r="AI108" s="61">
        <v>26665</v>
      </c>
      <c r="AJ108" s="62">
        <v>2026212</v>
      </c>
      <c r="AL108" s="1">
        <f t="shared" si="38"/>
        <v>40026</v>
      </c>
      <c r="AM108" s="35">
        <f t="shared" si="39"/>
        <v>3.220985760621297E-2</v>
      </c>
      <c r="AN108" s="35">
        <f t="shared" si="40"/>
        <v>0.18923932934954488</v>
      </c>
      <c r="AO108" s="35">
        <f t="shared" si="41"/>
        <v>1.1283616916689863E-2</v>
      </c>
      <c r="AP108" s="35">
        <f t="shared" si="42"/>
        <v>3.4640995117983707E-2</v>
      </c>
      <c r="AQ108" s="35">
        <f t="shared" si="43"/>
        <v>2.4330129325065689E-2</v>
      </c>
      <c r="AR108" s="35">
        <f t="shared" si="44"/>
        <v>4.9358112576571453E-2</v>
      </c>
      <c r="AS108" s="35">
        <f t="shared" si="45"/>
        <v>3.0648323077743098E-2</v>
      </c>
      <c r="AT108" s="35">
        <f t="shared" si="46"/>
        <v>5.1815900804061963E-3</v>
      </c>
      <c r="AU108" s="35">
        <f t="shared" si="47"/>
        <v>6.9967999399865363E-3</v>
      </c>
      <c r="AV108" s="35">
        <f t="shared" si="48"/>
        <v>1.5919854388385817E-2</v>
      </c>
      <c r="AW108" s="35">
        <f t="shared" si="49"/>
        <v>2.6336335980637761E-2</v>
      </c>
      <c r="AX108" s="35">
        <f t="shared" si="50"/>
        <v>2.8453587285042235E-2</v>
      </c>
      <c r="AY108" s="35">
        <f t="shared" si="51"/>
        <v>2.1091573833340243E-2</v>
      </c>
      <c r="AZ108" s="35">
        <f t="shared" si="52"/>
        <v>4.8741197860835885E-3</v>
      </c>
      <c r="BA108" s="35">
        <f t="shared" si="53"/>
        <v>5.0577136054864944E-3</v>
      </c>
      <c r="BB108" s="35">
        <f t="shared" si="54"/>
        <v>5.2442686155249304E-3</v>
      </c>
      <c r="BC108" s="35">
        <f t="shared" si="55"/>
        <v>7.7293985032168402E-2</v>
      </c>
      <c r="BD108" s="35">
        <f t="shared" si="56"/>
        <v>6.7885788851314674E-2</v>
      </c>
      <c r="BE108" s="35">
        <f t="shared" si="57"/>
        <v>1.6454349298099111E-2</v>
      </c>
      <c r="BF108" s="35">
        <f t="shared" si="58"/>
        <v>2.3500008883571906E-2</v>
      </c>
      <c r="BG108" s="35">
        <f t="shared" si="59"/>
        <v>0.12960539173590918</v>
      </c>
      <c r="BH108" s="35">
        <f t="shared" si="60"/>
        <v>9.1653785487402113E-3</v>
      </c>
      <c r="BI108" s="35">
        <f t="shared" si="61"/>
        <v>1.1787019324730088E-2</v>
      </c>
      <c r="BJ108" s="35">
        <f t="shared" si="62"/>
        <v>7.301309043673614E-3</v>
      </c>
      <c r="BK108" s="35">
        <f t="shared" si="63"/>
        <v>0.15785909865305309</v>
      </c>
      <c r="BL108" s="35">
        <f t="shared" si="64"/>
        <v>2.7439379492372962E-2</v>
      </c>
      <c r="BM108" s="35">
        <f t="shared" si="65"/>
        <v>3.0453378027570657E-2</v>
      </c>
      <c r="BN108" s="35">
        <f t="shared" si="66"/>
        <v>0.11391354902645923</v>
      </c>
      <c r="BO108" s="35">
        <f t="shared" si="67"/>
        <v>7.5337625085627764E-3</v>
      </c>
      <c r="BP108" s="35">
        <f t="shared" si="68"/>
        <v>6.713019170748174E-3</v>
      </c>
      <c r="BQ108" s="35">
        <f t="shared" si="69"/>
        <v>2.8287760609452515E-2</v>
      </c>
      <c r="BR108" s="35">
        <f t="shared" si="70"/>
        <v>1.4756600000394825E-3</v>
      </c>
      <c r="BS108" s="35">
        <f t="shared" si="71"/>
        <v>5.0508041606702556E-3</v>
      </c>
      <c r="BT108" s="35">
        <f t="shared" si="72"/>
        <v>1.316002471607117E-2</v>
      </c>
      <c r="BU108" s="35">
        <f t="shared" si="73"/>
        <v>1</v>
      </c>
    </row>
    <row r="109" spans="1:73">
      <c r="A109" s="10">
        <v>40057</v>
      </c>
      <c r="B109" s="60">
        <v>85051</v>
      </c>
      <c r="C109" s="61">
        <v>413193</v>
      </c>
      <c r="D109" s="61">
        <v>30548</v>
      </c>
      <c r="E109" s="61">
        <v>80097</v>
      </c>
      <c r="F109" s="61">
        <v>64218</v>
      </c>
      <c r="G109" s="61">
        <v>121052</v>
      </c>
      <c r="H109" s="61">
        <v>69586</v>
      </c>
      <c r="I109" s="61">
        <v>11162</v>
      </c>
      <c r="J109" s="61">
        <v>16982</v>
      </c>
      <c r="K109" s="61">
        <v>38544</v>
      </c>
      <c r="L109" s="61">
        <v>64542</v>
      </c>
      <c r="M109" s="61">
        <v>52740</v>
      </c>
      <c r="N109" s="61">
        <v>47571</v>
      </c>
      <c r="O109" s="61">
        <v>12341</v>
      </c>
      <c r="P109" s="61">
        <v>12598</v>
      </c>
      <c r="Q109" s="61">
        <v>14978</v>
      </c>
      <c r="R109" s="61">
        <v>188014</v>
      </c>
      <c r="S109" s="61">
        <v>165161</v>
      </c>
      <c r="T109" s="61">
        <v>33839</v>
      </c>
      <c r="U109" s="61">
        <v>57103</v>
      </c>
      <c r="V109" s="61">
        <v>289599</v>
      </c>
      <c r="W109" s="61">
        <v>19611</v>
      </c>
      <c r="X109" s="61">
        <v>25326</v>
      </c>
      <c r="Y109" s="61">
        <v>17586</v>
      </c>
      <c r="Z109" s="61">
        <v>352122</v>
      </c>
      <c r="AA109" s="61">
        <v>72573</v>
      </c>
      <c r="AB109" s="61">
        <v>44420</v>
      </c>
      <c r="AC109" s="61">
        <v>180518</v>
      </c>
      <c r="AD109" s="61">
        <v>17591</v>
      </c>
      <c r="AE109" s="61">
        <v>15674</v>
      </c>
      <c r="AF109" s="61">
        <v>63292</v>
      </c>
      <c r="AG109" s="61">
        <v>3384</v>
      </c>
      <c r="AH109" s="61">
        <v>17888</v>
      </c>
      <c r="AI109" s="61">
        <v>29132</v>
      </c>
      <c r="AJ109" s="62">
        <v>2210753</v>
      </c>
      <c r="AL109" s="1">
        <f t="shared" si="38"/>
        <v>40057</v>
      </c>
      <c r="AM109" s="35">
        <f t="shared" si="39"/>
        <v>3.8471507219485848E-2</v>
      </c>
      <c r="AN109" s="35">
        <f t="shared" si="40"/>
        <v>0.18690147655572559</v>
      </c>
      <c r="AO109" s="35">
        <f t="shared" si="41"/>
        <v>1.3817916338912578E-2</v>
      </c>
      <c r="AP109" s="35">
        <f t="shared" si="42"/>
        <v>3.6230641776806363E-2</v>
      </c>
      <c r="AQ109" s="35">
        <f t="shared" si="43"/>
        <v>2.904802119458845E-2</v>
      </c>
      <c r="AR109" s="35">
        <f t="shared" si="44"/>
        <v>5.4756003949785435E-2</v>
      </c>
      <c r="AS109" s="35">
        <f t="shared" si="45"/>
        <v>3.1476153147818868E-2</v>
      </c>
      <c r="AT109" s="35">
        <f t="shared" si="46"/>
        <v>5.0489584318103376E-3</v>
      </c>
      <c r="AU109" s="35">
        <f t="shared" si="47"/>
        <v>7.6815456091205124E-3</v>
      </c>
      <c r="AV109" s="35">
        <f t="shared" si="48"/>
        <v>1.7434783533031507E-2</v>
      </c>
      <c r="AW109" s="35">
        <f t="shared" si="49"/>
        <v>2.9194577594150048E-2</v>
      </c>
      <c r="AX109" s="35">
        <f t="shared" si="50"/>
        <v>2.3856125039748901E-2</v>
      </c>
      <c r="AY109" s="35">
        <f t="shared" si="51"/>
        <v>2.1518007665261563E-2</v>
      </c>
      <c r="AZ109" s="35">
        <f t="shared" si="52"/>
        <v>5.5822608857705952E-3</v>
      </c>
      <c r="BA109" s="35">
        <f t="shared" si="53"/>
        <v>5.6985108693734668E-3</v>
      </c>
      <c r="BB109" s="35">
        <f t="shared" si="54"/>
        <v>6.7750671377580403E-3</v>
      </c>
      <c r="BC109" s="35">
        <f t="shared" si="55"/>
        <v>8.5045231194981988E-2</v>
      </c>
      <c r="BD109" s="35">
        <f t="shared" si="56"/>
        <v>7.4708029345657345E-2</v>
      </c>
      <c r="BE109" s="35">
        <f t="shared" si="57"/>
        <v>1.5306549397422507E-2</v>
      </c>
      <c r="BF109" s="35">
        <f t="shared" si="58"/>
        <v>2.5829660753598434E-2</v>
      </c>
      <c r="BG109" s="35">
        <f t="shared" si="59"/>
        <v>0.13099563813777479</v>
      </c>
      <c r="BH109" s="35">
        <f t="shared" si="60"/>
        <v>8.8707331845755723E-3</v>
      </c>
      <c r="BI109" s="35">
        <f t="shared" si="61"/>
        <v>1.1455825232398192E-2</v>
      </c>
      <c r="BJ109" s="35">
        <f t="shared" si="62"/>
        <v>7.954755687315589E-3</v>
      </c>
      <c r="BK109" s="35">
        <f t="shared" si="63"/>
        <v>0.15927695224206412</v>
      </c>
      <c r="BL109" s="35">
        <f t="shared" si="64"/>
        <v>3.2827276498098162E-2</v>
      </c>
      <c r="BM109" s="35">
        <f t="shared" si="65"/>
        <v>2.0092701446068374E-2</v>
      </c>
      <c r="BN109" s="35">
        <f t="shared" si="66"/>
        <v>8.1654531284137119E-2</v>
      </c>
      <c r="BO109" s="35">
        <f t="shared" si="67"/>
        <v>7.9570173601483298E-3</v>
      </c>
      <c r="BP109" s="35">
        <f t="shared" si="68"/>
        <v>7.089891996075545E-3</v>
      </c>
      <c r="BQ109" s="35">
        <f t="shared" si="69"/>
        <v>2.8629159385964872E-2</v>
      </c>
      <c r="BR109" s="35">
        <f t="shared" si="70"/>
        <v>1.5307001731989056E-3</v>
      </c>
      <c r="BS109" s="35">
        <f t="shared" si="71"/>
        <v>8.0913607264131264E-3</v>
      </c>
      <c r="BT109" s="35">
        <f t="shared" si="72"/>
        <v>1.3177410592680412E-2</v>
      </c>
      <c r="BU109" s="35">
        <f t="shared" si="73"/>
        <v>1</v>
      </c>
    </row>
    <row r="110" spans="1:73">
      <c r="A110" s="10">
        <v>40087</v>
      </c>
      <c r="B110" s="60">
        <v>115757</v>
      </c>
      <c r="C110" s="61">
        <v>482036</v>
      </c>
      <c r="D110" s="61">
        <v>45406</v>
      </c>
      <c r="E110" s="61">
        <v>85775</v>
      </c>
      <c r="F110" s="61">
        <v>71335</v>
      </c>
      <c r="G110" s="61">
        <v>144217</v>
      </c>
      <c r="H110" s="61">
        <v>79773</v>
      </c>
      <c r="I110" s="61">
        <v>13539</v>
      </c>
      <c r="J110" s="61">
        <v>23538</v>
      </c>
      <c r="K110" s="61">
        <v>45521</v>
      </c>
      <c r="L110" s="61">
        <v>79836</v>
      </c>
      <c r="M110" s="61">
        <v>31754</v>
      </c>
      <c r="N110" s="61">
        <v>43814</v>
      </c>
      <c r="O110" s="61">
        <v>13841</v>
      </c>
      <c r="P110" s="61">
        <v>14522</v>
      </c>
      <c r="Q110" s="61">
        <v>14187</v>
      </c>
      <c r="R110" s="61">
        <v>211526</v>
      </c>
      <c r="S110" s="61">
        <v>184540</v>
      </c>
      <c r="T110" s="61">
        <v>48209</v>
      </c>
      <c r="U110" s="61">
        <v>72346</v>
      </c>
      <c r="V110" s="61">
        <v>340167</v>
      </c>
      <c r="W110" s="61">
        <v>22957</v>
      </c>
      <c r="X110" s="61">
        <v>30155</v>
      </c>
      <c r="Y110" s="61">
        <v>22166</v>
      </c>
      <c r="Z110" s="61">
        <v>415444</v>
      </c>
      <c r="AA110" s="61">
        <v>97186</v>
      </c>
      <c r="AB110" s="61">
        <v>33439</v>
      </c>
      <c r="AC110" s="61">
        <v>161204</v>
      </c>
      <c r="AD110" s="61">
        <v>23008</v>
      </c>
      <c r="AE110" s="61">
        <v>18631</v>
      </c>
      <c r="AF110" s="61">
        <v>68100</v>
      </c>
      <c r="AG110" s="61">
        <v>5924</v>
      </c>
      <c r="AH110" s="61">
        <v>27121</v>
      </c>
      <c r="AI110" s="61">
        <v>37822</v>
      </c>
      <c r="AJ110" s="62">
        <v>2524809</v>
      </c>
      <c r="AL110" s="1">
        <f t="shared" ref="AL110:AL119" si="74">A110</f>
        <v>40087</v>
      </c>
      <c r="AM110" s="35">
        <f t="shared" ref="AM110:AM119" si="75">IF(B110="C","C",B110/$AJ110)</f>
        <v>4.5847824528508892E-2</v>
      </c>
      <c r="AN110" s="35">
        <f t="shared" ref="AN110:AN119" si="76">IF(C110="C","C",C110/$AJ110)</f>
        <v>0.19091978838795332</v>
      </c>
      <c r="AO110" s="35">
        <f t="shared" ref="AO110:AO119" si="77">IF(D110="C","C",D110/$AJ110)</f>
        <v>1.7983934626342034E-2</v>
      </c>
      <c r="AP110" s="35">
        <f t="shared" ref="AP110:AP119" si="78">IF(E110="C","C",E110/$AJ110)</f>
        <v>3.397286685844355E-2</v>
      </c>
      <c r="AQ110" s="35">
        <f t="shared" ref="AQ110:AQ119" si="79">IF(F110="C","C",F110/$AJ110)</f>
        <v>2.8253622353215629E-2</v>
      </c>
      <c r="AR110" s="35">
        <f t="shared" ref="AR110:AR119" si="80">IF(G110="C","C",G110/$AJ110)</f>
        <v>5.7119964322053671E-2</v>
      </c>
      <c r="AS110" s="35">
        <f t="shared" ref="AS110:AS119" si="81">IF(H110="C","C",H110/$AJ110)</f>
        <v>3.1595657334871664E-2</v>
      </c>
      <c r="AT110" s="35">
        <f t="shared" ref="AT110:AT119" si="82">IF(I110="C","C",I110/$AJ110)</f>
        <v>5.3623858279972861E-3</v>
      </c>
      <c r="AU110" s="35">
        <f t="shared" ref="AU110:AU119" si="83">IF(J110="C","C",J110/$AJ110)</f>
        <v>9.3226853991727685E-3</v>
      </c>
      <c r="AV110" s="35">
        <f t="shared" ref="AV110:AV119" si="84">IF(K110="C","C",K110/$AJ110)</f>
        <v>1.8029482626210538E-2</v>
      </c>
      <c r="AW110" s="35">
        <f t="shared" ref="AW110:AW119" si="85">IF(L110="C","C",L110/$AJ110)</f>
        <v>3.1620609717408328E-2</v>
      </c>
      <c r="AX110" s="35">
        <f t="shared" ref="AX110:AX119" si="86">IF(M110="C","C",M110/$AJ110)</f>
        <v>1.257679293760439E-2</v>
      </c>
      <c r="AY110" s="35">
        <f t="shared" ref="AY110:AY119" si="87">IF(N110="C","C",N110/$AJ110)</f>
        <v>1.7353391880336296E-2</v>
      </c>
      <c r="AZ110" s="35">
        <f t="shared" ref="AZ110:AZ119" si="88">IF(O110="C","C",O110/$AJ110)</f>
        <v>5.4819988363476206E-3</v>
      </c>
      <c r="BA110" s="35">
        <f t="shared" ref="BA110:BA119" si="89">IF(P110="C","C",P110/$AJ110)</f>
        <v>5.7517222094819846E-3</v>
      </c>
      <c r="BB110" s="35">
        <f t="shared" ref="BB110:BB119" si="90">IF(Q110="C","C",Q110/$AJ110)</f>
        <v>5.6190389055172096E-3</v>
      </c>
      <c r="BC110" s="35">
        <f t="shared" ref="BC110:BC119" si="91">IF(R110="C","C",R110/$AJ110)</f>
        <v>8.3779010610307555E-2</v>
      </c>
      <c r="BD110" s="35">
        <f t="shared" ref="BD110:BD119" si="92">IF(S110="C","C",S110/$AJ110)</f>
        <v>7.3090677354207781E-2</v>
      </c>
      <c r="BE110" s="35">
        <f t="shared" ref="BE110:BE119" si="93">IF(T110="C","C",T110/$AJ110)</f>
        <v>1.9094117614441328E-2</v>
      </c>
      <c r="BF110" s="35">
        <f t="shared" ref="BF110:BF119" si="94">IF(U110="C","C",U110/$AJ110)</f>
        <v>2.8654048682494399E-2</v>
      </c>
      <c r="BG110" s="35">
        <f t="shared" ref="BG110:BG119" si="95">IF(V110="C","C",V110/$AJ110)</f>
        <v>0.13472979540234528</v>
      </c>
      <c r="BH110" s="35">
        <f t="shared" ref="BH110:BH119" si="96">IF(W110="C","C",W110/$AJ110)</f>
        <v>9.0925689824458006E-3</v>
      </c>
      <c r="BI110" s="35">
        <f t="shared" ref="BI110:BI119" si="97">IF(X110="C","C",X110/$AJ110)</f>
        <v>1.1943477704650134E-2</v>
      </c>
      <c r="BJ110" s="35">
        <f t="shared" ref="BJ110:BJ119" si="98">IF(Y110="C","C",Y110/$AJ110)</f>
        <v>8.7792779572633019E-3</v>
      </c>
      <c r="BK110" s="35">
        <f t="shared" ref="BK110:BK119" si="99">IF(Z110="C","C",Z110/$AJ110)</f>
        <v>0.16454472397714046</v>
      </c>
      <c r="BL110" s="35">
        <f t="shared" ref="BL110:BL119" si="100">IF(AA110="C","C",AA110/$AJ110)</f>
        <v>3.8492416654091456E-2</v>
      </c>
      <c r="BM110" s="35">
        <f t="shared" ref="BM110:BM119" si="101">IF(AB110="C","C",AB110/$AJ110)</f>
        <v>1.3244170153069005E-2</v>
      </c>
      <c r="BN110" s="35">
        <f t="shared" ref="BN110:BN119" si="102">IF(AC110="C","C",AC110/$AJ110)</f>
        <v>6.3847998006977949E-2</v>
      </c>
      <c r="BO110" s="35">
        <f t="shared" ref="BO110:BO119" si="103">IF(AD110="C","C",AD110/$AJ110)</f>
        <v>9.112768530213573E-3</v>
      </c>
      <c r="BP110" s="35">
        <f t="shared" ref="BP110:BP119" si="104">IF(AE110="C","C",AE110/$AJ110)</f>
        <v>7.3791720482618683E-3</v>
      </c>
      <c r="BQ110" s="35">
        <f t="shared" ref="BQ110:BQ119" si="105">IF(AF110="C","C",AF110/$AJ110)</f>
        <v>2.6972337313436383E-2</v>
      </c>
      <c r="BR110" s="35">
        <f t="shared" ref="BR110:BR119" si="106">IF(AG110="C","C",AG110/$AJ110)</f>
        <v>2.3463160975741135E-3</v>
      </c>
      <c r="BS110" s="35">
        <f t="shared" ref="BS110:BS119" si="107">IF(AH110="C","C",AH110/$AJ110)</f>
        <v>1.0741802647249752E-2</v>
      </c>
      <c r="BT110" s="35">
        <f t="shared" ref="BT110:BT119" si="108">IF(AI110="C","C",AI110/$AJ110)</f>
        <v>1.4980143052405153E-2</v>
      </c>
      <c r="BU110" s="35">
        <f t="shared" ref="BU110:BU119" si="109">IF(AJ110="C","C",AJ110/$AJ110)</f>
        <v>1</v>
      </c>
    </row>
    <row r="111" spans="1:73">
      <c r="A111" s="10">
        <v>40118</v>
      </c>
      <c r="B111" s="60">
        <v>125736</v>
      </c>
      <c r="C111" s="61">
        <v>488085</v>
      </c>
      <c r="D111" s="61">
        <v>50865</v>
      </c>
      <c r="E111" s="61">
        <v>78821</v>
      </c>
      <c r="F111" s="61">
        <v>65967</v>
      </c>
      <c r="G111" s="61">
        <v>138662</v>
      </c>
      <c r="H111" s="61">
        <v>80123</v>
      </c>
      <c r="I111" s="61">
        <v>15070</v>
      </c>
      <c r="J111" s="61">
        <v>23786</v>
      </c>
      <c r="K111" s="61">
        <v>41241</v>
      </c>
      <c r="L111" s="61">
        <v>78522</v>
      </c>
      <c r="M111" s="61">
        <v>23070</v>
      </c>
      <c r="N111" s="61">
        <v>36950</v>
      </c>
      <c r="O111" s="61">
        <v>14059</v>
      </c>
      <c r="P111" s="61">
        <v>14526</v>
      </c>
      <c r="Q111" s="61">
        <v>15646</v>
      </c>
      <c r="R111" s="61">
        <v>205762</v>
      </c>
      <c r="S111" s="61">
        <v>179653</v>
      </c>
      <c r="T111" s="61">
        <v>57050</v>
      </c>
      <c r="U111" s="61">
        <v>89187</v>
      </c>
      <c r="V111" s="61">
        <v>366408</v>
      </c>
      <c r="W111" s="61">
        <v>23933</v>
      </c>
      <c r="X111" s="61">
        <v>37323</v>
      </c>
      <c r="Y111" s="61">
        <v>21306</v>
      </c>
      <c r="Z111" s="61">
        <v>448970</v>
      </c>
      <c r="AA111" s="61">
        <v>115642</v>
      </c>
      <c r="AB111" s="61">
        <v>36446</v>
      </c>
      <c r="AC111" s="61">
        <v>192166</v>
      </c>
      <c r="AD111" s="61">
        <v>25416</v>
      </c>
      <c r="AE111" s="61">
        <v>19222</v>
      </c>
      <c r="AF111" s="61">
        <v>73417</v>
      </c>
      <c r="AG111" s="61">
        <v>6819</v>
      </c>
      <c r="AH111" s="61">
        <v>45242</v>
      </c>
      <c r="AI111" s="61">
        <v>43945</v>
      </c>
      <c r="AJ111" s="62">
        <v>2650414</v>
      </c>
      <c r="AL111" s="1">
        <f t="shared" si="74"/>
        <v>40118</v>
      </c>
      <c r="AM111" s="35">
        <f t="shared" si="75"/>
        <v>4.7440135767468777E-2</v>
      </c>
      <c r="AN111" s="35">
        <f t="shared" si="76"/>
        <v>0.18415424910976172</v>
      </c>
      <c r="AO111" s="35">
        <f t="shared" si="77"/>
        <v>1.9191341428169334E-2</v>
      </c>
      <c r="AP111" s="35">
        <f t="shared" si="78"/>
        <v>2.9739127547620862E-2</v>
      </c>
      <c r="AQ111" s="35">
        <f t="shared" si="79"/>
        <v>2.4889319178060483E-2</v>
      </c>
      <c r="AR111" s="35">
        <f t="shared" si="80"/>
        <v>5.2317109704370715E-2</v>
      </c>
      <c r="AS111" s="35">
        <f t="shared" si="81"/>
        <v>3.0230371557047313E-2</v>
      </c>
      <c r="AT111" s="35">
        <f t="shared" si="82"/>
        <v>5.6859041644060134E-3</v>
      </c>
      <c r="AU111" s="35">
        <f t="shared" si="83"/>
        <v>8.9744470109198032E-3</v>
      </c>
      <c r="AV111" s="35">
        <f t="shared" si="84"/>
        <v>1.5560210593514824E-2</v>
      </c>
      <c r="AW111" s="35">
        <f t="shared" si="85"/>
        <v>2.9626314983244126E-2</v>
      </c>
      <c r="AX111" s="35">
        <f t="shared" si="86"/>
        <v>8.7043005356898968E-3</v>
      </c>
      <c r="AY111" s="35">
        <f t="shared" si="87"/>
        <v>1.3941218239867431E-2</v>
      </c>
      <c r="AZ111" s="35">
        <f t="shared" si="88"/>
        <v>5.304454322985013E-3</v>
      </c>
      <c r="BA111" s="35">
        <f t="shared" si="89"/>
        <v>5.4806532111587097E-3</v>
      </c>
      <c r="BB111" s="35">
        <f t="shared" si="90"/>
        <v>5.9032287031384528E-3</v>
      </c>
      <c r="BC111" s="35">
        <f t="shared" si="91"/>
        <v>7.7633909268514281E-2</v>
      </c>
      <c r="BD111" s="35">
        <f t="shared" si="92"/>
        <v>6.7782995411282923E-2</v>
      </c>
      <c r="BE111" s="35">
        <f t="shared" si="93"/>
        <v>2.1524939122718186E-2</v>
      </c>
      <c r="BF111" s="35">
        <f t="shared" si="94"/>
        <v>3.3650214645711954E-2</v>
      </c>
      <c r="BG111" s="35">
        <f t="shared" si="95"/>
        <v>0.13824557220117309</v>
      </c>
      <c r="BH111" s="35">
        <f t="shared" si="96"/>
        <v>9.029910044242145E-3</v>
      </c>
      <c r="BI111" s="35">
        <f t="shared" si="97"/>
        <v>1.4081950970678544E-2</v>
      </c>
      <c r="BJ111" s="35">
        <f t="shared" si="98"/>
        <v>8.0387441358218004E-3</v>
      </c>
      <c r="BK111" s="35">
        <f t="shared" si="99"/>
        <v>0.16939617735191559</v>
      </c>
      <c r="BL111" s="35">
        <f t="shared" si="100"/>
        <v>4.3631674146001338E-2</v>
      </c>
      <c r="BM111" s="35">
        <f t="shared" si="101"/>
        <v>1.3751059268476548E-2</v>
      </c>
      <c r="BN111" s="35">
        <f t="shared" si="102"/>
        <v>7.2504144635517326E-2</v>
      </c>
      <c r="BO111" s="35">
        <f t="shared" si="103"/>
        <v>9.5894452715688944E-3</v>
      </c>
      <c r="BP111" s="35">
        <f t="shared" si="104"/>
        <v>7.2524518811023482E-3</v>
      </c>
      <c r="BQ111" s="35">
        <f t="shared" si="105"/>
        <v>2.7700200798818599E-2</v>
      </c>
      <c r="BR111" s="35">
        <f t="shared" si="106"/>
        <v>2.5728056069730994E-3</v>
      </c>
      <c r="BS111" s="35">
        <f t="shared" si="107"/>
        <v>1.7069786078703176E-2</v>
      </c>
      <c r="BT111" s="35">
        <f t="shared" si="108"/>
        <v>1.6580428567008778E-2</v>
      </c>
      <c r="BU111" s="35">
        <f t="shared" si="109"/>
        <v>1</v>
      </c>
    </row>
    <row r="112" spans="1:73">
      <c r="A112" s="10">
        <v>40148</v>
      </c>
      <c r="B112" s="60">
        <v>208473</v>
      </c>
      <c r="C112" s="61">
        <v>490742</v>
      </c>
      <c r="D112" s="61">
        <v>99789</v>
      </c>
      <c r="E112" s="61">
        <v>83323</v>
      </c>
      <c r="F112" s="61">
        <v>120767</v>
      </c>
      <c r="G112" s="61">
        <v>182672</v>
      </c>
      <c r="H112" s="61">
        <v>96089</v>
      </c>
      <c r="I112" s="61">
        <v>34534</v>
      </c>
      <c r="J112" s="61">
        <v>40106</v>
      </c>
      <c r="K112" s="61">
        <v>59790</v>
      </c>
      <c r="L112" s="61">
        <v>107009</v>
      </c>
      <c r="M112" s="61">
        <v>26446</v>
      </c>
      <c r="N112" s="61">
        <v>39075</v>
      </c>
      <c r="O112" s="61">
        <v>17502</v>
      </c>
      <c r="P112" s="61">
        <v>19472</v>
      </c>
      <c r="Q112" s="61">
        <v>19617</v>
      </c>
      <c r="R112" s="61">
        <v>184100</v>
      </c>
      <c r="S112" s="61">
        <v>157525</v>
      </c>
      <c r="T112" s="61">
        <v>76849</v>
      </c>
      <c r="U112" s="61">
        <v>158263</v>
      </c>
      <c r="V112" s="61">
        <v>380567</v>
      </c>
      <c r="W112" s="61">
        <v>29421</v>
      </c>
      <c r="X112" s="61">
        <v>50991</v>
      </c>
      <c r="Y112" s="61">
        <v>31695</v>
      </c>
      <c r="Z112" s="61">
        <v>492674</v>
      </c>
      <c r="AA112" s="61">
        <v>135491</v>
      </c>
      <c r="AB112" s="61">
        <v>63870</v>
      </c>
      <c r="AC112" s="61">
        <v>218194</v>
      </c>
      <c r="AD112" s="61">
        <v>39164</v>
      </c>
      <c r="AE112" s="61">
        <v>44609</v>
      </c>
      <c r="AF112" s="61">
        <v>76052</v>
      </c>
      <c r="AG112" s="61">
        <v>11310</v>
      </c>
      <c r="AH112" s="61">
        <v>56326</v>
      </c>
      <c r="AI112" s="61">
        <v>39664</v>
      </c>
      <c r="AJ112" s="62">
        <v>3241970</v>
      </c>
      <c r="AL112" s="1">
        <f t="shared" si="74"/>
        <v>40148</v>
      </c>
      <c r="AM112" s="35">
        <f t="shared" si="75"/>
        <v>6.4304419843490224E-2</v>
      </c>
      <c r="AN112" s="35">
        <f t="shared" si="76"/>
        <v>0.15137154261143687</v>
      </c>
      <c r="AO112" s="35">
        <f t="shared" si="77"/>
        <v>3.0780358855880839E-2</v>
      </c>
      <c r="AP112" s="35">
        <f t="shared" si="78"/>
        <v>2.5701348254302168E-2</v>
      </c>
      <c r="AQ112" s="35">
        <f t="shared" si="79"/>
        <v>3.7251115833891124E-2</v>
      </c>
      <c r="AR112" s="35">
        <f t="shared" si="80"/>
        <v>5.6345987162126729E-2</v>
      </c>
      <c r="AS112" s="35">
        <f t="shared" si="81"/>
        <v>2.9639077474498531E-2</v>
      </c>
      <c r="AT112" s="35">
        <f t="shared" si="82"/>
        <v>1.0652165195853139E-2</v>
      </c>
      <c r="AU112" s="35">
        <f t="shared" si="83"/>
        <v>1.2370873265329414E-2</v>
      </c>
      <c r="AV112" s="35">
        <f t="shared" si="84"/>
        <v>1.8442490214283291E-2</v>
      </c>
      <c r="AW112" s="35">
        <f t="shared" si="85"/>
        <v>3.3007399821713343E-2</v>
      </c>
      <c r="AX112" s="35">
        <f t="shared" si="86"/>
        <v>8.1573857870368936E-3</v>
      </c>
      <c r="AY112" s="35">
        <f t="shared" si="87"/>
        <v>1.205285675067937E-2</v>
      </c>
      <c r="AZ112" s="35">
        <f t="shared" si="88"/>
        <v>5.3985693883657161E-3</v>
      </c>
      <c r="BA112" s="35">
        <f t="shared" si="89"/>
        <v>6.0062246103449448E-3</v>
      </c>
      <c r="BB112" s="35">
        <f t="shared" si="90"/>
        <v>6.0509505023180346E-3</v>
      </c>
      <c r="BC112" s="35">
        <f t="shared" si="91"/>
        <v>5.6786460084454822E-2</v>
      </c>
      <c r="BD112" s="35">
        <f t="shared" si="92"/>
        <v>4.8589283676283249E-2</v>
      </c>
      <c r="BE112" s="35">
        <f t="shared" si="93"/>
        <v>2.3704414291310531E-2</v>
      </c>
      <c r="BF112" s="35">
        <f t="shared" si="94"/>
        <v>4.8816923043704906E-2</v>
      </c>
      <c r="BG112" s="35">
        <f t="shared" si="95"/>
        <v>0.11738757607257316</v>
      </c>
      <c r="BH112" s="35">
        <f t="shared" si="96"/>
        <v>9.0750377085537497E-3</v>
      </c>
      <c r="BI112" s="35">
        <f t="shared" si="97"/>
        <v>1.5728399707585203E-2</v>
      </c>
      <c r="BJ112" s="35">
        <f t="shared" si="98"/>
        <v>9.7764630764627675E-3</v>
      </c>
      <c r="BK112" s="35">
        <f t="shared" si="99"/>
        <v>0.15196747656517487</v>
      </c>
      <c r="BL112" s="35">
        <f t="shared" si="100"/>
        <v>4.1792798822937904E-2</v>
      </c>
      <c r="BM112" s="35">
        <f t="shared" si="101"/>
        <v>1.9700984278077836E-2</v>
      </c>
      <c r="BN112" s="35">
        <f t="shared" si="102"/>
        <v>6.7302905332251681E-2</v>
      </c>
      <c r="BO112" s="35">
        <f t="shared" si="103"/>
        <v>1.2080309194718026E-2</v>
      </c>
      <c r="BP112" s="35">
        <f t="shared" si="104"/>
        <v>1.3759843551914423E-2</v>
      </c>
      <c r="BQ112" s="35">
        <f t="shared" si="105"/>
        <v>2.3458576112672234E-2</v>
      </c>
      <c r="BR112" s="35">
        <f t="shared" si="106"/>
        <v>3.4886195739010539E-3</v>
      </c>
      <c r="BS112" s="35">
        <f t="shared" si="107"/>
        <v>1.737400407776753E-2</v>
      </c>
      <c r="BT112" s="35">
        <f t="shared" si="108"/>
        <v>1.2234536408418338E-2</v>
      </c>
      <c r="BU112" s="35">
        <f t="shared" si="109"/>
        <v>1</v>
      </c>
    </row>
    <row r="113" spans="1:73">
      <c r="A113" s="10">
        <v>40179</v>
      </c>
      <c r="B113" s="60">
        <v>331933</v>
      </c>
      <c r="C113" s="61">
        <v>568285</v>
      </c>
      <c r="D113" s="61">
        <v>174401</v>
      </c>
      <c r="E113" s="61">
        <v>126437</v>
      </c>
      <c r="F113" s="61">
        <v>200670</v>
      </c>
      <c r="G113" s="61">
        <v>230646</v>
      </c>
      <c r="H113" s="61">
        <v>132027</v>
      </c>
      <c r="I113" s="61">
        <v>56848</v>
      </c>
      <c r="J113" s="61">
        <v>82334</v>
      </c>
      <c r="K113" s="61">
        <v>85136</v>
      </c>
      <c r="L113" s="61">
        <v>171861</v>
      </c>
      <c r="M113" s="61">
        <v>29437</v>
      </c>
      <c r="N113" s="61">
        <v>43782</v>
      </c>
      <c r="O113" s="61">
        <v>24274</v>
      </c>
      <c r="P113" s="61">
        <v>29766</v>
      </c>
      <c r="Q113" s="61">
        <v>29477</v>
      </c>
      <c r="R113" s="61">
        <v>214058</v>
      </c>
      <c r="S113" s="61">
        <v>181987</v>
      </c>
      <c r="T113" s="61">
        <v>105638</v>
      </c>
      <c r="U113" s="61">
        <v>287057</v>
      </c>
      <c r="V113" s="61">
        <v>476476</v>
      </c>
      <c r="W113" s="61">
        <v>38208</v>
      </c>
      <c r="X113" s="61">
        <v>61790</v>
      </c>
      <c r="Y113" s="61">
        <v>40098</v>
      </c>
      <c r="Z113" s="61">
        <v>616573</v>
      </c>
      <c r="AA113" s="61">
        <v>170438</v>
      </c>
      <c r="AB113" s="61">
        <v>101844</v>
      </c>
      <c r="AC113" s="61">
        <v>271643</v>
      </c>
      <c r="AD113" s="61">
        <v>51690</v>
      </c>
      <c r="AE113" s="61">
        <v>79040</v>
      </c>
      <c r="AF113" s="61">
        <v>91486</v>
      </c>
      <c r="AG113" s="61">
        <v>13897</v>
      </c>
      <c r="AH113" s="61">
        <v>67806</v>
      </c>
      <c r="AI113" s="61">
        <v>50377</v>
      </c>
      <c r="AJ113" s="62">
        <v>4438860</v>
      </c>
      <c r="AL113" s="1">
        <f t="shared" si="74"/>
        <v>40179</v>
      </c>
      <c r="AM113" s="35">
        <f t="shared" si="75"/>
        <v>7.4778884668586079E-2</v>
      </c>
      <c r="AN113" s="35">
        <f t="shared" si="76"/>
        <v>0.12802498839792198</v>
      </c>
      <c r="AO113" s="35">
        <f t="shared" si="77"/>
        <v>3.9289592372816443E-2</v>
      </c>
      <c r="AP113" s="35">
        <f t="shared" si="78"/>
        <v>2.848411529086297E-2</v>
      </c>
      <c r="AQ113" s="35">
        <f t="shared" si="79"/>
        <v>4.520755329070978E-2</v>
      </c>
      <c r="AR113" s="35">
        <f t="shared" si="80"/>
        <v>5.1960638542328436E-2</v>
      </c>
      <c r="AS113" s="35">
        <f t="shared" si="81"/>
        <v>2.9743447641962125E-2</v>
      </c>
      <c r="AT113" s="35">
        <f t="shared" si="82"/>
        <v>1.2806891859621614E-2</v>
      </c>
      <c r="AU113" s="35">
        <f t="shared" si="83"/>
        <v>1.8548456135133794E-2</v>
      </c>
      <c r="AV113" s="35">
        <f t="shared" si="84"/>
        <v>1.9179699292160599E-2</v>
      </c>
      <c r="AW113" s="35">
        <f t="shared" si="85"/>
        <v>3.8717373379651532E-2</v>
      </c>
      <c r="AX113" s="35">
        <f t="shared" si="86"/>
        <v>6.6316576778722462E-3</v>
      </c>
      <c r="AY113" s="35">
        <f t="shared" si="87"/>
        <v>9.8633432908449472E-3</v>
      </c>
      <c r="AZ113" s="35">
        <f t="shared" si="88"/>
        <v>5.4685211968838847E-3</v>
      </c>
      <c r="BA113" s="35">
        <f t="shared" si="89"/>
        <v>6.7057758073018744E-3</v>
      </c>
      <c r="BB113" s="35">
        <f t="shared" si="90"/>
        <v>6.6406690005992534E-3</v>
      </c>
      <c r="BC113" s="35">
        <f t="shared" si="91"/>
        <v>4.8223643007438845E-2</v>
      </c>
      <c r="BD113" s="35">
        <f t="shared" si="92"/>
        <v>4.0998589727993223E-2</v>
      </c>
      <c r="BE113" s="35">
        <f t="shared" si="93"/>
        <v>2.3798452755887774E-2</v>
      </c>
      <c r="BF113" s="35">
        <f t="shared" si="94"/>
        <v>6.466908170115751E-2</v>
      </c>
      <c r="BG113" s="35">
        <f t="shared" si="95"/>
        <v>0.10734197519182853</v>
      </c>
      <c r="BH113" s="35">
        <f t="shared" si="96"/>
        <v>8.6076154688365936E-3</v>
      </c>
      <c r="BI113" s="35">
        <f t="shared" si="97"/>
        <v>1.3920240782543265E-2</v>
      </c>
      <c r="BJ113" s="35">
        <f t="shared" si="98"/>
        <v>9.0334004676876495E-3</v>
      </c>
      <c r="BK113" s="35">
        <f t="shared" si="99"/>
        <v>0.13890345719396421</v>
      </c>
      <c r="BL113" s="35">
        <f t="shared" si="100"/>
        <v>3.8396795573638273E-2</v>
      </c>
      <c r="BM113" s="35">
        <f t="shared" si="101"/>
        <v>2.2943728795231207E-2</v>
      </c>
      <c r="BN113" s="35">
        <f t="shared" si="102"/>
        <v>6.1196568488305556E-2</v>
      </c>
      <c r="BO113" s="35">
        <f t="shared" si="103"/>
        <v>1.1644881793974129E-2</v>
      </c>
      <c r="BP113" s="35">
        <f t="shared" si="104"/>
        <v>1.7806373708564811E-2</v>
      </c>
      <c r="BQ113" s="35">
        <f t="shared" si="105"/>
        <v>2.061024677507288E-2</v>
      </c>
      <c r="BR113" s="35">
        <f t="shared" si="106"/>
        <v>3.1307587984302277E-3</v>
      </c>
      <c r="BS113" s="35">
        <f t="shared" si="107"/>
        <v>1.527554372068504E-2</v>
      </c>
      <c r="BT113" s="35">
        <f t="shared" si="108"/>
        <v>1.1349085125460141E-2</v>
      </c>
      <c r="BU113" s="35">
        <f t="shared" si="109"/>
        <v>1</v>
      </c>
    </row>
    <row r="114" spans="1:73">
      <c r="A114" s="10">
        <v>40210</v>
      </c>
      <c r="B114" s="60">
        <v>183454</v>
      </c>
      <c r="C114" s="61">
        <v>524292</v>
      </c>
      <c r="D114" s="61">
        <v>82661</v>
      </c>
      <c r="E114" s="61">
        <v>93906</v>
      </c>
      <c r="F114" s="61">
        <v>102375</v>
      </c>
      <c r="G114" s="61">
        <v>165854</v>
      </c>
      <c r="H114" s="61">
        <v>95566</v>
      </c>
      <c r="I114" s="61">
        <v>22307</v>
      </c>
      <c r="J114" s="61">
        <v>38504</v>
      </c>
      <c r="K114" s="61">
        <v>49558</v>
      </c>
      <c r="L114" s="61">
        <v>110417</v>
      </c>
      <c r="M114" s="61">
        <v>28927</v>
      </c>
      <c r="N114" s="61">
        <v>43874</v>
      </c>
      <c r="O114" s="61">
        <v>18327</v>
      </c>
      <c r="P114" s="61">
        <v>20407</v>
      </c>
      <c r="Q114" s="61">
        <v>20346</v>
      </c>
      <c r="R114" s="61">
        <v>231298</v>
      </c>
      <c r="S114" s="61">
        <v>196169</v>
      </c>
      <c r="T114" s="61">
        <v>83028</v>
      </c>
      <c r="U114" s="61">
        <v>160650</v>
      </c>
      <c r="V114" s="61">
        <v>412069</v>
      </c>
      <c r="W114" s="61">
        <v>28672</v>
      </c>
      <c r="X114" s="61">
        <v>51834</v>
      </c>
      <c r="Y114" s="61">
        <v>23177</v>
      </c>
      <c r="Z114" s="61">
        <v>515752</v>
      </c>
      <c r="AA114" s="61">
        <v>153223</v>
      </c>
      <c r="AB114" s="61">
        <v>58256</v>
      </c>
      <c r="AC114" s="61">
        <v>234378</v>
      </c>
      <c r="AD114" s="61">
        <v>38122</v>
      </c>
      <c r="AE114" s="61">
        <v>25902</v>
      </c>
      <c r="AF114" s="61">
        <v>93402</v>
      </c>
      <c r="AG114" s="61">
        <v>11589</v>
      </c>
      <c r="AH114" s="61">
        <v>65910</v>
      </c>
      <c r="AI114" s="61">
        <v>53748</v>
      </c>
      <c r="AJ114" s="62">
        <v>3326033</v>
      </c>
      <c r="AL114" s="1">
        <f t="shared" si="74"/>
        <v>40210</v>
      </c>
      <c r="AM114" s="35">
        <f t="shared" si="75"/>
        <v>5.5156999344263873E-2</v>
      </c>
      <c r="AN114" s="35">
        <f t="shared" si="76"/>
        <v>0.15763283166462871</v>
      </c>
      <c r="AO114" s="35">
        <f t="shared" si="77"/>
        <v>2.4852729963893923E-2</v>
      </c>
      <c r="AP114" s="35">
        <f t="shared" si="78"/>
        <v>2.8233634482880958E-2</v>
      </c>
      <c r="AQ114" s="35">
        <f t="shared" si="79"/>
        <v>3.0779911083263455E-2</v>
      </c>
      <c r="AR114" s="35">
        <f t="shared" si="80"/>
        <v>4.9865410234955575E-2</v>
      </c>
      <c r="AS114" s="35">
        <f t="shared" si="81"/>
        <v>2.8732727546599807E-2</v>
      </c>
      <c r="AT114" s="35">
        <f t="shared" si="82"/>
        <v>6.7067885375761459E-3</v>
      </c>
      <c r="AU114" s="35">
        <f t="shared" si="83"/>
        <v>1.1576553810500377E-2</v>
      </c>
      <c r="AV114" s="35">
        <f t="shared" si="84"/>
        <v>1.490003256131253E-2</v>
      </c>
      <c r="AW114" s="35">
        <f t="shared" si="85"/>
        <v>3.3197806516050803E-2</v>
      </c>
      <c r="AX114" s="35">
        <f t="shared" si="86"/>
        <v>8.6971476230091518E-3</v>
      </c>
      <c r="AY114" s="35">
        <f t="shared" si="87"/>
        <v>1.3191089805783646E-2</v>
      </c>
      <c r="AZ114" s="35">
        <f t="shared" si="88"/>
        <v>5.5101678185393828E-3</v>
      </c>
      <c r="BA114" s="35">
        <f t="shared" si="89"/>
        <v>6.1355374405485455E-3</v>
      </c>
      <c r="BB114" s="35">
        <f t="shared" si="90"/>
        <v>6.1171972737492381E-3</v>
      </c>
      <c r="BC114" s="35">
        <f t="shared" si="91"/>
        <v>6.9541703284363085E-2</v>
      </c>
      <c r="BD114" s="35">
        <f t="shared" si="92"/>
        <v>5.8979871817266993E-2</v>
      </c>
      <c r="BE114" s="35">
        <f t="shared" si="93"/>
        <v>2.4963071623161887E-2</v>
      </c>
      <c r="BF114" s="35">
        <f t="shared" si="94"/>
        <v>4.8300783546044189E-2</v>
      </c>
      <c r="BG114" s="35">
        <f t="shared" si="95"/>
        <v>0.12389203594792957</v>
      </c>
      <c r="BH114" s="35">
        <f t="shared" si="96"/>
        <v>8.6204797126186068E-3</v>
      </c>
      <c r="BI114" s="35">
        <f t="shared" si="97"/>
        <v>1.5584331243857172E-2</v>
      </c>
      <c r="BJ114" s="35">
        <f t="shared" si="98"/>
        <v>6.9683614083203621E-3</v>
      </c>
      <c r="BK114" s="35">
        <f t="shared" si="99"/>
        <v>0.15506520831272569</v>
      </c>
      <c r="BL114" s="35">
        <f t="shared" si="100"/>
        <v>4.6067793073610516E-2</v>
      </c>
      <c r="BM114" s="35">
        <f t="shared" si="101"/>
        <v>1.7515159951810459E-2</v>
      </c>
      <c r="BN114" s="35">
        <f t="shared" si="102"/>
        <v>7.0467731378492035E-2</v>
      </c>
      <c r="BO114" s="35">
        <f t="shared" si="103"/>
        <v>1.1461702274150618E-2</v>
      </c>
      <c r="BP114" s="35">
        <f t="shared" si="104"/>
        <v>7.7876557448467894E-3</v>
      </c>
      <c r="BQ114" s="35">
        <f t="shared" si="105"/>
        <v>2.8082102612932584E-2</v>
      </c>
      <c r="BR114" s="35">
        <f t="shared" si="106"/>
        <v>3.4843310333962413E-3</v>
      </c>
      <c r="BS114" s="35">
        <f t="shared" si="107"/>
        <v>1.9816399897415328E-2</v>
      </c>
      <c r="BT114" s="35">
        <f t="shared" si="108"/>
        <v>1.6159791559494451E-2</v>
      </c>
      <c r="BU114" s="35">
        <f t="shared" si="109"/>
        <v>1</v>
      </c>
    </row>
    <row r="115" spans="1:73">
      <c r="A115" s="10">
        <v>40238</v>
      </c>
      <c r="B115" s="60">
        <v>164582</v>
      </c>
      <c r="C115" s="61">
        <v>539158</v>
      </c>
      <c r="D115" s="61">
        <v>74302</v>
      </c>
      <c r="E115" s="61">
        <v>100252</v>
      </c>
      <c r="F115" s="61">
        <v>95349</v>
      </c>
      <c r="G115" s="61">
        <v>166646</v>
      </c>
      <c r="H115" s="61">
        <v>94076</v>
      </c>
      <c r="I115" s="61">
        <v>20546</v>
      </c>
      <c r="J115" s="61">
        <v>30455</v>
      </c>
      <c r="K115" s="61">
        <v>53448</v>
      </c>
      <c r="L115" s="61">
        <v>112357</v>
      </c>
      <c r="M115" s="61">
        <v>30364</v>
      </c>
      <c r="N115" s="61">
        <v>51351</v>
      </c>
      <c r="O115" s="61">
        <v>17346</v>
      </c>
      <c r="P115" s="61">
        <v>21537</v>
      </c>
      <c r="Q115" s="61">
        <v>20380</v>
      </c>
      <c r="R115" s="61">
        <v>231632</v>
      </c>
      <c r="S115" s="61">
        <v>198905</v>
      </c>
      <c r="T115" s="61">
        <v>79051</v>
      </c>
      <c r="U115" s="61">
        <v>135661</v>
      </c>
      <c r="V115" s="61">
        <v>423641</v>
      </c>
      <c r="W115" s="61">
        <v>29053</v>
      </c>
      <c r="X115" s="61">
        <v>48107</v>
      </c>
      <c r="Y115" s="61">
        <v>22507</v>
      </c>
      <c r="Z115" s="61">
        <v>523308</v>
      </c>
      <c r="AA115" s="61">
        <v>142162</v>
      </c>
      <c r="AB115" s="61">
        <v>50885</v>
      </c>
      <c r="AC115" s="61">
        <v>240439</v>
      </c>
      <c r="AD115" s="61">
        <v>36518</v>
      </c>
      <c r="AE115" s="61">
        <v>28840</v>
      </c>
      <c r="AF115" s="61">
        <v>93299</v>
      </c>
      <c r="AG115" s="61">
        <v>9922</v>
      </c>
      <c r="AH115" s="61">
        <v>59354</v>
      </c>
      <c r="AI115" s="61">
        <v>50425</v>
      </c>
      <c r="AJ115" s="62">
        <v>3273647</v>
      </c>
      <c r="AL115" s="1">
        <f t="shared" si="74"/>
        <v>40238</v>
      </c>
      <c r="AM115" s="35">
        <f t="shared" si="75"/>
        <v>5.0274815824675051E-2</v>
      </c>
      <c r="AN115" s="35">
        <f t="shared" si="76"/>
        <v>0.1646964379482577</v>
      </c>
      <c r="AO115" s="35">
        <f t="shared" si="77"/>
        <v>2.2697010398494401E-2</v>
      </c>
      <c r="AP115" s="35">
        <f t="shared" si="78"/>
        <v>3.0623949375115887E-2</v>
      </c>
      <c r="AQ115" s="35">
        <f t="shared" si="79"/>
        <v>2.9126231386585055E-2</v>
      </c>
      <c r="AR115" s="35">
        <f t="shared" si="80"/>
        <v>5.0905305306283788E-2</v>
      </c>
      <c r="AS115" s="35">
        <f t="shared" si="81"/>
        <v>2.8737368445650981E-2</v>
      </c>
      <c r="AT115" s="35">
        <f t="shared" si="82"/>
        <v>6.2761806633396941E-3</v>
      </c>
      <c r="AU115" s="35">
        <f t="shared" si="83"/>
        <v>9.3030800205397834E-3</v>
      </c>
      <c r="AV115" s="35">
        <f t="shared" si="84"/>
        <v>1.6326745064449526E-2</v>
      </c>
      <c r="AW115" s="35">
        <f t="shared" si="85"/>
        <v>3.4321660215655504E-2</v>
      </c>
      <c r="AX115" s="35">
        <f t="shared" si="86"/>
        <v>9.2752822769223437E-3</v>
      </c>
      <c r="AY115" s="35">
        <f t="shared" si="87"/>
        <v>1.5686175082408091E-2</v>
      </c>
      <c r="AZ115" s="35">
        <f t="shared" si="88"/>
        <v>5.2986775910780848E-3</v>
      </c>
      <c r="BA115" s="35">
        <f t="shared" si="89"/>
        <v>6.5789011460307117E-3</v>
      </c>
      <c r="BB115" s="35">
        <f t="shared" si="90"/>
        <v>6.2254726914661232E-3</v>
      </c>
      <c r="BC115" s="35">
        <f t="shared" si="91"/>
        <v>7.0756559885656573E-2</v>
      </c>
      <c r="BD115" s="35">
        <f t="shared" si="92"/>
        <v>6.0759452683811055E-2</v>
      </c>
      <c r="BE115" s="35">
        <f t="shared" si="93"/>
        <v>2.4147686051672647E-2</v>
      </c>
      <c r="BF115" s="35">
        <f t="shared" si="94"/>
        <v>4.1440326339400674E-2</v>
      </c>
      <c r="BG115" s="35">
        <f t="shared" si="95"/>
        <v>0.12940949344874386</v>
      </c>
      <c r="BH115" s="35">
        <f t="shared" si="96"/>
        <v>8.8748114870051652E-3</v>
      </c>
      <c r="BI115" s="35">
        <f t="shared" si="97"/>
        <v>1.4695231342902884E-2</v>
      </c>
      <c r="BJ115" s="35">
        <f t="shared" si="98"/>
        <v>6.8752067648100114E-3</v>
      </c>
      <c r="BK115" s="35">
        <f t="shared" si="99"/>
        <v>0.15985474304346192</v>
      </c>
      <c r="BL115" s="35">
        <f t="shared" si="100"/>
        <v>4.3426184924642147E-2</v>
      </c>
      <c r="BM115" s="35">
        <f t="shared" si="101"/>
        <v>1.5543826197509995E-2</v>
      </c>
      <c r="BN115" s="35">
        <f t="shared" si="102"/>
        <v>7.3446831622346581E-2</v>
      </c>
      <c r="BO115" s="35">
        <f t="shared" si="103"/>
        <v>1.115514287276545E-2</v>
      </c>
      <c r="BP115" s="35">
        <f t="shared" si="104"/>
        <v>8.8097464387577526E-3</v>
      </c>
      <c r="BQ115" s="35">
        <f t="shared" si="105"/>
        <v>2.8500018480917461E-2</v>
      </c>
      <c r="BR115" s="35">
        <f t="shared" si="106"/>
        <v>3.0308704634311517E-3</v>
      </c>
      <c r="BS115" s="35">
        <f t="shared" si="107"/>
        <v>1.8130849172192359E-2</v>
      </c>
      <c r="BT115" s="35">
        <f t="shared" si="108"/>
        <v>1.5403310130872387E-2</v>
      </c>
      <c r="BU115" s="35">
        <f t="shared" si="109"/>
        <v>1</v>
      </c>
    </row>
    <row r="116" spans="1:73">
      <c r="A116" s="10">
        <v>40269</v>
      </c>
      <c r="B116" s="60">
        <v>145653</v>
      </c>
      <c r="C116" s="61">
        <v>467870</v>
      </c>
      <c r="D116" s="61">
        <v>57645</v>
      </c>
      <c r="E116" s="61">
        <v>94545</v>
      </c>
      <c r="F116" s="61">
        <v>96145</v>
      </c>
      <c r="G116" s="61">
        <v>157336</v>
      </c>
      <c r="H116" s="61">
        <v>83785</v>
      </c>
      <c r="I116" s="61">
        <v>16414</v>
      </c>
      <c r="J116" s="61">
        <v>32225</v>
      </c>
      <c r="K116" s="61">
        <v>51422</v>
      </c>
      <c r="L116" s="61">
        <v>95904</v>
      </c>
      <c r="M116" s="61">
        <v>26628</v>
      </c>
      <c r="N116" s="61">
        <v>39291</v>
      </c>
      <c r="O116" s="61">
        <v>15954</v>
      </c>
      <c r="P116" s="61">
        <v>17805</v>
      </c>
      <c r="Q116" s="61">
        <v>19942</v>
      </c>
      <c r="R116" s="61">
        <v>190252</v>
      </c>
      <c r="S116" s="61">
        <v>165855</v>
      </c>
      <c r="T116" s="61">
        <v>64937</v>
      </c>
      <c r="U116" s="61">
        <v>97595</v>
      </c>
      <c r="V116" s="61">
        <v>366330</v>
      </c>
      <c r="W116" s="61">
        <v>29537</v>
      </c>
      <c r="X116" s="61">
        <v>37067</v>
      </c>
      <c r="Y116" s="61">
        <v>21499</v>
      </c>
      <c r="Z116" s="61">
        <v>454432</v>
      </c>
      <c r="AA116" s="61">
        <v>111608</v>
      </c>
      <c r="AB116" s="61">
        <v>45123</v>
      </c>
      <c r="AC116" s="61">
        <v>208168</v>
      </c>
      <c r="AD116" s="61">
        <v>28213</v>
      </c>
      <c r="AE116" s="61">
        <v>35105</v>
      </c>
      <c r="AF116" s="61">
        <v>76485</v>
      </c>
      <c r="AG116" s="61">
        <v>7753</v>
      </c>
      <c r="AH116" s="61">
        <v>41970</v>
      </c>
      <c r="AI116" s="61">
        <v>40871</v>
      </c>
      <c r="AJ116" s="62">
        <v>2821076</v>
      </c>
      <c r="AL116" s="1">
        <f t="shared" si="74"/>
        <v>40269</v>
      </c>
      <c r="AM116" s="35">
        <f t="shared" si="75"/>
        <v>5.1630299928112536E-2</v>
      </c>
      <c r="AN116" s="35">
        <f t="shared" si="76"/>
        <v>0.16584806648243436</v>
      </c>
      <c r="AO116" s="35">
        <f t="shared" si="77"/>
        <v>2.0433692676127831E-2</v>
      </c>
      <c r="AP116" s="35">
        <f t="shared" si="78"/>
        <v>3.351380820651411E-2</v>
      </c>
      <c r="AQ116" s="35">
        <f t="shared" si="79"/>
        <v>3.4080967687506472E-2</v>
      </c>
      <c r="AR116" s="35">
        <f t="shared" si="80"/>
        <v>5.5771627563383615E-2</v>
      </c>
      <c r="AS116" s="35">
        <f t="shared" si="81"/>
        <v>2.9699660696840498E-2</v>
      </c>
      <c r="AT116" s="35">
        <f t="shared" si="82"/>
        <v>5.8183473256303627E-3</v>
      </c>
      <c r="AU116" s="35">
        <f t="shared" si="83"/>
        <v>1.1422946421861729E-2</v>
      </c>
      <c r="AV116" s="35">
        <f t="shared" si="84"/>
        <v>1.8227796769743176E-2</v>
      </c>
      <c r="AW116" s="35">
        <f t="shared" si="85"/>
        <v>3.3995539290681998E-2</v>
      </c>
      <c r="AX116" s="35">
        <f t="shared" si="86"/>
        <v>9.4389516624153336E-3</v>
      </c>
      <c r="AY116" s="35">
        <f t="shared" si="87"/>
        <v>1.3927664479794235E-2</v>
      </c>
      <c r="AZ116" s="35">
        <f t="shared" si="88"/>
        <v>5.6552889748450593E-3</v>
      </c>
      <c r="BA116" s="35">
        <f t="shared" si="89"/>
        <v>6.3114215994180944E-3</v>
      </c>
      <c r="BB116" s="35">
        <f t="shared" si="90"/>
        <v>7.0689339812185139E-3</v>
      </c>
      <c r="BC116" s="35">
        <f t="shared" si="91"/>
        <v>6.7439515986098916E-2</v>
      </c>
      <c r="BD116" s="35">
        <f t="shared" si="92"/>
        <v>5.8791397324992306E-2</v>
      </c>
      <c r="BE116" s="35">
        <f t="shared" si="93"/>
        <v>2.3018522010750508E-2</v>
      </c>
      <c r="BF116" s="35">
        <f t="shared" si="94"/>
        <v>3.4594955967155797E-2</v>
      </c>
      <c r="BG116" s="35">
        <f t="shared" si="95"/>
        <v>0.12985470791995679</v>
      </c>
      <c r="BH116" s="35">
        <f t="shared" si="96"/>
        <v>1.0470118493794566E-2</v>
      </c>
      <c r="BI116" s="35">
        <f t="shared" si="97"/>
        <v>1.3139312801214855E-2</v>
      </c>
      <c r="BJ116" s="35">
        <f t="shared" si="98"/>
        <v>7.6208510511592033E-3</v>
      </c>
      <c r="BK116" s="35">
        <f t="shared" si="99"/>
        <v>0.1610846357914498</v>
      </c>
      <c r="BL116" s="35">
        <f t="shared" si="100"/>
        <v>3.9562209596621996E-2</v>
      </c>
      <c r="BM116" s="35">
        <f t="shared" si="101"/>
        <v>1.5994960788011384E-2</v>
      </c>
      <c r="BN116" s="35">
        <f t="shared" si="102"/>
        <v>7.3790284274510856E-2</v>
      </c>
      <c r="BO116" s="35">
        <f t="shared" si="103"/>
        <v>1.0000794023273389E-2</v>
      </c>
      <c r="BP116" s="35">
        <f t="shared" si="104"/>
        <v>1.2443833487647975E-2</v>
      </c>
      <c r="BQ116" s="35">
        <f t="shared" si="105"/>
        <v>2.711199556481286E-2</v>
      </c>
      <c r="BR116" s="35">
        <f t="shared" si="106"/>
        <v>2.7482421600835993E-3</v>
      </c>
      <c r="BS116" s="35">
        <f t="shared" si="107"/>
        <v>1.4877302135780816E-2</v>
      </c>
      <c r="BT116" s="35">
        <f t="shared" si="108"/>
        <v>1.4487734467274188E-2</v>
      </c>
      <c r="BU116" s="35">
        <f t="shared" si="109"/>
        <v>1</v>
      </c>
    </row>
    <row r="117" spans="1:73">
      <c r="A117" s="10">
        <v>40299</v>
      </c>
      <c r="B117" s="60">
        <v>86900</v>
      </c>
      <c r="C117" s="61">
        <v>404445</v>
      </c>
      <c r="D117" s="61">
        <v>26494</v>
      </c>
      <c r="E117" s="61">
        <v>69017</v>
      </c>
      <c r="F117" s="61">
        <v>70852</v>
      </c>
      <c r="G117" s="61">
        <v>99674</v>
      </c>
      <c r="H117" s="61">
        <v>51886</v>
      </c>
      <c r="I117" s="61">
        <v>9747</v>
      </c>
      <c r="J117" s="61">
        <v>17541</v>
      </c>
      <c r="K117" s="61">
        <v>32192</v>
      </c>
      <c r="L117" s="61">
        <v>52561</v>
      </c>
      <c r="M117" s="61">
        <v>14155</v>
      </c>
      <c r="N117" s="61">
        <v>36775</v>
      </c>
      <c r="O117" s="61">
        <v>10994</v>
      </c>
      <c r="P117" s="61">
        <v>11206</v>
      </c>
      <c r="Q117" s="61">
        <v>11482</v>
      </c>
      <c r="R117" s="61">
        <v>165215</v>
      </c>
      <c r="S117" s="61">
        <v>146929</v>
      </c>
      <c r="T117" s="61">
        <v>32566</v>
      </c>
      <c r="U117" s="61">
        <v>53743</v>
      </c>
      <c r="V117" s="61">
        <v>236088</v>
      </c>
      <c r="W117" s="61">
        <v>15745</v>
      </c>
      <c r="X117" s="61">
        <v>20980</v>
      </c>
      <c r="Y117" s="61">
        <v>12625</v>
      </c>
      <c r="Z117" s="61">
        <v>285438</v>
      </c>
      <c r="AA117" s="61">
        <v>61591</v>
      </c>
      <c r="AB117" s="61">
        <v>20214</v>
      </c>
      <c r="AC117" s="61">
        <v>124309</v>
      </c>
      <c r="AD117" s="61">
        <v>15039</v>
      </c>
      <c r="AE117" s="61">
        <v>10239</v>
      </c>
      <c r="AF117" s="61">
        <v>58579</v>
      </c>
      <c r="AG117" s="61">
        <v>4107</v>
      </c>
      <c r="AH117" s="61">
        <v>15996</v>
      </c>
      <c r="AI117" s="61">
        <v>28296</v>
      </c>
      <c r="AJ117" s="62">
        <v>1881253</v>
      </c>
      <c r="AL117" s="1">
        <f t="shared" si="74"/>
        <v>40299</v>
      </c>
      <c r="AM117" s="35">
        <f t="shared" si="75"/>
        <v>4.6192617367254697E-2</v>
      </c>
      <c r="AN117" s="35">
        <f t="shared" si="76"/>
        <v>0.21498703257881849</v>
      </c>
      <c r="AO117" s="35">
        <f t="shared" si="77"/>
        <v>1.4083166910564396E-2</v>
      </c>
      <c r="AP117" s="35">
        <f t="shared" si="78"/>
        <v>3.6686718904900086E-2</v>
      </c>
      <c r="AQ117" s="35">
        <f t="shared" si="79"/>
        <v>3.7662132631815073E-2</v>
      </c>
      <c r="AR117" s="35">
        <f t="shared" si="80"/>
        <v>5.2982772652056899E-2</v>
      </c>
      <c r="AS117" s="35">
        <f t="shared" si="81"/>
        <v>2.7580554024365676E-2</v>
      </c>
      <c r="AT117" s="35">
        <f t="shared" si="82"/>
        <v>5.1811213058530672E-3</v>
      </c>
      <c r="AU117" s="35">
        <f t="shared" si="83"/>
        <v>9.3241047323246798E-3</v>
      </c>
      <c r="AV117" s="35">
        <f t="shared" si="84"/>
        <v>1.711199928983502E-2</v>
      </c>
      <c r="AW117" s="35">
        <f t="shared" si="85"/>
        <v>2.7939357438898436E-2</v>
      </c>
      <c r="AX117" s="35">
        <f t="shared" si="86"/>
        <v>7.524240492905526E-3</v>
      </c>
      <c r="AY117" s="35">
        <f t="shared" si="87"/>
        <v>1.9548141584358934E-2</v>
      </c>
      <c r="AZ117" s="35">
        <f t="shared" si="88"/>
        <v>5.8439773916639601E-3</v>
      </c>
      <c r="BA117" s="35">
        <f t="shared" si="89"/>
        <v>5.956668241857953E-3</v>
      </c>
      <c r="BB117" s="35">
        <f t="shared" si="90"/>
        <v>6.1033789713557931E-3</v>
      </c>
      <c r="BC117" s="35">
        <f t="shared" si="91"/>
        <v>8.7821786862266799E-2</v>
      </c>
      <c r="BD117" s="35">
        <f t="shared" si="92"/>
        <v>7.8101669472420782E-2</v>
      </c>
      <c r="BE117" s="35">
        <f t="shared" si="93"/>
        <v>1.7310802959516876E-2</v>
      </c>
      <c r="BF117" s="35">
        <f t="shared" si="94"/>
        <v>2.8567662084791359E-2</v>
      </c>
      <c r="BG117" s="35">
        <f t="shared" si="95"/>
        <v>0.12549508226697845</v>
      </c>
      <c r="BH117" s="35">
        <f t="shared" si="96"/>
        <v>8.3694218693604744E-3</v>
      </c>
      <c r="BI117" s="35">
        <f t="shared" si="97"/>
        <v>1.115214168429233E-2</v>
      </c>
      <c r="BJ117" s="35">
        <f t="shared" si="98"/>
        <v>6.7109527532979345E-3</v>
      </c>
      <c r="BK117" s="35">
        <f t="shared" si="99"/>
        <v>0.15172759857392917</v>
      </c>
      <c r="BL117" s="35">
        <f t="shared" si="100"/>
        <v>3.2739349784425595E-2</v>
      </c>
      <c r="BM117" s="35">
        <f t="shared" si="101"/>
        <v>1.0744966253874413E-2</v>
      </c>
      <c r="BN117" s="35">
        <f t="shared" si="102"/>
        <v>6.6077768380967364E-2</v>
      </c>
      <c r="BO117" s="35">
        <f t="shared" si="103"/>
        <v>7.9941400757899128E-3</v>
      </c>
      <c r="BP117" s="35">
        <f t="shared" si="104"/>
        <v>5.4426491280013907E-3</v>
      </c>
      <c r="BQ117" s="35">
        <f t="shared" si="105"/>
        <v>3.1138289214688294E-2</v>
      </c>
      <c r="BR117" s="35">
        <f t="shared" si="106"/>
        <v>2.1831194422015539E-3</v>
      </c>
      <c r="BS117" s="35">
        <f t="shared" si="107"/>
        <v>8.5028435835052488E-3</v>
      </c>
      <c r="BT117" s="35">
        <f t="shared" si="108"/>
        <v>1.5041039137213335E-2</v>
      </c>
      <c r="BU117" s="35">
        <f t="shared" si="109"/>
        <v>1</v>
      </c>
    </row>
    <row r="118" spans="1:73">
      <c r="A118" s="10">
        <v>40330</v>
      </c>
      <c r="B118" s="60">
        <v>65956</v>
      </c>
      <c r="C118" s="61">
        <v>355716</v>
      </c>
      <c r="D118" s="61">
        <v>21769</v>
      </c>
      <c r="E118" s="61">
        <v>73435</v>
      </c>
      <c r="F118" s="61">
        <v>64176</v>
      </c>
      <c r="G118" s="61">
        <v>104795</v>
      </c>
      <c r="H118" s="61">
        <v>50976</v>
      </c>
      <c r="I118" s="61">
        <v>8686</v>
      </c>
      <c r="J118" s="61">
        <v>15009</v>
      </c>
      <c r="K118" s="61">
        <v>35927</v>
      </c>
      <c r="L118" s="61">
        <v>49793</v>
      </c>
      <c r="M118" s="61">
        <v>19760</v>
      </c>
      <c r="N118" s="61">
        <v>32273</v>
      </c>
      <c r="O118" s="61">
        <v>8969</v>
      </c>
      <c r="P118" s="61">
        <v>10242</v>
      </c>
      <c r="Q118" s="61">
        <v>10120</v>
      </c>
      <c r="R118" s="61">
        <v>154000</v>
      </c>
      <c r="S118" s="61">
        <v>135366</v>
      </c>
      <c r="T118" s="61">
        <v>29313</v>
      </c>
      <c r="U118" s="61">
        <v>40549</v>
      </c>
      <c r="V118" s="61">
        <v>218518</v>
      </c>
      <c r="W118" s="61">
        <v>15730</v>
      </c>
      <c r="X118" s="61">
        <v>15370</v>
      </c>
      <c r="Y118" s="61">
        <v>11739</v>
      </c>
      <c r="Z118" s="61">
        <v>261357</v>
      </c>
      <c r="AA118" s="61">
        <v>46655</v>
      </c>
      <c r="AB118" s="61">
        <v>20321</v>
      </c>
      <c r="AC118" s="61">
        <v>144440</v>
      </c>
      <c r="AD118" s="61">
        <v>11014</v>
      </c>
      <c r="AE118" s="61">
        <v>8408</v>
      </c>
      <c r="AF118" s="61">
        <v>50557</v>
      </c>
      <c r="AG118" s="61">
        <v>3511</v>
      </c>
      <c r="AH118" s="61">
        <v>10052</v>
      </c>
      <c r="AI118" s="61">
        <v>23109</v>
      </c>
      <c r="AJ118" s="62">
        <v>1730887</v>
      </c>
      <c r="AL118" s="1">
        <f t="shared" si="74"/>
        <v>40330</v>
      </c>
      <c r="AM118" s="35">
        <f t="shared" si="75"/>
        <v>3.8105318255900009E-2</v>
      </c>
      <c r="AN118" s="35">
        <f t="shared" si="76"/>
        <v>0.20551081613068906</v>
      </c>
      <c r="AO118" s="35">
        <f t="shared" si="77"/>
        <v>1.2576788663846919E-2</v>
      </c>
      <c r="AP118" s="35">
        <f t="shared" si="78"/>
        <v>4.2426224242252675E-2</v>
      </c>
      <c r="AQ118" s="35">
        <f t="shared" si="79"/>
        <v>3.7076943786625009E-2</v>
      </c>
      <c r="AR118" s="35">
        <f t="shared" si="80"/>
        <v>6.0544102532401015E-2</v>
      </c>
      <c r="AS118" s="35">
        <f t="shared" si="81"/>
        <v>2.9450796036945219E-2</v>
      </c>
      <c r="AT118" s="35">
        <f t="shared" si="82"/>
        <v>5.018236314675655E-3</v>
      </c>
      <c r="AU118" s="35">
        <f t="shared" si="83"/>
        <v>8.671276634465451E-3</v>
      </c>
      <c r="AV118" s="35">
        <f t="shared" si="84"/>
        <v>2.0756409863844374E-2</v>
      </c>
      <c r="AW118" s="35">
        <f t="shared" si="85"/>
        <v>2.8767331431803461E-2</v>
      </c>
      <c r="AX118" s="35">
        <f t="shared" si="86"/>
        <v>1.141611208588429E-2</v>
      </c>
      <c r="AY118" s="35">
        <f t="shared" si="87"/>
        <v>1.8645353509501198E-2</v>
      </c>
      <c r="AZ118" s="35">
        <f t="shared" si="88"/>
        <v>5.1817363005210622E-3</v>
      </c>
      <c r="BA118" s="35">
        <f t="shared" si="89"/>
        <v>5.9171973675924538E-3</v>
      </c>
      <c r="BB118" s="35">
        <f t="shared" si="90"/>
        <v>5.8467132747545046E-3</v>
      </c>
      <c r="BC118" s="35">
        <f t="shared" si="91"/>
        <v>8.8971723746264192E-2</v>
      </c>
      <c r="BD118" s="35">
        <f t="shared" si="92"/>
        <v>7.8206145172966229E-2</v>
      </c>
      <c r="BE118" s="35">
        <f t="shared" si="93"/>
        <v>1.6935247650482092E-2</v>
      </c>
      <c r="BF118" s="35">
        <f t="shared" si="94"/>
        <v>2.342671705316407E-2</v>
      </c>
      <c r="BG118" s="35">
        <f t="shared" si="95"/>
        <v>0.12624625408822182</v>
      </c>
      <c r="BH118" s="35">
        <f t="shared" si="96"/>
        <v>9.0878260683684153E-3</v>
      </c>
      <c r="BI118" s="35">
        <f t="shared" si="97"/>
        <v>8.8798402206498751E-3</v>
      </c>
      <c r="BJ118" s="35">
        <f t="shared" si="98"/>
        <v>6.7820718510220486E-3</v>
      </c>
      <c r="BK118" s="35">
        <f t="shared" si="99"/>
        <v>0.15099599222826215</v>
      </c>
      <c r="BL118" s="35">
        <f t="shared" si="100"/>
        <v>2.6954388125856859E-2</v>
      </c>
      <c r="BM118" s="35">
        <f t="shared" si="101"/>
        <v>1.174022336524568E-2</v>
      </c>
      <c r="BN118" s="35">
        <f t="shared" si="102"/>
        <v>8.3448544012405201E-2</v>
      </c>
      <c r="BO118" s="35">
        <f t="shared" si="103"/>
        <v>6.3632114632555447E-3</v>
      </c>
      <c r="BP118" s="35">
        <f t="shared" si="104"/>
        <v>4.8576250211596712E-3</v>
      </c>
      <c r="BQ118" s="35">
        <f t="shared" si="105"/>
        <v>2.9208723619739474E-2</v>
      </c>
      <c r="BR118" s="35">
        <f t="shared" si="106"/>
        <v>2.0284397537216467E-3</v>
      </c>
      <c r="BS118" s="35">
        <f t="shared" si="107"/>
        <v>5.8074270590743361E-3</v>
      </c>
      <c r="BT118" s="35">
        <f t="shared" si="108"/>
        <v>1.3350958208132594E-2</v>
      </c>
      <c r="BU118" s="35">
        <f t="shared" si="109"/>
        <v>1</v>
      </c>
    </row>
    <row r="119" spans="1:73">
      <c r="A119" s="10">
        <v>40360</v>
      </c>
      <c r="B119" s="60">
        <v>71628</v>
      </c>
      <c r="C119" s="61">
        <v>416416</v>
      </c>
      <c r="D119" s="61">
        <v>21866</v>
      </c>
      <c r="E119" s="61">
        <v>75812</v>
      </c>
      <c r="F119" s="61">
        <v>71111</v>
      </c>
      <c r="G119" s="61">
        <v>135550</v>
      </c>
      <c r="H119" s="61">
        <v>73222</v>
      </c>
      <c r="I119" s="61">
        <v>8993</v>
      </c>
      <c r="J119" s="61">
        <v>17050</v>
      </c>
      <c r="K119" s="61">
        <v>36106</v>
      </c>
      <c r="L119" s="61">
        <v>56569</v>
      </c>
      <c r="M119" s="61">
        <v>56270</v>
      </c>
      <c r="N119" s="61">
        <v>37049</v>
      </c>
      <c r="O119" s="61">
        <v>11129</v>
      </c>
      <c r="P119" s="61">
        <v>12166</v>
      </c>
      <c r="Q119" s="61">
        <v>10099</v>
      </c>
      <c r="R119" s="61">
        <v>171881</v>
      </c>
      <c r="S119" s="61">
        <v>151468</v>
      </c>
      <c r="T119" s="61">
        <v>31559</v>
      </c>
      <c r="U119" s="61">
        <v>45371</v>
      </c>
      <c r="V119" s="61">
        <v>279652</v>
      </c>
      <c r="W119" s="61">
        <v>22494</v>
      </c>
      <c r="X119" s="61">
        <v>29187</v>
      </c>
      <c r="Y119" s="61">
        <v>12201</v>
      </c>
      <c r="Z119" s="61">
        <v>343534</v>
      </c>
      <c r="AA119" s="61">
        <v>58679</v>
      </c>
      <c r="AB119" s="61">
        <v>51522</v>
      </c>
      <c r="AC119" s="61">
        <v>274589</v>
      </c>
      <c r="AD119" s="61">
        <v>14873</v>
      </c>
      <c r="AE119" s="61">
        <v>10555</v>
      </c>
      <c r="AF119" s="61">
        <v>59497</v>
      </c>
      <c r="AG119" s="61">
        <v>3520</v>
      </c>
      <c r="AH119" s="61">
        <v>12713</v>
      </c>
      <c r="AI119" s="61">
        <v>26173</v>
      </c>
      <c r="AJ119" s="62">
        <v>2215500</v>
      </c>
      <c r="AL119" s="1">
        <f t="shared" si="74"/>
        <v>40360</v>
      </c>
      <c r="AM119" s="35">
        <f t="shared" si="75"/>
        <v>3.2330399458361546E-2</v>
      </c>
      <c r="AN119" s="35">
        <f t="shared" si="76"/>
        <v>0.18795576619273302</v>
      </c>
      <c r="AO119" s="35">
        <f t="shared" si="77"/>
        <v>9.8695554051004292E-3</v>
      </c>
      <c r="AP119" s="35">
        <f t="shared" si="78"/>
        <v>3.4218912209433537E-2</v>
      </c>
      <c r="AQ119" s="35">
        <f t="shared" si="79"/>
        <v>3.20970435567592E-2</v>
      </c>
      <c r="AR119" s="35">
        <f t="shared" si="80"/>
        <v>6.1182577296321372E-2</v>
      </c>
      <c r="AS119" s="35">
        <f t="shared" si="81"/>
        <v>3.3049875874520428E-2</v>
      </c>
      <c r="AT119" s="35">
        <f t="shared" si="82"/>
        <v>4.059128864816069E-3</v>
      </c>
      <c r="AU119" s="35">
        <f t="shared" si="83"/>
        <v>7.6957797336944253E-3</v>
      </c>
      <c r="AV119" s="35">
        <f t="shared" si="84"/>
        <v>1.629699842022117E-2</v>
      </c>
      <c r="AW119" s="35">
        <f t="shared" si="85"/>
        <v>2.5533288196795307E-2</v>
      </c>
      <c r="AX119" s="35">
        <f t="shared" si="86"/>
        <v>2.539832994809298E-2</v>
      </c>
      <c r="AY119" s="35">
        <f t="shared" si="87"/>
        <v>1.6722635973820808E-2</v>
      </c>
      <c r="AZ119" s="35">
        <f t="shared" si="88"/>
        <v>5.0232453170841801E-3</v>
      </c>
      <c r="BA119" s="35">
        <f t="shared" si="89"/>
        <v>5.4913112164297001E-3</v>
      </c>
      <c r="BB119" s="35">
        <f t="shared" si="90"/>
        <v>4.558338975400587E-3</v>
      </c>
      <c r="BC119" s="35">
        <f t="shared" si="91"/>
        <v>7.7581132927104487E-2</v>
      </c>
      <c r="BD119" s="35">
        <f t="shared" si="92"/>
        <v>6.8367411419544125E-2</v>
      </c>
      <c r="BE119" s="35">
        <f t="shared" si="93"/>
        <v>1.424464003610923E-2</v>
      </c>
      <c r="BF119" s="35">
        <f t="shared" si="94"/>
        <v>2.0478898668472127E-2</v>
      </c>
      <c r="BG119" s="35">
        <f t="shared" si="95"/>
        <v>0.12622523132475738</v>
      </c>
      <c r="BH119" s="35">
        <f t="shared" si="96"/>
        <v>1.0153012863913338E-2</v>
      </c>
      <c r="BI119" s="35">
        <f t="shared" si="97"/>
        <v>1.3174001354096141E-2</v>
      </c>
      <c r="BJ119" s="35">
        <f t="shared" si="98"/>
        <v>5.5071090047393361E-3</v>
      </c>
      <c r="BK119" s="35">
        <f t="shared" si="99"/>
        <v>0.15505935454750622</v>
      </c>
      <c r="BL119" s="35">
        <f t="shared" si="100"/>
        <v>2.6485669149176258E-2</v>
      </c>
      <c r="BM119" s="35">
        <f t="shared" si="101"/>
        <v>2.3255247122545702E-2</v>
      </c>
      <c r="BN119" s="35">
        <f t="shared" si="102"/>
        <v>0.12393996840442338</v>
      </c>
      <c r="BO119" s="35">
        <f t="shared" si="103"/>
        <v>6.7131573008350261E-3</v>
      </c>
      <c r="BP119" s="35">
        <f t="shared" si="104"/>
        <v>4.7641615888061387E-3</v>
      </c>
      <c r="BQ119" s="35">
        <f t="shared" si="105"/>
        <v>2.6854886030241481E-2</v>
      </c>
      <c r="BR119" s="35">
        <f t="shared" si="106"/>
        <v>1.5888061385691717E-3</v>
      </c>
      <c r="BS119" s="35">
        <f t="shared" si="107"/>
        <v>5.7382080794403066E-3</v>
      </c>
      <c r="BT119" s="35">
        <f t="shared" si="108"/>
        <v>1.1813586097946287E-2</v>
      </c>
      <c r="BU119" s="35">
        <f t="shared" si="109"/>
        <v>1</v>
      </c>
    </row>
    <row r="120" spans="1:73">
      <c r="A120" s="10">
        <v>40391</v>
      </c>
      <c r="B120" s="60">
        <v>64057</v>
      </c>
      <c r="C120" s="61">
        <v>426718</v>
      </c>
      <c r="D120" s="61">
        <v>22158</v>
      </c>
      <c r="E120" s="61">
        <v>65575</v>
      </c>
      <c r="F120" s="61">
        <v>53292</v>
      </c>
      <c r="G120" s="61">
        <v>106957</v>
      </c>
      <c r="H120" s="61">
        <v>54827</v>
      </c>
      <c r="I120" s="61">
        <v>9513</v>
      </c>
      <c r="J120" s="61">
        <v>14968</v>
      </c>
      <c r="K120" s="61">
        <v>31159</v>
      </c>
      <c r="L120" s="61">
        <v>49600</v>
      </c>
      <c r="M120" s="61">
        <v>47247</v>
      </c>
      <c r="N120" s="61">
        <v>36155</v>
      </c>
      <c r="O120" s="61">
        <v>10642</v>
      </c>
      <c r="P120" s="61">
        <v>10811</v>
      </c>
      <c r="Q120" s="61">
        <v>9659</v>
      </c>
      <c r="R120" s="61">
        <v>144460</v>
      </c>
      <c r="S120" s="61">
        <v>127795</v>
      </c>
      <c r="T120" s="61">
        <v>32032</v>
      </c>
      <c r="U120" s="61">
        <v>45832</v>
      </c>
      <c r="V120" s="61">
        <v>264378</v>
      </c>
      <c r="W120" s="61">
        <v>17565</v>
      </c>
      <c r="X120" s="61">
        <v>24156</v>
      </c>
      <c r="Y120" s="61">
        <v>12476</v>
      </c>
      <c r="Z120" s="61">
        <v>318575</v>
      </c>
      <c r="AA120" s="61">
        <v>50034</v>
      </c>
      <c r="AB120" s="61">
        <v>59967</v>
      </c>
      <c r="AC120" s="61">
        <v>251066</v>
      </c>
      <c r="AD120" s="61">
        <v>13041</v>
      </c>
      <c r="AE120" s="61">
        <v>10563</v>
      </c>
      <c r="AF120" s="61">
        <v>49483</v>
      </c>
      <c r="AG120" s="61">
        <v>3372</v>
      </c>
      <c r="AH120" s="61">
        <v>11175</v>
      </c>
      <c r="AI120" s="61">
        <v>22311</v>
      </c>
      <c r="AJ120" s="62">
        <v>2025246</v>
      </c>
      <c r="AL120" s="1">
        <f t="shared" ref="AL120:AL125" si="110">A120</f>
        <v>40391</v>
      </c>
      <c r="AM120" s="35">
        <f t="shared" ref="AM120:BU120" si="111">IF(B120="C","C",B120/$AJ120)</f>
        <v>3.162924405232747E-2</v>
      </c>
      <c r="AN120" s="35">
        <f t="shared" si="111"/>
        <v>0.21069934220336689</v>
      </c>
      <c r="AO120" s="35">
        <f t="shared" si="111"/>
        <v>1.0940893106318936E-2</v>
      </c>
      <c r="AP120" s="35">
        <f t="shared" si="111"/>
        <v>3.237878262690063E-2</v>
      </c>
      <c r="AQ120" s="35">
        <f t="shared" si="111"/>
        <v>2.6313840392722661E-2</v>
      </c>
      <c r="AR120" s="35">
        <f t="shared" si="111"/>
        <v>5.2811855942438597E-2</v>
      </c>
      <c r="AS120" s="35">
        <f t="shared" si="111"/>
        <v>2.7071773009303562E-2</v>
      </c>
      <c r="AT120" s="35">
        <f t="shared" si="111"/>
        <v>4.6972071540938732E-3</v>
      </c>
      <c r="AU120" s="35">
        <f t="shared" si="111"/>
        <v>7.3907071042233884E-3</v>
      </c>
      <c r="AV120" s="35">
        <f t="shared" si="111"/>
        <v>1.5385291465826867E-2</v>
      </c>
      <c r="AW120" s="35">
        <f t="shared" si="111"/>
        <v>2.4490851975513098E-2</v>
      </c>
      <c r="AX120" s="35">
        <f t="shared" si="111"/>
        <v>2.3329017808207002E-2</v>
      </c>
      <c r="AY120" s="35">
        <f t="shared" si="111"/>
        <v>1.78521522817475E-2</v>
      </c>
      <c r="AZ120" s="35">
        <f t="shared" si="111"/>
        <v>5.2546702968429516E-3</v>
      </c>
      <c r="BA120" s="35">
        <f t="shared" si="111"/>
        <v>5.3381169497433894E-3</v>
      </c>
      <c r="BB120" s="35">
        <f t="shared" si="111"/>
        <v>4.7692971619250207E-3</v>
      </c>
      <c r="BC120" s="35">
        <f t="shared" si="111"/>
        <v>7.1329606378681895E-2</v>
      </c>
      <c r="BD120" s="35">
        <f t="shared" si="111"/>
        <v>6.3100976375215653E-2</v>
      </c>
      <c r="BE120" s="35">
        <f t="shared" si="111"/>
        <v>1.5816350211282974E-2</v>
      </c>
      <c r="BF120" s="35">
        <f t="shared" si="111"/>
        <v>2.2630337252857183E-2</v>
      </c>
      <c r="BG120" s="35">
        <f t="shared" si="111"/>
        <v>0.13054117870125406</v>
      </c>
      <c r="BH120" s="35">
        <f t="shared" si="111"/>
        <v>8.6730204626993459E-3</v>
      </c>
      <c r="BI120" s="35">
        <f t="shared" si="111"/>
        <v>1.192743992581642E-2</v>
      </c>
      <c r="BJ120" s="35">
        <f t="shared" si="111"/>
        <v>6.1602392993246255E-3</v>
      </c>
      <c r="BK120" s="35">
        <f t="shared" si="111"/>
        <v>0.15730187838909446</v>
      </c>
      <c r="BL120" s="35">
        <f t="shared" si="111"/>
        <v>2.4705146930298839E-2</v>
      </c>
      <c r="BM120" s="35">
        <f t="shared" si="111"/>
        <v>2.9609736298701492E-2</v>
      </c>
      <c r="BN120" s="35">
        <f t="shared" si="111"/>
        <v>0.12396815004201958</v>
      </c>
      <c r="BO120" s="35">
        <f t="shared" si="111"/>
        <v>6.4392177542876277E-3</v>
      </c>
      <c r="BP120" s="35">
        <f t="shared" si="111"/>
        <v>5.2156626898658236E-3</v>
      </c>
      <c r="BQ120" s="35">
        <f t="shared" si="111"/>
        <v>2.4433081215812794E-2</v>
      </c>
      <c r="BR120" s="35">
        <f t="shared" si="111"/>
        <v>1.6649829205933502E-3</v>
      </c>
      <c r="BS120" s="35">
        <f t="shared" si="111"/>
        <v>5.5178482021443322E-3</v>
      </c>
      <c r="BT120" s="35">
        <f t="shared" si="111"/>
        <v>1.1016439484388563E-2</v>
      </c>
      <c r="BU120" s="35">
        <f t="shared" si="111"/>
        <v>1</v>
      </c>
    </row>
    <row r="121" spans="1:73">
      <c r="A121" s="10">
        <v>40422</v>
      </c>
      <c r="B121" s="60">
        <v>77926</v>
      </c>
      <c r="C121" s="61">
        <v>438431</v>
      </c>
      <c r="D121" s="61">
        <v>24208</v>
      </c>
      <c r="E121" s="61">
        <v>76070</v>
      </c>
      <c r="F121" s="61">
        <v>66334</v>
      </c>
      <c r="G121" s="61">
        <v>129768</v>
      </c>
      <c r="H121" s="61">
        <v>63695</v>
      </c>
      <c r="I121" s="61">
        <v>8784</v>
      </c>
      <c r="J121" s="61">
        <v>17975</v>
      </c>
      <c r="K121" s="61">
        <v>33168</v>
      </c>
      <c r="L121" s="61">
        <v>57819</v>
      </c>
      <c r="M121" s="61">
        <v>43147</v>
      </c>
      <c r="N121" s="61">
        <v>42635</v>
      </c>
      <c r="O121" s="61">
        <v>13544</v>
      </c>
      <c r="P121" s="61">
        <v>13062</v>
      </c>
      <c r="Q121" s="61">
        <v>11961</v>
      </c>
      <c r="R121" s="61">
        <v>184489</v>
      </c>
      <c r="S121" s="61">
        <v>162554</v>
      </c>
      <c r="T121" s="61">
        <v>34441</v>
      </c>
      <c r="U121" s="61">
        <v>55800</v>
      </c>
      <c r="V121" s="61">
        <v>288895</v>
      </c>
      <c r="W121" s="61">
        <v>20957</v>
      </c>
      <c r="X121" s="61">
        <v>29019</v>
      </c>
      <c r="Y121" s="61">
        <v>16598</v>
      </c>
      <c r="Z121" s="61">
        <v>355469</v>
      </c>
      <c r="AA121" s="61">
        <v>63609</v>
      </c>
      <c r="AB121" s="61">
        <v>41755</v>
      </c>
      <c r="AC121" s="61">
        <v>196686</v>
      </c>
      <c r="AD121" s="61">
        <v>15093</v>
      </c>
      <c r="AE121" s="61">
        <v>12052</v>
      </c>
      <c r="AF121" s="61">
        <v>60755</v>
      </c>
      <c r="AG121" s="61">
        <v>3187</v>
      </c>
      <c r="AH121" s="61">
        <v>18660</v>
      </c>
      <c r="AI121" s="61">
        <v>23325</v>
      </c>
      <c r="AJ121" s="62">
        <v>2183847</v>
      </c>
      <c r="AL121" s="1">
        <f t="shared" si="110"/>
        <v>40422</v>
      </c>
      <c r="AM121" s="43">
        <f t="shared" ref="AM121:BU121" si="112">IF(B121="C","C",B121/$AJ121)</f>
        <v>3.5682902694190576E-2</v>
      </c>
      <c r="AN121" s="43">
        <f t="shared" si="112"/>
        <v>0.20076085916275271</v>
      </c>
      <c r="AO121" s="43">
        <f t="shared" si="112"/>
        <v>1.1085025645111586E-2</v>
      </c>
      <c r="AP121" s="43">
        <f t="shared" si="112"/>
        <v>3.4833026306330069E-2</v>
      </c>
      <c r="AQ121" s="43">
        <f t="shared" si="112"/>
        <v>3.0374838530354921E-2</v>
      </c>
      <c r="AR121" s="43">
        <f t="shared" si="112"/>
        <v>5.9421745204677801E-2</v>
      </c>
      <c r="AS121" s="43">
        <f t="shared" si="112"/>
        <v>2.9166420541365763E-2</v>
      </c>
      <c r="AT121" s="43">
        <f t="shared" si="112"/>
        <v>4.0222598011673896E-3</v>
      </c>
      <c r="AU121" s="43">
        <f t="shared" si="112"/>
        <v>8.2308879697158277E-3</v>
      </c>
      <c r="AV121" s="43">
        <f t="shared" si="112"/>
        <v>1.5187877172714023E-2</v>
      </c>
      <c r="AW121" s="43">
        <f t="shared" si="112"/>
        <v>2.6475755856522915E-2</v>
      </c>
      <c r="AX121" s="43">
        <f t="shared" si="112"/>
        <v>1.9757336480073925E-2</v>
      </c>
      <c r="AY121" s="43">
        <f t="shared" si="112"/>
        <v>1.9522887821353786E-2</v>
      </c>
      <c r="AZ121" s="43">
        <f t="shared" si="112"/>
        <v>6.2018996752061847E-3</v>
      </c>
      <c r="BA121" s="43">
        <f t="shared" si="112"/>
        <v>5.9811882425829278E-3</v>
      </c>
      <c r="BB121" s="43">
        <f t="shared" si="112"/>
        <v>5.4770320448273161E-3</v>
      </c>
      <c r="BC121" s="43">
        <f t="shared" si="112"/>
        <v>8.4478903512929249E-2</v>
      </c>
      <c r="BD121" s="43">
        <f t="shared" si="112"/>
        <v>7.4434701698424838E-2</v>
      </c>
      <c r="BE121" s="43">
        <f t="shared" si="112"/>
        <v>1.5770793466758432E-2</v>
      </c>
      <c r="BF121" s="43">
        <f t="shared" si="112"/>
        <v>2.5551240540202681E-2</v>
      </c>
      <c r="BG121" s="43">
        <f t="shared" si="112"/>
        <v>0.13228719777530201</v>
      </c>
      <c r="BH121" s="43">
        <f t="shared" si="112"/>
        <v>9.5963682437460139E-3</v>
      </c>
      <c r="BI121" s="43">
        <f t="shared" si="112"/>
        <v>1.3288018803515081E-2</v>
      </c>
      <c r="BJ121" s="43">
        <f t="shared" si="112"/>
        <v>7.6003492918688903E-3</v>
      </c>
      <c r="BK121" s="43">
        <f t="shared" si="112"/>
        <v>0.162771934114432</v>
      </c>
      <c r="BL121" s="43">
        <f t="shared" si="112"/>
        <v>2.9127040493221366E-2</v>
      </c>
      <c r="BM121" s="43">
        <f t="shared" si="112"/>
        <v>1.9119929189178545E-2</v>
      </c>
      <c r="BN121" s="43">
        <f t="shared" si="112"/>
        <v>9.0064001736385374E-2</v>
      </c>
      <c r="BO121" s="43">
        <f t="shared" si="112"/>
        <v>6.9111984493419182E-3</v>
      </c>
      <c r="BP121" s="43">
        <f t="shared" si="112"/>
        <v>5.5187016306545286E-3</v>
      </c>
      <c r="BQ121" s="43">
        <f t="shared" si="112"/>
        <v>2.7820172383871213E-2</v>
      </c>
      <c r="BR121" s="43">
        <f t="shared" si="112"/>
        <v>1.4593513190255545E-3</v>
      </c>
      <c r="BS121" s="43">
        <f t="shared" si="112"/>
        <v>8.544554632261326E-3</v>
      </c>
      <c r="BT121" s="43">
        <f t="shared" si="112"/>
        <v>1.0680693290326658E-2</v>
      </c>
      <c r="BU121" s="43">
        <f t="shared" si="112"/>
        <v>1</v>
      </c>
    </row>
    <row r="122" spans="1:73">
      <c r="A122" s="10">
        <v>40452</v>
      </c>
      <c r="B122" s="60">
        <v>119965</v>
      </c>
      <c r="C122" s="61">
        <v>491169</v>
      </c>
      <c r="D122" s="61">
        <v>44266</v>
      </c>
      <c r="E122" s="61">
        <v>90036</v>
      </c>
      <c r="F122" s="61">
        <v>73812</v>
      </c>
      <c r="G122" s="61">
        <v>149221</v>
      </c>
      <c r="H122" s="61">
        <v>78981</v>
      </c>
      <c r="I122" s="61">
        <v>11322</v>
      </c>
      <c r="J122" s="61">
        <v>25100</v>
      </c>
      <c r="K122" s="61">
        <v>46586</v>
      </c>
      <c r="L122" s="61">
        <v>75730</v>
      </c>
      <c r="M122" s="61">
        <v>35918</v>
      </c>
      <c r="N122" s="61">
        <v>36645</v>
      </c>
      <c r="O122" s="61">
        <v>14695</v>
      </c>
      <c r="P122" s="61">
        <v>13848</v>
      </c>
      <c r="Q122" s="61">
        <v>15525</v>
      </c>
      <c r="R122" s="61">
        <v>201183</v>
      </c>
      <c r="S122" s="61">
        <v>174586</v>
      </c>
      <c r="T122" s="61">
        <v>44756</v>
      </c>
      <c r="U122" s="61">
        <v>69304</v>
      </c>
      <c r="V122" s="61">
        <v>319288</v>
      </c>
      <c r="W122" s="61">
        <v>25294</v>
      </c>
      <c r="X122" s="61">
        <v>30714</v>
      </c>
      <c r="Y122" s="61">
        <v>23385</v>
      </c>
      <c r="Z122" s="61">
        <v>398681</v>
      </c>
      <c r="AA122" s="61">
        <v>87592</v>
      </c>
      <c r="AB122" s="61">
        <v>32603</v>
      </c>
      <c r="AC122" s="61">
        <v>159900</v>
      </c>
      <c r="AD122" s="61">
        <v>20800</v>
      </c>
      <c r="AE122" s="61">
        <v>19583</v>
      </c>
      <c r="AF122" s="61">
        <v>63908</v>
      </c>
      <c r="AG122" s="61">
        <v>4854</v>
      </c>
      <c r="AH122" s="61">
        <v>27218</v>
      </c>
      <c r="AI122" s="61">
        <v>28991</v>
      </c>
      <c r="AJ122" s="62">
        <v>2482187</v>
      </c>
      <c r="AL122" s="1">
        <f t="shared" si="110"/>
        <v>40452</v>
      </c>
      <c r="AM122" s="43">
        <f t="shared" ref="AM122:BU122" si="113">IF(B122="C","C",B122/$AJ122)</f>
        <v>4.8330363506053332E-2</v>
      </c>
      <c r="AN122" s="43">
        <f t="shared" si="113"/>
        <v>0.19787751688329686</v>
      </c>
      <c r="AO122" s="43">
        <f t="shared" si="113"/>
        <v>1.783346701920524E-2</v>
      </c>
      <c r="AP122" s="43">
        <f t="shared" si="113"/>
        <v>3.6272851320226882E-2</v>
      </c>
      <c r="AQ122" s="43">
        <f t="shared" si="113"/>
        <v>2.9736679790845735E-2</v>
      </c>
      <c r="AR122" s="43">
        <f t="shared" si="113"/>
        <v>6.0116743823088271E-2</v>
      </c>
      <c r="AS122" s="43">
        <f t="shared" si="113"/>
        <v>3.1819117576556477E-2</v>
      </c>
      <c r="AT122" s="43">
        <f t="shared" si="113"/>
        <v>4.5613001760141363E-3</v>
      </c>
      <c r="AU122" s="43">
        <f t="shared" si="113"/>
        <v>1.0112050381377391E-2</v>
      </c>
      <c r="AV122" s="43">
        <f t="shared" si="113"/>
        <v>1.8768126656049686E-2</v>
      </c>
      <c r="AW122" s="43">
        <f t="shared" si="113"/>
        <v>3.0509385473374891E-2</v>
      </c>
      <c r="AX122" s="43">
        <f t="shared" si="113"/>
        <v>1.4470303808697732E-2</v>
      </c>
      <c r="AY122" s="43">
        <f t="shared" si="113"/>
        <v>1.4763190686277867E-2</v>
      </c>
      <c r="AZ122" s="43">
        <f t="shared" si="113"/>
        <v>5.9201824842366833E-3</v>
      </c>
      <c r="BA122" s="43">
        <f t="shared" si="113"/>
        <v>5.5789511426818364E-3</v>
      </c>
      <c r="BB122" s="43">
        <f t="shared" si="113"/>
        <v>6.2545650267284451E-3</v>
      </c>
      <c r="BC122" s="43">
        <f t="shared" si="113"/>
        <v>8.1050702465205085E-2</v>
      </c>
      <c r="BD122" s="43">
        <f t="shared" si="113"/>
        <v>7.0335554895743155E-2</v>
      </c>
      <c r="BE122" s="43">
        <f t="shared" si="113"/>
        <v>1.8030873580435317E-2</v>
      </c>
      <c r="BF122" s="43">
        <f t="shared" si="113"/>
        <v>2.7920539427529031E-2</v>
      </c>
      <c r="BG122" s="43">
        <f t="shared" si="113"/>
        <v>0.12863172677965037</v>
      </c>
      <c r="BH122" s="43">
        <f t="shared" si="113"/>
        <v>1.0190207264803176E-2</v>
      </c>
      <c r="BI122" s="43">
        <f t="shared" si="113"/>
        <v>1.2373765554327695E-2</v>
      </c>
      <c r="BJ122" s="43">
        <f t="shared" si="113"/>
        <v>9.421127417072123E-3</v>
      </c>
      <c r="BK122" s="43">
        <f t="shared" si="113"/>
        <v>0.16061682701585336</v>
      </c>
      <c r="BL122" s="43">
        <f t="shared" si="113"/>
        <v>3.5288235737275235E-2</v>
      </c>
      <c r="BM122" s="43">
        <f t="shared" si="113"/>
        <v>1.3134787991396297E-2</v>
      </c>
      <c r="BN122" s="43">
        <f t="shared" si="113"/>
        <v>6.4418998246304565E-2</v>
      </c>
      <c r="BO122" s="43">
        <f t="shared" si="113"/>
        <v>8.3797070889501876E-3</v>
      </c>
      <c r="BP122" s="43">
        <f t="shared" si="113"/>
        <v>7.8894136501399779E-3</v>
      </c>
      <c r="BQ122" s="43">
        <f t="shared" si="113"/>
        <v>2.5746650030799453E-2</v>
      </c>
      <c r="BR122" s="43">
        <f t="shared" si="113"/>
        <v>1.9555335677771254E-3</v>
      </c>
      <c r="BS122" s="43">
        <f t="shared" si="113"/>
        <v>1.0965330170531067E-2</v>
      </c>
      <c r="BT122" s="43">
        <f t="shared" si="113"/>
        <v>1.1679619625757446E-2</v>
      </c>
      <c r="BU122" s="43">
        <f t="shared" si="113"/>
        <v>1</v>
      </c>
    </row>
    <row r="123" spans="1:73">
      <c r="A123" s="10">
        <v>40483</v>
      </c>
      <c r="B123" s="60">
        <v>118307</v>
      </c>
      <c r="C123" s="61">
        <v>545849</v>
      </c>
      <c r="D123" s="61">
        <v>48908</v>
      </c>
      <c r="E123" s="61">
        <v>94177</v>
      </c>
      <c r="F123" s="61">
        <v>77757</v>
      </c>
      <c r="G123" s="61">
        <v>145234</v>
      </c>
      <c r="H123" s="61">
        <v>74937</v>
      </c>
      <c r="I123" s="61">
        <v>13011</v>
      </c>
      <c r="J123" s="61">
        <v>25379</v>
      </c>
      <c r="K123" s="61">
        <v>46953</v>
      </c>
      <c r="L123" s="61">
        <v>76286</v>
      </c>
      <c r="M123" s="61">
        <v>26782</v>
      </c>
      <c r="N123" s="61">
        <v>37275</v>
      </c>
      <c r="O123" s="61">
        <v>14393</v>
      </c>
      <c r="P123" s="61">
        <v>14108</v>
      </c>
      <c r="Q123" s="61">
        <v>14758</v>
      </c>
      <c r="R123" s="61">
        <v>198831</v>
      </c>
      <c r="S123" s="61">
        <v>173449</v>
      </c>
      <c r="T123" s="61">
        <v>56897</v>
      </c>
      <c r="U123" s="61">
        <v>88320</v>
      </c>
      <c r="V123" s="61">
        <v>361006</v>
      </c>
      <c r="W123" s="61">
        <v>24040</v>
      </c>
      <c r="X123" s="61">
        <v>49393</v>
      </c>
      <c r="Y123" s="61">
        <v>19157</v>
      </c>
      <c r="Z123" s="61">
        <v>453595</v>
      </c>
      <c r="AA123" s="61">
        <v>109087</v>
      </c>
      <c r="AB123" s="61">
        <v>38262</v>
      </c>
      <c r="AC123" s="61">
        <v>184673</v>
      </c>
      <c r="AD123" s="61">
        <v>24443</v>
      </c>
      <c r="AE123" s="61">
        <v>18076</v>
      </c>
      <c r="AF123" s="61">
        <v>70084</v>
      </c>
      <c r="AG123" s="61">
        <v>6009</v>
      </c>
      <c r="AH123" s="61">
        <v>44201</v>
      </c>
      <c r="AI123" s="61">
        <v>36194</v>
      </c>
      <c r="AJ123" s="62">
        <v>2702784</v>
      </c>
      <c r="AL123" s="1">
        <f t="shared" si="110"/>
        <v>40483</v>
      </c>
      <c r="AM123" s="43">
        <f t="shared" ref="AM123:BU123" si="114">IF(B123="C","C",B123/$AJ123)</f>
        <v>4.3772273330018235E-2</v>
      </c>
      <c r="AN123" s="43">
        <f t="shared" si="114"/>
        <v>0.20195805510170253</v>
      </c>
      <c r="AO123" s="43">
        <f t="shared" si="114"/>
        <v>1.8095415689896047E-2</v>
      </c>
      <c r="AP123" s="43">
        <f t="shared" si="114"/>
        <v>3.4844441879188275E-2</v>
      </c>
      <c r="AQ123" s="43">
        <f t="shared" si="114"/>
        <v>2.8769224621723377E-2</v>
      </c>
      <c r="AR123" s="43">
        <f t="shared" si="114"/>
        <v>5.3734963652293341E-2</v>
      </c>
      <c r="AS123" s="43">
        <f t="shared" si="114"/>
        <v>2.7725856006251333E-2</v>
      </c>
      <c r="AT123" s="43">
        <f t="shared" si="114"/>
        <v>4.8139251971300702E-3</v>
      </c>
      <c r="AU123" s="43">
        <f t="shared" si="114"/>
        <v>9.3899475503776853E-3</v>
      </c>
      <c r="AV123" s="43">
        <f t="shared" si="114"/>
        <v>1.7372087447609576E-2</v>
      </c>
      <c r="AW123" s="43">
        <f t="shared" si="114"/>
        <v>2.8224970992872533E-2</v>
      </c>
      <c r="AX123" s="43">
        <f t="shared" si="114"/>
        <v>9.9090419360185651E-3</v>
      </c>
      <c r="AY123" s="43">
        <f t="shared" si="114"/>
        <v>1.3791335156638489E-2</v>
      </c>
      <c r="AZ123" s="43">
        <f t="shared" si="114"/>
        <v>5.3252498164855205E-3</v>
      </c>
      <c r="BA123" s="43">
        <f t="shared" si="114"/>
        <v>5.219802988326111E-3</v>
      </c>
      <c r="BB123" s="43">
        <f t="shared" si="114"/>
        <v>5.4602957543037102E-3</v>
      </c>
      <c r="BC123" s="43">
        <f t="shared" si="114"/>
        <v>7.3565257157064717E-2</v>
      </c>
      <c r="BD123" s="43">
        <f t="shared" si="114"/>
        <v>6.4174199640074828E-2</v>
      </c>
      <c r="BE123" s="43">
        <f t="shared" si="114"/>
        <v>2.1051256778196113E-2</v>
      </c>
      <c r="BF123" s="43">
        <f t="shared" si="114"/>
        <v>3.2677417063294738E-2</v>
      </c>
      <c r="BG123" s="43">
        <f t="shared" si="114"/>
        <v>0.13356820226847577</v>
      </c>
      <c r="BH123" s="43">
        <f t="shared" si="114"/>
        <v>8.8945324524638304E-3</v>
      </c>
      <c r="BI123" s="43">
        <f t="shared" si="114"/>
        <v>1.8274860292202412E-2</v>
      </c>
      <c r="BJ123" s="43">
        <f t="shared" si="114"/>
        <v>7.0878767966659562E-3</v>
      </c>
      <c r="BK123" s="43">
        <f t="shared" si="114"/>
        <v>0.16782510182093724</v>
      </c>
      <c r="BL123" s="43">
        <f t="shared" si="114"/>
        <v>4.0360975941843666E-2</v>
      </c>
      <c r="BM123" s="43">
        <f t="shared" si="114"/>
        <v>1.4156514172053705E-2</v>
      </c>
      <c r="BN123" s="43">
        <f t="shared" si="114"/>
        <v>6.8326954725201866E-2</v>
      </c>
      <c r="BO123" s="43">
        <f t="shared" si="114"/>
        <v>9.0436379673699413E-3</v>
      </c>
      <c r="BP123" s="43">
        <f t="shared" si="114"/>
        <v>6.6879188274016716E-3</v>
      </c>
      <c r="BQ123" s="43">
        <f t="shared" si="114"/>
        <v>2.5930300016575501E-2</v>
      </c>
      <c r="BR123" s="43">
        <f t="shared" si="114"/>
        <v>2.2232631242452227E-3</v>
      </c>
      <c r="BS123" s="43">
        <f t="shared" si="114"/>
        <v>1.6353878075347494E-2</v>
      </c>
      <c r="BT123" s="43">
        <f t="shared" si="114"/>
        <v>1.3391377187374204E-2</v>
      </c>
      <c r="BU123" s="43">
        <f t="shared" si="114"/>
        <v>1</v>
      </c>
    </row>
    <row r="124" spans="1:73">
      <c r="A124" s="10">
        <v>40513</v>
      </c>
      <c r="B124" s="60">
        <v>201866</v>
      </c>
      <c r="C124" s="61">
        <v>515708</v>
      </c>
      <c r="D124" s="61">
        <v>94382</v>
      </c>
      <c r="E124" s="61">
        <v>89180</v>
      </c>
      <c r="F124" s="61">
        <v>114651</v>
      </c>
      <c r="G124" s="61">
        <v>168747</v>
      </c>
      <c r="H124" s="61">
        <v>91762</v>
      </c>
      <c r="I124" s="61">
        <v>26670</v>
      </c>
      <c r="J124" s="61">
        <v>40402</v>
      </c>
      <c r="K124" s="61">
        <v>50040</v>
      </c>
      <c r="L124" s="61">
        <v>104174</v>
      </c>
      <c r="M124" s="61">
        <v>28234</v>
      </c>
      <c r="N124" s="61">
        <v>35285</v>
      </c>
      <c r="O124" s="61">
        <v>17515</v>
      </c>
      <c r="P124" s="61">
        <v>22233</v>
      </c>
      <c r="Q124" s="61">
        <v>21890</v>
      </c>
      <c r="R124" s="61">
        <v>187138</v>
      </c>
      <c r="S124" s="61">
        <v>160323</v>
      </c>
      <c r="T124" s="61">
        <v>79356</v>
      </c>
      <c r="U124" s="61">
        <v>148690</v>
      </c>
      <c r="V124" s="61">
        <v>370450</v>
      </c>
      <c r="W124" s="61">
        <v>27956</v>
      </c>
      <c r="X124" s="61">
        <v>57406</v>
      </c>
      <c r="Y124" s="61">
        <v>23295</v>
      </c>
      <c r="Z124" s="61">
        <v>479107</v>
      </c>
      <c r="AA124" s="61">
        <v>120402</v>
      </c>
      <c r="AB124" s="61">
        <v>65533</v>
      </c>
      <c r="AC124" s="61">
        <v>224493</v>
      </c>
      <c r="AD124" s="61">
        <v>32214</v>
      </c>
      <c r="AE124" s="61">
        <v>35861</v>
      </c>
      <c r="AF124" s="61">
        <v>71398</v>
      </c>
      <c r="AG124" s="61">
        <v>9360</v>
      </c>
      <c r="AH124" s="61">
        <v>55830</v>
      </c>
      <c r="AI124" s="61">
        <v>33145</v>
      </c>
      <c r="AJ124" s="62">
        <v>3165264</v>
      </c>
      <c r="AL124" s="1">
        <f t="shared" si="110"/>
        <v>40513</v>
      </c>
      <c r="AM124" s="43">
        <f t="shared" ref="AM124:BU124" si="115">IF(B124="C","C",B124/$AJ124)</f>
        <v>6.3775407043456717E-2</v>
      </c>
      <c r="AN124" s="43">
        <f t="shared" si="115"/>
        <v>0.16292732612508784</v>
      </c>
      <c r="AO124" s="43">
        <f t="shared" si="115"/>
        <v>2.9818049932011991E-2</v>
      </c>
      <c r="AP124" s="43">
        <f t="shared" si="115"/>
        <v>2.8174585121493817E-2</v>
      </c>
      <c r="AQ124" s="43">
        <f t="shared" si="115"/>
        <v>3.6221623220053685E-2</v>
      </c>
      <c r="AR124" s="43">
        <f t="shared" si="115"/>
        <v>5.3312140788256523E-2</v>
      </c>
      <c r="AS124" s="43">
        <f t="shared" si="115"/>
        <v>2.8990314867890957E-2</v>
      </c>
      <c r="AT124" s="43">
        <f t="shared" si="115"/>
        <v>8.4258374656900649E-3</v>
      </c>
      <c r="AU124" s="43">
        <f t="shared" si="115"/>
        <v>1.2764180175808401E-2</v>
      </c>
      <c r="AV124" s="43">
        <f t="shared" si="115"/>
        <v>1.5809107865884173E-2</v>
      </c>
      <c r="AW124" s="43">
        <f t="shared" si="115"/>
        <v>3.2911630751810909E-2</v>
      </c>
      <c r="AX124" s="43">
        <f t="shared" si="115"/>
        <v>8.9199510688523932E-3</v>
      </c>
      <c r="AY124" s="43">
        <f t="shared" si="115"/>
        <v>1.1147569365462091E-2</v>
      </c>
      <c r="AZ124" s="43">
        <f t="shared" si="115"/>
        <v>5.5335036824732467E-3</v>
      </c>
      <c r="BA124" s="43">
        <f t="shared" si="115"/>
        <v>7.0240586567186809E-3</v>
      </c>
      <c r="BB124" s="43">
        <f t="shared" si="115"/>
        <v>6.9156948677898591E-3</v>
      </c>
      <c r="BC124" s="43">
        <f t="shared" si="115"/>
        <v>5.9122398637206884E-2</v>
      </c>
      <c r="BD124" s="43">
        <f t="shared" si="115"/>
        <v>5.0650751406517751E-2</v>
      </c>
      <c r="BE124" s="43">
        <f t="shared" si="115"/>
        <v>2.5070894560453725E-2</v>
      </c>
      <c r="BF124" s="43">
        <f t="shared" si="115"/>
        <v>4.6975544535937601E-2</v>
      </c>
      <c r="BG124" s="43">
        <f t="shared" si="115"/>
        <v>0.11703605133726602</v>
      </c>
      <c r="BH124" s="43">
        <f t="shared" si="115"/>
        <v>8.8321226918197035E-3</v>
      </c>
      <c r="BI124" s="43">
        <f t="shared" si="115"/>
        <v>1.8136243927836668E-2</v>
      </c>
      <c r="BJ124" s="43">
        <f t="shared" si="115"/>
        <v>7.359575694160108E-3</v>
      </c>
      <c r="BK124" s="43">
        <f t="shared" si="115"/>
        <v>0.1513639936510825</v>
      </c>
      <c r="BL124" s="43">
        <f t="shared" si="115"/>
        <v>3.8038533278740731E-2</v>
      </c>
      <c r="BM124" s="43">
        <f t="shared" si="115"/>
        <v>2.0703802273680804E-2</v>
      </c>
      <c r="BN124" s="43">
        <f t="shared" si="115"/>
        <v>7.0923941889207351E-2</v>
      </c>
      <c r="BO124" s="43">
        <f t="shared" si="115"/>
        <v>1.0177350135723276E-2</v>
      </c>
      <c r="BP124" s="43">
        <f t="shared" si="115"/>
        <v>1.1329544707803204E-2</v>
      </c>
      <c r="BQ124" s="43">
        <f t="shared" si="115"/>
        <v>2.2556728285539531E-2</v>
      </c>
      <c r="BR124" s="43">
        <f t="shared" si="115"/>
        <v>2.9570993130430827E-3</v>
      </c>
      <c r="BS124" s="43">
        <f t="shared" si="115"/>
        <v>1.76383391717089E-2</v>
      </c>
      <c r="BT124" s="43">
        <f t="shared" si="115"/>
        <v>1.0471480419958651E-2</v>
      </c>
      <c r="BU124" s="43">
        <f t="shared" si="115"/>
        <v>1</v>
      </c>
    </row>
    <row r="125" spans="1:73">
      <c r="A125" s="10">
        <v>40544</v>
      </c>
      <c r="B125" s="60">
        <v>327332</v>
      </c>
      <c r="C125" s="61">
        <v>611548</v>
      </c>
      <c r="D125" s="61">
        <v>160760</v>
      </c>
      <c r="E125" s="61">
        <v>121461</v>
      </c>
      <c r="F125" s="61">
        <v>189159</v>
      </c>
      <c r="G125" s="61">
        <v>222766</v>
      </c>
      <c r="H125" s="61">
        <v>132974</v>
      </c>
      <c r="I125" s="61">
        <v>53228</v>
      </c>
      <c r="J125" s="61">
        <v>64641</v>
      </c>
      <c r="K125" s="61">
        <v>77939</v>
      </c>
      <c r="L125" s="61">
        <v>161453</v>
      </c>
      <c r="M125" s="61">
        <v>36520</v>
      </c>
      <c r="N125" s="61">
        <v>36944</v>
      </c>
      <c r="O125" s="61">
        <v>21215</v>
      </c>
      <c r="P125" s="61">
        <v>28095</v>
      </c>
      <c r="Q125" s="61">
        <v>36235</v>
      </c>
      <c r="R125" s="61">
        <v>199075</v>
      </c>
      <c r="S125" s="61">
        <v>170916</v>
      </c>
      <c r="T125" s="61">
        <v>98667</v>
      </c>
      <c r="U125" s="61">
        <v>282174</v>
      </c>
      <c r="V125" s="61">
        <v>471861</v>
      </c>
      <c r="W125" s="61">
        <v>40786</v>
      </c>
      <c r="X125" s="61">
        <v>66953</v>
      </c>
      <c r="Y125" s="61">
        <v>33324</v>
      </c>
      <c r="Z125" s="61">
        <v>612924</v>
      </c>
      <c r="AA125" s="61">
        <v>162541</v>
      </c>
      <c r="AB125" s="61">
        <v>101555</v>
      </c>
      <c r="AC125" s="61">
        <v>269705</v>
      </c>
      <c r="AD125" s="61">
        <v>47947</v>
      </c>
      <c r="AE125" s="61">
        <v>70345</v>
      </c>
      <c r="AF125" s="61">
        <v>86181</v>
      </c>
      <c r="AG125" s="61">
        <v>10975</v>
      </c>
      <c r="AH125" s="61">
        <v>68363</v>
      </c>
      <c r="AI125" s="61">
        <v>42151</v>
      </c>
      <c r="AJ125" s="62">
        <v>4334874</v>
      </c>
      <c r="AL125" s="1">
        <f t="shared" si="110"/>
        <v>40544</v>
      </c>
      <c r="AM125" s="43">
        <f t="shared" ref="AM125:BU125" si="116">IF(B125="C","C",B125/$AJ125)</f>
        <v>7.55113066723508E-2</v>
      </c>
      <c r="AN125" s="43">
        <f t="shared" si="116"/>
        <v>0.14107630348656039</v>
      </c>
      <c r="AO125" s="43">
        <f t="shared" si="116"/>
        <v>3.7085276296381392E-2</v>
      </c>
      <c r="AP125" s="43">
        <f t="shared" si="116"/>
        <v>2.8019499528706023E-2</v>
      </c>
      <c r="AQ125" s="43">
        <f t="shared" si="116"/>
        <v>4.3636562446797762E-2</v>
      </c>
      <c r="AR125" s="43">
        <f t="shared" si="116"/>
        <v>5.1389267600396228E-2</v>
      </c>
      <c r="AS125" s="43">
        <f t="shared" si="116"/>
        <v>3.067540140728427E-2</v>
      </c>
      <c r="AT125" s="43">
        <f t="shared" si="116"/>
        <v>1.2279018951877264E-2</v>
      </c>
      <c r="AU125" s="43">
        <f t="shared" si="116"/>
        <v>1.4911852109196254E-2</v>
      </c>
      <c r="AV125" s="43">
        <f t="shared" si="116"/>
        <v>1.7979530662252236E-2</v>
      </c>
      <c r="AW125" s="43">
        <f t="shared" si="116"/>
        <v>3.7245142534708044E-2</v>
      </c>
      <c r="AX125" s="43">
        <f t="shared" si="116"/>
        <v>8.4246970038806199E-3</v>
      </c>
      <c r="AY125" s="43">
        <f t="shared" si="116"/>
        <v>8.5225083820198687E-3</v>
      </c>
      <c r="AZ125" s="43">
        <f t="shared" si="116"/>
        <v>4.8940292151513519E-3</v>
      </c>
      <c r="BA125" s="43">
        <f t="shared" si="116"/>
        <v>6.4811572377882262E-3</v>
      </c>
      <c r="BB125" s="43">
        <f t="shared" si="116"/>
        <v>8.3589511482917381E-3</v>
      </c>
      <c r="BC125" s="43">
        <f t="shared" si="116"/>
        <v>4.5924056846865673E-2</v>
      </c>
      <c r="BD125" s="43">
        <f t="shared" si="116"/>
        <v>3.9428135627471522E-2</v>
      </c>
      <c r="BE125" s="43">
        <f t="shared" si="116"/>
        <v>2.2761215204871007E-2</v>
      </c>
      <c r="BF125" s="43">
        <f t="shared" si="116"/>
        <v>6.5093933526095563E-2</v>
      </c>
      <c r="BG125" s="43">
        <f t="shared" si="116"/>
        <v>0.10885229882114221</v>
      </c>
      <c r="BH125" s="43">
        <f t="shared" si="116"/>
        <v>9.4088086528005196E-3</v>
      </c>
      <c r="BI125" s="43">
        <f t="shared" si="116"/>
        <v>1.5445200944710273E-2</v>
      </c>
      <c r="BJ125" s="43">
        <f t="shared" si="116"/>
        <v>7.6874206724347697E-3</v>
      </c>
      <c r="BK125" s="43">
        <f t="shared" si="116"/>
        <v>0.14139372909108777</v>
      </c>
      <c r="BL125" s="43">
        <f t="shared" si="116"/>
        <v>3.7496130222008761E-2</v>
      </c>
      <c r="BM125" s="43">
        <f t="shared" si="116"/>
        <v>2.3427439874838345E-2</v>
      </c>
      <c r="BN125" s="43">
        <f t="shared" si="116"/>
        <v>6.2217494672278828E-2</v>
      </c>
      <c r="BO125" s="43">
        <f t="shared" si="116"/>
        <v>1.1060759782175907E-2</v>
      </c>
      <c r="BP125" s="43">
        <f t="shared" si="116"/>
        <v>1.6227691969824268E-2</v>
      </c>
      <c r="BQ125" s="43">
        <f t="shared" si="116"/>
        <v>1.9880854668440189E-2</v>
      </c>
      <c r="BR125" s="43">
        <f t="shared" si="116"/>
        <v>2.5317921582034449E-3</v>
      </c>
      <c r="BS125" s="43">
        <f t="shared" si="116"/>
        <v>1.5770469914465797E-2</v>
      </c>
      <c r="BT125" s="43">
        <f t="shared" si="116"/>
        <v>9.7236966979893768E-3</v>
      </c>
      <c r="BU125" s="43">
        <f t="shared" si="116"/>
        <v>1</v>
      </c>
    </row>
    <row r="126" spans="1:73">
      <c r="A126" s="10">
        <v>40575</v>
      </c>
      <c r="B126" s="60">
        <v>171758</v>
      </c>
      <c r="C126" s="61">
        <v>556473</v>
      </c>
      <c r="D126" s="61">
        <v>80302</v>
      </c>
      <c r="E126" s="61">
        <v>95758</v>
      </c>
      <c r="F126" s="61">
        <v>98879</v>
      </c>
      <c r="G126" s="61">
        <v>165660</v>
      </c>
      <c r="H126" s="61">
        <v>95590</v>
      </c>
      <c r="I126" s="61">
        <v>22426</v>
      </c>
      <c r="J126" s="61">
        <v>39569</v>
      </c>
      <c r="K126" s="61">
        <v>49035</v>
      </c>
      <c r="L126" s="61">
        <v>107099</v>
      </c>
      <c r="M126" s="61">
        <v>32445</v>
      </c>
      <c r="N126" s="61">
        <v>44666</v>
      </c>
      <c r="O126" s="61">
        <v>19702</v>
      </c>
      <c r="P126" s="61">
        <v>21265</v>
      </c>
      <c r="Q126" s="61">
        <v>20321</v>
      </c>
      <c r="R126" s="61">
        <v>229548</v>
      </c>
      <c r="S126" s="61">
        <v>198137</v>
      </c>
      <c r="T126" s="61">
        <v>78431</v>
      </c>
      <c r="U126" s="61">
        <v>159936</v>
      </c>
      <c r="V126" s="61">
        <v>331147</v>
      </c>
      <c r="W126" s="61">
        <v>29523</v>
      </c>
      <c r="X126" s="61">
        <v>56299</v>
      </c>
      <c r="Y126" s="61">
        <v>25151</v>
      </c>
      <c r="Z126" s="61">
        <v>442120</v>
      </c>
      <c r="AA126" s="61">
        <v>152187</v>
      </c>
      <c r="AB126" s="61">
        <v>82057</v>
      </c>
      <c r="AC126" s="61">
        <v>237941</v>
      </c>
      <c r="AD126" s="61">
        <v>36872</v>
      </c>
      <c r="AE126" s="61">
        <v>25720</v>
      </c>
      <c r="AF126" s="61">
        <v>91102</v>
      </c>
      <c r="AG126" s="61">
        <v>9601</v>
      </c>
      <c r="AH126" s="61">
        <v>64567</v>
      </c>
      <c r="AI126" s="61">
        <v>44418</v>
      </c>
      <c r="AJ126" s="62">
        <v>3275448</v>
      </c>
      <c r="AL126" s="1">
        <f t="shared" ref="AL126:AL131" si="117">A126</f>
        <v>40575</v>
      </c>
      <c r="AM126" s="43">
        <f t="shared" ref="AM126:BU126" si="118">IF(B126="C","C",B126/$AJ126)</f>
        <v>5.2438017639113793E-2</v>
      </c>
      <c r="AN126" s="43">
        <f t="shared" si="118"/>
        <v>0.16989217963466371</v>
      </c>
      <c r="AO126" s="43">
        <f t="shared" si="118"/>
        <v>2.4516340970761861E-2</v>
      </c>
      <c r="AP126" s="43">
        <f t="shared" si="118"/>
        <v>2.9235084788401464E-2</v>
      </c>
      <c r="AQ126" s="43">
        <f t="shared" si="118"/>
        <v>3.0187931544020847E-2</v>
      </c>
      <c r="AR126" s="43">
        <f t="shared" si="118"/>
        <v>5.0576287579592163E-2</v>
      </c>
      <c r="AS126" s="43">
        <f t="shared" si="118"/>
        <v>2.9183794094731468E-2</v>
      </c>
      <c r="AT126" s="43">
        <f t="shared" si="118"/>
        <v>6.8466970014483515E-3</v>
      </c>
      <c r="AU126" s="43">
        <f t="shared" si="118"/>
        <v>1.208048486802416E-2</v>
      </c>
      <c r="AV126" s="43">
        <f t="shared" si="118"/>
        <v>1.4970471214929988E-2</v>
      </c>
      <c r="AW126" s="43">
        <f t="shared" si="118"/>
        <v>3.2697511912874205E-2</v>
      </c>
      <c r="AX126" s="43">
        <f t="shared" si="118"/>
        <v>9.9055152150179151E-3</v>
      </c>
      <c r="AY126" s="43">
        <f t="shared" si="118"/>
        <v>1.3636607877762065E-2</v>
      </c>
      <c r="AZ126" s="43">
        <f t="shared" si="118"/>
        <v>6.0150550397991363E-3</v>
      </c>
      <c r="BA126" s="43">
        <f t="shared" si="118"/>
        <v>6.4922416719789171E-3</v>
      </c>
      <c r="BB126" s="43">
        <f t="shared" si="118"/>
        <v>6.2040368218332269E-3</v>
      </c>
      <c r="BC126" s="43">
        <f t="shared" si="118"/>
        <v>7.008140565809623E-2</v>
      </c>
      <c r="BD126" s="43">
        <f t="shared" si="118"/>
        <v>6.0491572450547225E-2</v>
      </c>
      <c r="BE126" s="43">
        <f t="shared" si="118"/>
        <v>2.3945121400187088E-2</v>
      </c>
      <c r="BF126" s="43">
        <f t="shared" si="118"/>
        <v>4.8828740373835881E-2</v>
      </c>
      <c r="BG126" s="43">
        <f t="shared" si="118"/>
        <v>0.10109975795677416</v>
      </c>
      <c r="BH126" s="43">
        <f t="shared" si="118"/>
        <v>9.013423507257633E-3</v>
      </c>
      <c r="BI126" s="43">
        <f t="shared" si="118"/>
        <v>1.718818311266123E-2</v>
      </c>
      <c r="BJ126" s="43">
        <f t="shared" si="118"/>
        <v>7.678644264845603E-3</v>
      </c>
      <c r="BK126" s="43">
        <f t="shared" si="118"/>
        <v>0.13498000884153863</v>
      </c>
      <c r="BL126" s="43">
        <f t="shared" si="118"/>
        <v>4.6462957128307336E-2</v>
      </c>
      <c r="BM126" s="43">
        <f t="shared" si="118"/>
        <v>2.5052145538564496E-2</v>
      </c>
      <c r="BN126" s="43">
        <f t="shared" si="118"/>
        <v>7.2643803229359774E-2</v>
      </c>
      <c r="BO126" s="43">
        <f t="shared" si="118"/>
        <v>1.1257086053571909E-2</v>
      </c>
      <c r="BP126" s="43">
        <f t="shared" si="118"/>
        <v>7.8523609594779095E-3</v>
      </c>
      <c r="BQ126" s="43">
        <f t="shared" si="118"/>
        <v>2.7813599849547298E-2</v>
      </c>
      <c r="BR126" s="43">
        <f t="shared" si="118"/>
        <v>2.9312020828906457E-3</v>
      </c>
      <c r="BS126" s="43">
        <f t="shared" si="118"/>
        <v>1.9712417965420302E-2</v>
      </c>
      <c r="BT126" s="43">
        <f t="shared" si="118"/>
        <v>1.3560893044249215E-2</v>
      </c>
      <c r="BU126" s="43">
        <f t="shared" si="118"/>
        <v>1</v>
      </c>
    </row>
    <row r="127" spans="1:73">
      <c r="A127" s="10">
        <v>40603</v>
      </c>
      <c r="B127" s="60">
        <v>159565</v>
      </c>
      <c r="C127" s="61">
        <v>582675</v>
      </c>
      <c r="D127" s="61">
        <v>72780</v>
      </c>
      <c r="E127" s="61">
        <v>103121</v>
      </c>
      <c r="F127" s="61">
        <v>99814</v>
      </c>
      <c r="G127" s="61">
        <v>150496</v>
      </c>
      <c r="H127" s="61">
        <v>91946</v>
      </c>
      <c r="I127" s="61">
        <v>22201</v>
      </c>
      <c r="J127" s="61">
        <v>29482</v>
      </c>
      <c r="K127" s="61">
        <v>58074</v>
      </c>
      <c r="L127" s="61">
        <v>101970</v>
      </c>
      <c r="M127" s="61">
        <v>33337</v>
      </c>
      <c r="N127" s="61">
        <v>50570</v>
      </c>
      <c r="O127" s="61">
        <v>15996</v>
      </c>
      <c r="P127" s="61">
        <v>20929</v>
      </c>
      <c r="Q127" s="61">
        <v>22396</v>
      </c>
      <c r="R127" s="61">
        <v>242455</v>
      </c>
      <c r="S127" s="61">
        <v>207621</v>
      </c>
      <c r="T127" s="61">
        <v>70658</v>
      </c>
      <c r="U127" s="61">
        <v>133053</v>
      </c>
      <c r="V127" s="61">
        <v>252102</v>
      </c>
      <c r="W127" s="61">
        <v>34341</v>
      </c>
      <c r="X127" s="61">
        <v>50571</v>
      </c>
      <c r="Y127" s="61">
        <v>27173</v>
      </c>
      <c r="Z127" s="61">
        <v>364187</v>
      </c>
      <c r="AA127" s="61">
        <v>131289</v>
      </c>
      <c r="AB127" s="61">
        <v>61873</v>
      </c>
      <c r="AC127" s="61">
        <v>217922</v>
      </c>
      <c r="AD127" s="61">
        <v>29970</v>
      </c>
      <c r="AE127" s="61">
        <v>28046</v>
      </c>
      <c r="AF127" s="61">
        <v>93267</v>
      </c>
      <c r="AG127" s="61">
        <v>9326</v>
      </c>
      <c r="AH127" s="61">
        <v>54453</v>
      </c>
      <c r="AI127" s="61">
        <v>44019</v>
      </c>
      <c r="AJ127" s="62">
        <v>3095870</v>
      </c>
      <c r="AL127" s="1">
        <f t="shared" si="117"/>
        <v>40603</v>
      </c>
      <c r="AM127" s="43">
        <f t="shared" ref="AM127:BU127" si="119">IF(B127="C","C",B127/$AJ127)</f>
        <v>5.1541246886981688E-2</v>
      </c>
      <c r="AN127" s="43">
        <f t="shared" si="119"/>
        <v>0.18821042227225304</v>
      </c>
      <c r="AO127" s="43">
        <f t="shared" si="119"/>
        <v>2.3508739062040717E-2</v>
      </c>
      <c r="AP127" s="43">
        <f t="shared" si="119"/>
        <v>3.3309215180223978E-2</v>
      </c>
      <c r="AQ127" s="43">
        <f t="shared" si="119"/>
        <v>3.2241017872197478E-2</v>
      </c>
      <c r="AR127" s="43">
        <f t="shared" si="119"/>
        <v>4.8611860317132181E-2</v>
      </c>
      <c r="AS127" s="43">
        <f t="shared" si="119"/>
        <v>2.9699567488298929E-2</v>
      </c>
      <c r="AT127" s="43">
        <f t="shared" si="119"/>
        <v>7.1711667479577631E-3</v>
      </c>
      <c r="AU127" s="43">
        <f t="shared" si="119"/>
        <v>9.5230096870992653E-3</v>
      </c>
      <c r="AV127" s="43">
        <f t="shared" si="119"/>
        <v>1.8758539602761099E-2</v>
      </c>
      <c r="AW127" s="43">
        <f t="shared" si="119"/>
        <v>3.2937429543230173E-2</v>
      </c>
      <c r="AX127" s="43">
        <f t="shared" si="119"/>
        <v>1.0768217011696227E-2</v>
      </c>
      <c r="AY127" s="43">
        <f t="shared" si="119"/>
        <v>1.6334665215270668E-2</v>
      </c>
      <c r="AZ127" s="43">
        <f t="shared" si="119"/>
        <v>5.1668836223743245E-3</v>
      </c>
      <c r="BA127" s="43">
        <f t="shared" si="119"/>
        <v>6.760296782487637E-3</v>
      </c>
      <c r="BB127" s="43">
        <f t="shared" si="119"/>
        <v>7.2341538888906834E-3</v>
      </c>
      <c r="BC127" s="43">
        <f t="shared" si="119"/>
        <v>7.8315626948159967E-2</v>
      </c>
      <c r="BD127" s="43">
        <f t="shared" si="119"/>
        <v>6.7063862500686397E-2</v>
      </c>
      <c r="BE127" s="43">
        <f t="shared" si="119"/>
        <v>2.2823309764298888E-2</v>
      </c>
      <c r="BF127" s="43">
        <f t="shared" si="119"/>
        <v>4.297757980793767E-2</v>
      </c>
      <c r="BG127" s="43">
        <f t="shared" si="119"/>
        <v>8.143171386395423E-2</v>
      </c>
      <c r="BH127" s="43">
        <f t="shared" si="119"/>
        <v>1.1092520034755981E-2</v>
      </c>
      <c r="BI127" s="43">
        <f t="shared" si="119"/>
        <v>1.6334988226249809E-2</v>
      </c>
      <c r="BJ127" s="43">
        <f t="shared" si="119"/>
        <v>8.7771773362576595E-3</v>
      </c>
      <c r="BK127" s="43">
        <f t="shared" si="119"/>
        <v>0.11763639946121769</v>
      </c>
      <c r="BL127" s="43">
        <f t="shared" si="119"/>
        <v>4.2407788440729101E-2</v>
      </c>
      <c r="BM127" s="43">
        <f t="shared" si="119"/>
        <v>1.9985658312526043E-2</v>
      </c>
      <c r="BN127" s="43">
        <f t="shared" si="119"/>
        <v>7.0391198596840301E-2</v>
      </c>
      <c r="BO127" s="43">
        <f t="shared" si="119"/>
        <v>9.6806390449211376E-3</v>
      </c>
      <c r="BP127" s="43">
        <f t="shared" si="119"/>
        <v>9.0591659210496559E-3</v>
      </c>
      <c r="BQ127" s="43">
        <f t="shared" si="119"/>
        <v>3.012626499174707E-2</v>
      </c>
      <c r="BR127" s="43">
        <f t="shared" si="119"/>
        <v>3.0124003914893068E-3</v>
      </c>
      <c r="BS127" s="43">
        <f t="shared" si="119"/>
        <v>1.7588916847283639E-2</v>
      </c>
      <c r="BT127" s="43">
        <f t="shared" si="119"/>
        <v>1.4218620290903688E-2</v>
      </c>
      <c r="BU127" s="43">
        <f t="shared" si="119"/>
        <v>1</v>
      </c>
    </row>
    <row r="128" spans="1:73">
      <c r="A128" s="10">
        <v>40634</v>
      </c>
      <c r="B128" s="60">
        <v>149789</v>
      </c>
      <c r="C128" s="61">
        <v>508457</v>
      </c>
      <c r="D128" s="61">
        <v>62724</v>
      </c>
      <c r="E128" s="61">
        <v>99188</v>
      </c>
      <c r="F128" s="61">
        <v>96796</v>
      </c>
      <c r="G128" s="61">
        <v>155473</v>
      </c>
      <c r="H128" s="61">
        <v>89385</v>
      </c>
      <c r="I128" s="61">
        <v>16048</v>
      </c>
      <c r="J128" s="61">
        <v>21768</v>
      </c>
      <c r="K128" s="61">
        <v>50017</v>
      </c>
      <c r="L128" s="61">
        <v>87271</v>
      </c>
      <c r="M128" s="61">
        <v>28145</v>
      </c>
      <c r="N128" s="61">
        <v>42379</v>
      </c>
      <c r="O128" s="61">
        <v>14079</v>
      </c>
      <c r="P128" s="61">
        <v>16020</v>
      </c>
      <c r="Q128" s="61">
        <v>21436</v>
      </c>
      <c r="R128" s="61">
        <v>200870</v>
      </c>
      <c r="S128" s="61">
        <v>173481</v>
      </c>
      <c r="T128" s="61">
        <v>63295</v>
      </c>
      <c r="U128" s="61">
        <v>98042</v>
      </c>
      <c r="V128" s="61">
        <v>225136</v>
      </c>
      <c r="W128" s="61">
        <v>35001</v>
      </c>
      <c r="X128" s="61">
        <v>42954</v>
      </c>
      <c r="Y128" s="61">
        <v>23978</v>
      </c>
      <c r="Z128" s="61">
        <v>327069</v>
      </c>
      <c r="AA128" s="61">
        <v>104201</v>
      </c>
      <c r="AB128" s="61">
        <v>52435</v>
      </c>
      <c r="AC128" s="61">
        <v>192120</v>
      </c>
      <c r="AD128" s="61">
        <v>24557</v>
      </c>
      <c r="AE128" s="61">
        <v>32049</v>
      </c>
      <c r="AF128" s="61">
        <v>80467</v>
      </c>
      <c r="AG128" s="61">
        <v>7660</v>
      </c>
      <c r="AH128" s="61">
        <v>39183</v>
      </c>
      <c r="AI128" s="61">
        <v>34404</v>
      </c>
      <c r="AJ128" s="62">
        <v>2715326</v>
      </c>
      <c r="AL128" s="1">
        <f t="shared" si="117"/>
        <v>40634</v>
      </c>
      <c r="AM128" s="43">
        <f t="shared" ref="AM128:BU128" si="120">IF(B128="C","C",B128/$AJ128)</f>
        <v>5.5164278617005839E-2</v>
      </c>
      <c r="AN128" s="43">
        <f t="shared" si="120"/>
        <v>0.18725449540865444</v>
      </c>
      <c r="AO128" s="43">
        <f t="shared" si="120"/>
        <v>2.3099988730634922E-2</v>
      </c>
      <c r="AP128" s="43">
        <f t="shared" si="120"/>
        <v>3.6528947168774577E-2</v>
      </c>
      <c r="AQ128" s="43">
        <f t="shared" si="120"/>
        <v>3.5648021637180949E-2</v>
      </c>
      <c r="AR128" s="43">
        <f t="shared" si="120"/>
        <v>5.7257581594254245E-2</v>
      </c>
      <c r="AS128" s="43">
        <f t="shared" si="120"/>
        <v>3.2918699264839653E-2</v>
      </c>
      <c r="AT128" s="43">
        <f t="shared" si="120"/>
        <v>5.9101559076147761E-3</v>
      </c>
      <c r="AU128" s="43">
        <f t="shared" si="120"/>
        <v>8.0167169614256267E-3</v>
      </c>
      <c r="AV128" s="43">
        <f t="shared" si="120"/>
        <v>1.8420255983996027E-2</v>
      </c>
      <c r="AW128" s="43">
        <f t="shared" si="120"/>
        <v>3.2140155546700473E-2</v>
      </c>
      <c r="AX128" s="43">
        <f t="shared" si="120"/>
        <v>1.0365237912501114E-2</v>
      </c>
      <c r="AY128" s="43">
        <f t="shared" si="120"/>
        <v>1.5607334073330422E-2</v>
      </c>
      <c r="AZ128" s="43">
        <f t="shared" si="120"/>
        <v>5.1850127756298877E-3</v>
      </c>
      <c r="BA128" s="43">
        <f t="shared" si="120"/>
        <v>5.8998440702884292E-3</v>
      </c>
      <c r="BB128" s="43">
        <f t="shared" si="120"/>
        <v>7.8944480331275147E-3</v>
      </c>
      <c r="BC128" s="43">
        <f t="shared" si="120"/>
        <v>7.3976384419403046E-2</v>
      </c>
      <c r="BD128" s="43">
        <f t="shared" si="120"/>
        <v>6.3889566114713303E-2</v>
      </c>
      <c r="BE128" s="43">
        <f t="shared" si="120"/>
        <v>2.3310276556111495E-2</v>
      </c>
      <c r="BF128" s="43">
        <f t="shared" si="120"/>
        <v>3.6106898398203385E-2</v>
      </c>
      <c r="BG128" s="43">
        <f t="shared" si="120"/>
        <v>8.2913064582300619E-2</v>
      </c>
      <c r="BH128" s="43">
        <f t="shared" si="120"/>
        <v>1.2890164937838035E-2</v>
      </c>
      <c r="BI128" s="43">
        <f t="shared" si="120"/>
        <v>1.5819095018425045E-2</v>
      </c>
      <c r="BJ128" s="43">
        <f t="shared" si="120"/>
        <v>8.8306155503979997E-3</v>
      </c>
      <c r="BK128" s="43">
        <f t="shared" si="120"/>
        <v>0.12045294008896169</v>
      </c>
      <c r="BL128" s="43">
        <f t="shared" si="120"/>
        <v>3.8375134330095172E-2</v>
      </c>
      <c r="BM128" s="43">
        <f t="shared" si="120"/>
        <v>1.9310756793106978E-2</v>
      </c>
      <c r="BN128" s="43">
        <f t="shared" si="120"/>
        <v>7.0753935254919673E-2</v>
      </c>
      <c r="BO128" s="43">
        <f t="shared" si="120"/>
        <v>9.0438496151106721E-3</v>
      </c>
      <c r="BP128" s="43">
        <f t="shared" si="120"/>
        <v>1.180300265971747E-2</v>
      </c>
      <c r="BQ128" s="43">
        <f t="shared" si="120"/>
        <v>2.9634379076398192E-2</v>
      </c>
      <c r="BR128" s="43">
        <f t="shared" si="120"/>
        <v>2.8210240685648796E-3</v>
      </c>
      <c r="BS128" s="43">
        <f t="shared" si="120"/>
        <v>1.4430311498508834E-2</v>
      </c>
      <c r="BT128" s="43">
        <f t="shared" si="120"/>
        <v>1.267030183484414E-2</v>
      </c>
      <c r="BU128" s="43">
        <f t="shared" si="120"/>
        <v>1</v>
      </c>
    </row>
    <row r="129" spans="1:73">
      <c r="A129" s="10">
        <v>40664</v>
      </c>
      <c r="B129" s="60">
        <v>84919</v>
      </c>
      <c r="C129" s="61">
        <v>459554</v>
      </c>
      <c r="D129" s="61">
        <v>26523</v>
      </c>
      <c r="E129" s="61">
        <v>67804</v>
      </c>
      <c r="F129" s="61">
        <v>79629</v>
      </c>
      <c r="G129" s="61">
        <v>95033</v>
      </c>
      <c r="H129" s="61">
        <v>50297</v>
      </c>
      <c r="I129" s="61">
        <v>9139</v>
      </c>
      <c r="J129" s="61">
        <v>17597</v>
      </c>
      <c r="K129" s="61">
        <v>33049</v>
      </c>
      <c r="L129" s="61">
        <v>54317</v>
      </c>
      <c r="M129" s="61">
        <v>14246</v>
      </c>
      <c r="N129" s="61">
        <v>35714</v>
      </c>
      <c r="O129" s="61">
        <v>10999</v>
      </c>
      <c r="P129" s="61">
        <v>10347</v>
      </c>
      <c r="Q129" s="61">
        <v>11472</v>
      </c>
      <c r="R129" s="61">
        <v>179532</v>
      </c>
      <c r="S129" s="61">
        <v>159630</v>
      </c>
      <c r="T129" s="61">
        <v>36299</v>
      </c>
      <c r="U129" s="61">
        <v>56365</v>
      </c>
      <c r="V129" s="61">
        <v>180519</v>
      </c>
      <c r="W129" s="61">
        <v>20846</v>
      </c>
      <c r="X129" s="61">
        <v>22335</v>
      </c>
      <c r="Y129" s="61">
        <v>16167</v>
      </c>
      <c r="Z129" s="61">
        <v>239867</v>
      </c>
      <c r="AA129" s="61">
        <v>56018</v>
      </c>
      <c r="AB129" s="61">
        <v>25374</v>
      </c>
      <c r="AC129" s="61">
        <v>111816</v>
      </c>
      <c r="AD129" s="61">
        <v>13572</v>
      </c>
      <c r="AE129" s="61">
        <v>10247</v>
      </c>
      <c r="AF129" s="61">
        <v>60319</v>
      </c>
      <c r="AG129" s="61">
        <v>4206</v>
      </c>
      <c r="AH129" s="61">
        <v>17058</v>
      </c>
      <c r="AI129" s="61">
        <v>26865</v>
      </c>
      <c r="AJ129" s="62">
        <v>1898174</v>
      </c>
      <c r="AL129" s="1">
        <f t="shared" si="117"/>
        <v>40664</v>
      </c>
      <c r="AM129" s="43">
        <f t="shared" ref="AM129:BU129" si="121">IF(B129="C","C",B129/$AJ129)</f>
        <v>4.4737205335232705E-2</v>
      </c>
      <c r="AN129" s="43">
        <f t="shared" si="121"/>
        <v>0.24210320023348755</v>
      </c>
      <c r="AO129" s="43">
        <f t="shared" si="121"/>
        <v>1.397290237881248E-2</v>
      </c>
      <c r="AP129" s="43">
        <f t="shared" si="121"/>
        <v>3.5720645209554022E-2</v>
      </c>
      <c r="AQ129" s="43">
        <f t="shared" si="121"/>
        <v>4.1950316462031408E-2</v>
      </c>
      <c r="AR129" s="43">
        <f t="shared" si="121"/>
        <v>5.0065483986188833E-2</v>
      </c>
      <c r="AS129" s="43">
        <f t="shared" si="121"/>
        <v>2.6497570823328105E-2</v>
      </c>
      <c r="AT129" s="43">
        <f t="shared" si="121"/>
        <v>4.814627110054189E-3</v>
      </c>
      <c r="AU129" s="43">
        <f t="shared" si="121"/>
        <v>9.2704883746168691E-3</v>
      </c>
      <c r="AV129" s="43">
        <f t="shared" si="121"/>
        <v>1.7410943359249469E-2</v>
      </c>
      <c r="AW129" s="43">
        <f t="shared" si="121"/>
        <v>2.8615395638123795E-2</v>
      </c>
      <c r="AX129" s="43">
        <f t="shared" si="121"/>
        <v>7.5051075401938918E-3</v>
      </c>
      <c r="AY129" s="43">
        <f t="shared" si="121"/>
        <v>1.8814924237714772E-2</v>
      </c>
      <c r="AZ129" s="43">
        <f t="shared" si="121"/>
        <v>5.7945162034671212E-3</v>
      </c>
      <c r="BA129" s="43">
        <f t="shared" si="121"/>
        <v>5.4510281986793621E-3</v>
      </c>
      <c r="BB129" s="43">
        <f t="shared" si="121"/>
        <v>6.0437030535662167E-3</v>
      </c>
      <c r="BC129" s="43">
        <f t="shared" si="121"/>
        <v>9.4581424042263773E-2</v>
      </c>
      <c r="BD129" s="43">
        <f t="shared" si="121"/>
        <v>8.4096610742745395E-2</v>
      </c>
      <c r="BE129" s="43">
        <f t="shared" si="121"/>
        <v>1.9123115162255937E-2</v>
      </c>
      <c r="BF129" s="43">
        <f t="shared" si="121"/>
        <v>2.9694327285064489E-2</v>
      </c>
      <c r="BG129" s="43">
        <f t="shared" si="121"/>
        <v>9.5101397448284511E-2</v>
      </c>
      <c r="BH129" s="43">
        <f t="shared" si="121"/>
        <v>1.0982133355530103E-2</v>
      </c>
      <c r="BI129" s="43">
        <f t="shared" si="121"/>
        <v>1.1766571452353682E-2</v>
      </c>
      <c r="BJ129" s="43">
        <f t="shared" si="121"/>
        <v>8.5171327812940227E-3</v>
      </c>
      <c r="BK129" s="43">
        <f t="shared" si="121"/>
        <v>0.12636723503746231</v>
      </c>
      <c r="BL129" s="43">
        <f t="shared" si="121"/>
        <v>2.9511520018712722E-2</v>
      </c>
      <c r="BM129" s="43">
        <f t="shared" si="121"/>
        <v>1.3367583793688039E-2</v>
      </c>
      <c r="BN129" s="43">
        <f t="shared" si="121"/>
        <v>5.8907139176914237E-2</v>
      </c>
      <c r="BO129" s="43">
        <f t="shared" si="121"/>
        <v>7.150029449355012E-3</v>
      </c>
      <c r="BP129" s="43">
        <f t="shared" si="121"/>
        <v>5.3983459893560863E-3</v>
      </c>
      <c r="BQ129" s="43">
        <f t="shared" si="121"/>
        <v>3.1777381841706823E-2</v>
      </c>
      <c r="BR129" s="43">
        <f t="shared" si="121"/>
        <v>2.2158137241369866E-3</v>
      </c>
      <c r="BS129" s="43">
        <f t="shared" si="121"/>
        <v>8.9865312663644104E-3</v>
      </c>
      <c r="BT129" s="43">
        <f t="shared" si="121"/>
        <v>1.4153075534698084E-2</v>
      </c>
      <c r="BU129" s="43">
        <f t="shared" si="121"/>
        <v>1</v>
      </c>
    </row>
    <row r="130" spans="1:73">
      <c r="A130" s="10">
        <v>40695</v>
      </c>
      <c r="B130" s="60">
        <v>66884</v>
      </c>
      <c r="C130" s="61">
        <v>401897</v>
      </c>
      <c r="D130" s="61">
        <v>26490</v>
      </c>
      <c r="E130" s="61">
        <v>75106</v>
      </c>
      <c r="F130" s="61">
        <v>70058</v>
      </c>
      <c r="G130" s="61">
        <v>98551</v>
      </c>
      <c r="H130" s="61">
        <v>51550</v>
      </c>
      <c r="I130" s="61">
        <v>8360</v>
      </c>
      <c r="J130" s="61">
        <v>16752</v>
      </c>
      <c r="K130" s="61">
        <v>31809</v>
      </c>
      <c r="L130" s="61">
        <v>49388</v>
      </c>
      <c r="M130" s="61">
        <v>17840</v>
      </c>
      <c r="N130" s="61">
        <v>31388</v>
      </c>
      <c r="O130" s="61">
        <v>9365</v>
      </c>
      <c r="P130" s="61">
        <v>10883</v>
      </c>
      <c r="Q130" s="61">
        <v>9800</v>
      </c>
      <c r="R130" s="61">
        <v>169405</v>
      </c>
      <c r="S130" s="61">
        <v>150072</v>
      </c>
      <c r="T130" s="61">
        <v>32235</v>
      </c>
      <c r="U130" s="61">
        <v>47949</v>
      </c>
      <c r="V130" s="61">
        <v>160431</v>
      </c>
      <c r="W130" s="61">
        <v>22034</v>
      </c>
      <c r="X130" s="61">
        <v>17098</v>
      </c>
      <c r="Y130" s="61">
        <v>15912</v>
      </c>
      <c r="Z130" s="61">
        <v>215474</v>
      </c>
      <c r="AA130" s="61">
        <v>48629</v>
      </c>
      <c r="AB130" s="61">
        <v>24178</v>
      </c>
      <c r="AC130" s="61">
        <v>119899</v>
      </c>
      <c r="AD130" s="61">
        <v>11961</v>
      </c>
      <c r="AE130" s="61">
        <v>8074</v>
      </c>
      <c r="AF130" s="61">
        <v>47331</v>
      </c>
      <c r="AG130" s="61">
        <v>2969</v>
      </c>
      <c r="AH130" s="61">
        <v>11063</v>
      </c>
      <c r="AI130" s="61">
        <v>21064</v>
      </c>
      <c r="AJ130" s="62">
        <v>1736350</v>
      </c>
      <c r="AL130" s="1">
        <f t="shared" si="117"/>
        <v>40695</v>
      </c>
      <c r="AM130" s="43">
        <f t="shared" ref="AM130:BU130" si="122">IF(B130="C","C",B130/$AJ130)</f>
        <v>3.8519883664007833E-2</v>
      </c>
      <c r="AN130" s="43">
        <f t="shared" si="122"/>
        <v>0.23146082299075646</v>
      </c>
      <c r="AO130" s="43">
        <f t="shared" si="122"/>
        <v>1.5256140755032108E-2</v>
      </c>
      <c r="AP130" s="43">
        <f t="shared" si="122"/>
        <v>4.3255104097676161E-2</v>
      </c>
      <c r="AQ130" s="43">
        <f t="shared" si="122"/>
        <v>4.0347856134995821E-2</v>
      </c>
      <c r="AR130" s="43">
        <f t="shared" si="122"/>
        <v>5.6757566158896537E-2</v>
      </c>
      <c r="AS130" s="43">
        <f t="shared" si="122"/>
        <v>2.9688714832839001E-2</v>
      </c>
      <c r="AT130" s="43">
        <f t="shared" si="122"/>
        <v>4.8146974976243269E-3</v>
      </c>
      <c r="AU130" s="43">
        <f t="shared" si="122"/>
        <v>9.6478244593543924E-3</v>
      </c>
      <c r="AV130" s="43">
        <f t="shared" si="122"/>
        <v>1.831946324185792E-2</v>
      </c>
      <c r="AW130" s="43">
        <f t="shared" si="122"/>
        <v>2.8443574164195008E-2</v>
      </c>
      <c r="AX130" s="43">
        <f t="shared" si="122"/>
        <v>1.0274426238949521E-2</v>
      </c>
      <c r="AY130" s="43">
        <f t="shared" si="122"/>
        <v>1.807700060471679E-2</v>
      </c>
      <c r="AZ130" s="43">
        <f t="shared" si="122"/>
        <v>5.3934978546951937E-3</v>
      </c>
      <c r="BA130" s="43">
        <f t="shared" si="122"/>
        <v>6.2677455582111899E-3</v>
      </c>
      <c r="BB130" s="43">
        <f t="shared" si="122"/>
        <v>5.6440233823825845E-3</v>
      </c>
      <c r="BC130" s="43">
        <f t="shared" si="122"/>
        <v>9.7563855213522621E-2</v>
      </c>
      <c r="BD130" s="43">
        <f t="shared" si="122"/>
        <v>8.6429579289889716E-2</v>
      </c>
      <c r="BE130" s="43">
        <f t="shared" si="122"/>
        <v>1.8564805482765571E-2</v>
      </c>
      <c r="BF130" s="43">
        <f t="shared" si="122"/>
        <v>2.7614824200190055E-2</v>
      </c>
      <c r="BG130" s="43">
        <f t="shared" si="122"/>
        <v>9.239554237336943E-2</v>
      </c>
      <c r="BH130" s="43">
        <f t="shared" si="122"/>
        <v>1.2689837878307944E-2</v>
      </c>
      <c r="BI130" s="43">
        <f t="shared" si="122"/>
        <v>9.8470930399976956E-3</v>
      </c>
      <c r="BJ130" s="43">
        <f t="shared" si="122"/>
        <v>9.1640510265787421E-3</v>
      </c>
      <c r="BK130" s="43">
        <f t="shared" si="122"/>
        <v>0.1240959483975005</v>
      </c>
      <c r="BL130" s="43">
        <f t="shared" si="122"/>
        <v>2.8006450312437009E-2</v>
      </c>
      <c r="BM130" s="43">
        <f t="shared" si="122"/>
        <v>1.3924611973392462E-2</v>
      </c>
      <c r="BN130" s="43">
        <f t="shared" si="122"/>
        <v>6.9052322400437696E-2</v>
      </c>
      <c r="BO130" s="43">
        <f t="shared" si="122"/>
        <v>6.8885881302732741E-3</v>
      </c>
      <c r="BP130" s="43">
        <f t="shared" si="122"/>
        <v>4.6499841621792841E-3</v>
      </c>
      <c r="BQ130" s="43">
        <f t="shared" si="122"/>
        <v>2.725890517464797E-2</v>
      </c>
      <c r="BR130" s="43">
        <f t="shared" si="122"/>
        <v>1.7099087165606012E-3</v>
      </c>
      <c r="BS130" s="43">
        <f t="shared" si="122"/>
        <v>6.3714112938059722E-3</v>
      </c>
      <c r="BT130" s="43">
        <f t="shared" si="122"/>
        <v>1.2131194747602729E-2</v>
      </c>
      <c r="BU130" s="43">
        <f t="shared" si="122"/>
        <v>1</v>
      </c>
    </row>
    <row r="131" spans="1:73">
      <c r="A131" s="10">
        <v>40725</v>
      </c>
      <c r="B131" s="60">
        <v>82315</v>
      </c>
      <c r="C131" s="61">
        <v>485692</v>
      </c>
      <c r="D131" s="61">
        <v>25877</v>
      </c>
      <c r="E131" s="61">
        <v>80583</v>
      </c>
      <c r="F131" s="61">
        <v>82453</v>
      </c>
      <c r="G131" s="61">
        <v>135907</v>
      </c>
      <c r="H131" s="61">
        <v>72973</v>
      </c>
      <c r="I131" s="61">
        <v>9618</v>
      </c>
      <c r="J131" s="61">
        <v>16063</v>
      </c>
      <c r="K131" s="61">
        <v>37849</v>
      </c>
      <c r="L131" s="61">
        <v>50389</v>
      </c>
      <c r="M131" s="61">
        <v>47299</v>
      </c>
      <c r="N131" s="61">
        <v>37016</v>
      </c>
      <c r="O131" s="61">
        <v>10742</v>
      </c>
      <c r="P131" s="61">
        <v>12701</v>
      </c>
      <c r="Q131" s="61">
        <v>11567</v>
      </c>
      <c r="R131" s="61">
        <v>200804</v>
      </c>
      <c r="S131" s="61">
        <v>174446</v>
      </c>
      <c r="T131" s="61">
        <v>35027</v>
      </c>
      <c r="U131" s="61">
        <v>55472</v>
      </c>
      <c r="V131" s="61">
        <v>198839</v>
      </c>
      <c r="W131" s="61">
        <v>28453</v>
      </c>
      <c r="X131" s="61">
        <v>27100</v>
      </c>
      <c r="Y131" s="61">
        <v>20007</v>
      </c>
      <c r="Z131" s="61">
        <v>274399</v>
      </c>
      <c r="AA131" s="61">
        <v>54245</v>
      </c>
      <c r="AB131" s="61">
        <v>65253</v>
      </c>
      <c r="AC131" s="61">
        <v>246134</v>
      </c>
      <c r="AD131" s="61">
        <v>16390</v>
      </c>
      <c r="AE131" s="61">
        <v>8353</v>
      </c>
      <c r="AF131" s="61">
        <v>64944</v>
      </c>
      <c r="AG131" s="61">
        <v>3469</v>
      </c>
      <c r="AH131" s="61">
        <v>12179</v>
      </c>
      <c r="AI131" s="61">
        <v>23419</v>
      </c>
      <c r="AJ131" s="62">
        <v>2259130</v>
      </c>
      <c r="AL131" s="1">
        <f t="shared" si="117"/>
        <v>40725</v>
      </c>
      <c r="AM131" s="43">
        <f t="shared" ref="AM131:BU131" si="123">IF(B131="C","C",B131/$AJ131)</f>
        <v>3.6436592847689152E-2</v>
      </c>
      <c r="AN131" s="43">
        <f t="shared" si="123"/>
        <v>0.21499072651861556</v>
      </c>
      <c r="AO131" s="43">
        <f t="shared" si="123"/>
        <v>1.1454409440802433E-2</v>
      </c>
      <c r="AP131" s="43">
        <f t="shared" si="123"/>
        <v>3.5669926033473062E-2</v>
      </c>
      <c r="AQ131" s="43">
        <f t="shared" si="123"/>
        <v>3.6497678309791823E-2</v>
      </c>
      <c r="AR131" s="43">
        <f t="shared" si="123"/>
        <v>6.0158999260777377E-2</v>
      </c>
      <c r="AS131" s="43">
        <f t="shared" si="123"/>
        <v>3.2301372652304206E-2</v>
      </c>
      <c r="AT131" s="43">
        <f t="shared" si="123"/>
        <v>4.2573911195902849E-3</v>
      </c>
      <c r="AU131" s="43">
        <f t="shared" si="123"/>
        <v>7.1102592590953154E-3</v>
      </c>
      <c r="AV131" s="43">
        <f t="shared" si="123"/>
        <v>1.6753794602346921E-2</v>
      </c>
      <c r="AW131" s="43">
        <f t="shared" si="123"/>
        <v>2.2304603984719781E-2</v>
      </c>
      <c r="AX131" s="43">
        <f t="shared" si="123"/>
        <v>2.0936820811551349E-2</v>
      </c>
      <c r="AY131" s="43">
        <f t="shared" si="123"/>
        <v>1.6385068588350381E-2</v>
      </c>
      <c r="AZ131" s="43">
        <f t="shared" si="123"/>
        <v>4.7549277819337529E-3</v>
      </c>
      <c r="BA131" s="43">
        <f t="shared" si="123"/>
        <v>5.6220757548259732E-3</v>
      </c>
      <c r="BB131" s="43">
        <f t="shared" si="123"/>
        <v>5.1201126097214413E-3</v>
      </c>
      <c r="BC131" s="43">
        <f t="shared" si="123"/>
        <v>8.8885544435247196E-2</v>
      </c>
      <c r="BD131" s="43">
        <f t="shared" si="123"/>
        <v>7.7218221173637636E-2</v>
      </c>
      <c r="BE131" s="43">
        <f t="shared" si="123"/>
        <v>1.5504641167174975E-2</v>
      </c>
      <c r="BF131" s="43">
        <f t="shared" si="123"/>
        <v>2.4554585172168047E-2</v>
      </c>
      <c r="BG131" s="43">
        <f t="shared" si="123"/>
        <v>8.8015740572698342E-2</v>
      </c>
      <c r="BH131" s="43">
        <f t="shared" si="123"/>
        <v>1.2594671400052233E-2</v>
      </c>
      <c r="BI131" s="43">
        <f t="shared" si="123"/>
        <v>1.1995768282480423E-2</v>
      </c>
      <c r="BJ131" s="43">
        <f t="shared" si="123"/>
        <v>8.8560640600585175E-3</v>
      </c>
      <c r="BK131" s="43">
        <f t="shared" si="123"/>
        <v>0.12146224431528951</v>
      </c>
      <c r="BL131" s="43">
        <f t="shared" si="123"/>
        <v>2.4011455737385629E-2</v>
      </c>
      <c r="BM131" s="43">
        <f t="shared" si="123"/>
        <v>2.8884127960763655E-2</v>
      </c>
      <c r="BN131" s="43">
        <f t="shared" si="123"/>
        <v>0.10895079079114527</v>
      </c>
      <c r="BO131" s="43">
        <f t="shared" si="123"/>
        <v>7.2550052453820716E-3</v>
      </c>
      <c r="BP131" s="43">
        <f t="shared" si="123"/>
        <v>3.6974410503158297E-3</v>
      </c>
      <c r="BQ131" s="43">
        <f t="shared" si="123"/>
        <v>2.8747349643446815E-2</v>
      </c>
      <c r="BR131" s="43">
        <f t="shared" si="123"/>
        <v>1.5355468698127156E-3</v>
      </c>
      <c r="BS131" s="43">
        <f t="shared" si="123"/>
        <v>5.3910133546984903E-3</v>
      </c>
      <c r="BT131" s="43">
        <f t="shared" si="123"/>
        <v>1.0366379978133175E-2</v>
      </c>
      <c r="BU131" s="43">
        <f t="shared" si="123"/>
        <v>1</v>
      </c>
    </row>
    <row r="132" spans="1:73">
      <c r="A132" s="10">
        <v>40756</v>
      </c>
      <c r="B132" s="60">
        <v>69838</v>
      </c>
      <c r="C132" s="61">
        <v>492737</v>
      </c>
      <c r="D132" s="61">
        <v>23985</v>
      </c>
      <c r="E132" s="61">
        <v>73338</v>
      </c>
      <c r="F132" s="61">
        <v>81743</v>
      </c>
      <c r="G132" s="61">
        <v>118965</v>
      </c>
      <c r="H132" s="61">
        <v>64741</v>
      </c>
      <c r="I132" s="61">
        <v>10257</v>
      </c>
      <c r="J132" s="61">
        <v>17000</v>
      </c>
      <c r="K132" s="61">
        <v>31469</v>
      </c>
      <c r="L132" s="61">
        <v>57027</v>
      </c>
      <c r="M132" s="61">
        <v>50650</v>
      </c>
      <c r="N132" s="61">
        <v>37140</v>
      </c>
      <c r="O132" s="61">
        <v>10612</v>
      </c>
      <c r="P132" s="61">
        <v>8664</v>
      </c>
      <c r="Q132" s="61">
        <v>10352</v>
      </c>
      <c r="R132" s="61">
        <v>202158</v>
      </c>
      <c r="S132" s="61">
        <v>178236</v>
      </c>
      <c r="T132" s="61">
        <v>38142</v>
      </c>
      <c r="U132" s="61">
        <v>54664</v>
      </c>
      <c r="V132" s="61">
        <v>204315</v>
      </c>
      <c r="W132" s="61">
        <v>19917</v>
      </c>
      <c r="X132" s="61">
        <v>22355</v>
      </c>
      <c r="Y132" s="61">
        <v>16623</v>
      </c>
      <c r="Z132" s="61">
        <v>263210</v>
      </c>
      <c r="AA132" s="61">
        <v>46734</v>
      </c>
      <c r="AB132" s="61">
        <v>66644</v>
      </c>
      <c r="AC132" s="61">
        <v>245913</v>
      </c>
      <c r="AD132" s="61">
        <v>14573</v>
      </c>
      <c r="AE132" s="61">
        <v>12180</v>
      </c>
      <c r="AF132" s="61">
        <v>56276</v>
      </c>
      <c r="AG132" s="61">
        <v>3211</v>
      </c>
      <c r="AH132" s="61">
        <v>9689</v>
      </c>
      <c r="AI132" s="61">
        <v>23444</v>
      </c>
      <c r="AJ132" s="62">
        <v>2195358</v>
      </c>
      <c r="AL132" s="1">
        <f>A132</f>
        <v>40756</v>
      </c>
      <c r="AM132" s="43">
        <f t="shared" ref="AM132:BU132" si="124">IF(B132="C","C",B132/$AJ132)</f>
        <v>3.1811668074181981E-2</v>
      </c>
      <c r="AN132" s="43">
        <f t="shared" si="124"/>
        <v>0.22444494246496471</v>
      </c>
      <c r="AO132" s="43">
        <f t="shared" si="124"/>
        <v>1.0925325163367432E-2</v>
      </c>
      <c r="AP132" s="43">
        <f t="shared" si="124"/>
        <v>3.3405941081135739E-2</v>
      </c>
      <c r="AQ132" s="43">
        <f t="shared" si="124"/>
        <v>3.7234473830691853E-2</v>
      </c>
      <c r="AR132" s="43">
        <f t="shared" si="124"/>
        <v>5.4189339506358417E-2</v>
      </c>
      <c r="AS132" s="43">
        <f t="shared" si="124"/>
        <v>2.9489951069483884E-2</v>
      </c>
      <c r="AT132" s="43">
        <f t="shared" si="124"/>
        <v>4.6721309235213575E-3</v>
      </c>
      <c r="AU132" s="43">
        <f t="shared" si="124"/>
        <v>7.7436117480611365E-3</v>
      </c>
      <c r="AV132" s="43">
        <f t="shared" si="124"/>
        <v>1.4334336358807993E-2</v>
      </c>
      <c r="AW132" s="43">
        <f t="shared" si="124"/>
        <v>2.5976173362157788E-2</v>
      </c>
      <c r="AX132" s="43">
        <f t="shared" si="124"/>
        <v>2.3071407943488033E-2</v>
      </c>
      <c r="AY132" s="43">
        <f t="shared" si="124"/>
        <v>1.6917514136646505E-2</v>
      </c>
      <c r="AZ132" s="43">
        <f t="shared" si="124"/>
        <v>4.8338357570838104E-3</v>
      </c>
      <c r="BA132" s="43">
        <f t="shared" si="124"/>
        <v>3.9465089520706875E-3</v>
      </c>
      <c r="BB132" s="43">
        <f t="shared" si="124"/>
        <v>4.7154040479958168E-3</v>
      </c>
      <c r="BC132" s="43">
        <f t="shared" si="124"/>
        <v>9.2084297868502543E-2</v>
      </c>
      <c r="BD132" s="43">
        <f t="shared" si="124"/>
        <v>8.1187669619260272E-2</v>
      </c>
      <c r="BE132" s="43">
        <f t="shared" si="124"/>
        <v>1.7373931723208696E-2</v>
      </c>
      <c r="BF132" s="43">
        <f t="shared" si="124"/>
        <v>2.489981132917729E-2</v>
      </c>
      <c r="BG132" s="43">
        <f t="shared" si="124"/>
        <v>9.3066825547359469E-2</v>
      </c>
      <c r="BH132" s="43">
        <f t="shared" si="124"/>
        <v>9.0723244227137439E-3</v>
      </c>
      <c r="BI132" s="43">
        <f t="shared" si="124"/>
        <v>1.0182849448700394E-2</v>
      </c>
      <c r="BJ132" s="43">
        <f t="shared" si="124"/>
        <v>7.5718857698835454E-3</v>
      </c>
      <c r="BK132" s="43">
        <f t="shared" si="124"/>
        <v>0.11989388518865715</v>
      </c>
      <c r="BL132" s="43">
        <f t="shared" si="124"/>
        <v>2.1287644201993479E-2</v>
      </c>
      <c r="BM132" s="43">
        <f t="shared" si="124"/>
        <v>3.0356780078693316E-2</v>
      </c>
      <c r="BN132" s="43">
        <f t="shared" si="124"/>
        <v>0.11201498798829165</v>
      </c>
      <c r="BO132" s="43">
        <f t="shared" si="124"/>
        <v>6.6380972943820551E-3</v>
      </c>
      <c r="BP132" s="43">
        <f t="shared" si="124"/>
        <v>5.5480700641990961E-3</v>
      </c>
      <c r="BQ132" s="43">
        <f t="shared" si="124"/>
        <v>2.5634087925522853E-2</v>
      </c>
      <c r="BR132" s="43">
        <f t="shared" si="124"/>
        <v>1.4626316072367241E-3</v>
      </c>
      <c r="BS132" s="43">
        <f t="shared" si="124"/>
        <v>4.4134031898214326E-3</v>
      </c>
      <c r="BT132" s="43">
        <f t="shared" si="124"/>
        <v>1.0678896107149722E-2</v>
      </c>
      <c r="BU132" s="43">
        <f t="shared" si="124"/>
        <v>1</v>
      </c>
    </row>
    <row r="133" spans="1:73">
      <c r="A133" s="10">
        <v>40787</v>
      </c>
      <c r="B133" s="60">
        <v>84819</v>
      </c>
      <c r="C133" s="61">
        <v>488451</v>
      </c>
      <c r="D133" s="61">
        <v>33165</v>
      </c>
      <c r="E133" s="61">
        <v>77361</v>
      </c>
      <c r="F133" s="61">
        <v>77051</v>
      </c>
      <c r="G133" s="61">
        <v>116493</v>
      </c>
      <c r="H133" s="61">
        <v>71656</v>
      </c>
      <c r="I133" s="61">
        <v>10403</v>
      </c>
      <c r="J133" s="61">
        <v>21210</v>
      </c>
      <c r="K133" s="61">
        <v>40918</v>
      </c>
      <c r="L133" s="61">
        <v>68270</v>
      </c>
      <c r="M133" s="61">
        <v>44296</v>
      </c>
      <c r="N133" s="61">
        <v>32044</v>
      </c>
      <c r="O133" s="61">
        <v>11603</v>
      </c>
      <c r="P133" s="61">
        <v>11290</v>
      </c>
      <c r="Q133" s="61">
        <v>11821</v>
      </c>
      <c r="R133" s="61">
        <v>202938</v>
      </c>
      <c r="S133" s="61">
        <v>175208</v>
      </c>
      <c r="T133" s="61">
        <v>34677</v>
      </c>
      <c r="U133" s="61">
        <v>56266</v>
      </c>
      <c r="V133" s="61">
        <v>200054</v>
      </c>
      <c r="W133" s="61">
        <v>19640</v>
      </c>
      <c r="X133" s="61">
        <v>21784</v>
      </c>
      <c r="Y133" s="61">
        <v>18705</v>
      </c>
      <c r="Z133" s="61">
        <v>260184</v>
      </c>
      <c r="AA133" s="61">
        <v>59299</v>
      </c>
      <c r="AB133" s="61">
        <v>44280</v>
      </c>
      <c r="AC133" s="61">
        <v>178662</v>
      </c>
      <c r="AD133" s="61">
        <v>15185</v>
      </c>
      <c r="AE133" s="61">
        <v>13192</v>
      </c>
      <c r="AF133" s="61">
        <v>72065</v>
      </c>
      <c r="AG133" s="61">
        <v>4209</v>
      </c>
      <c r="AH133" s="61">
        <v>15756</v>
      </c>
      <c r="AI133" s="61">
        <v>31778</v>
      </c>
      <c r="AJ133" s="62">
        <v>2189342</v>
      </c>
      <c r="AL133" s="1">
        <f>A133</f>
        <v>40787</v>
      </c>
      <c r="AM133" s="43">
        <f t="shared" ref="AM133:BU133" si="125">IF(B133="C","C",B133/$AJ133)</f>
        <v>3.874177720977353E-2</v>
      </c>
      <c r="AN133" s="43">
        <f t="shared" si="125"/>
        <v>0.22310401938116567</v>
      </c>
      <c r="AO133" s="43">
        <f t="shared" si="125"/>
        <v>1.5148387049624956E-2</v>
      </c>
      <c r="AP133" s="43">
        <f t="shared" si="125"/>
        <v>3.5335274251350406E-2</v>
      </c>
      <c r="AQ133" s="43">
        <f t="shared" si="125"/>
        <v>3.5193679196763229E-2</v>
      </c>
      <c r="AR133" s="43">
        <f t="shared" si="125"/>
        <v>5.3209137722658222E-2</v>
      </c>
      <c r="AS133" s="43">
        <f t="shared" si="125"/>
        <v>3.272946848870574E-2</v>
      </c>
      <c r="AT133" s="43">
        <f t="shared" si="125"/>
        <v>4.7516559770013093E-3</v>
      </c>
      <c r="AU133" s="43">
        <f t="shared" si="125"/>
        <v>9.6878422832065523E-3</v>
      </c>
      <c r="AV133" s="43">
        <f t="shared" si="125"/>
        <v>1.8689633689026201E-2</v>
      </c>
      <c r="AW133" s="43">
        <f t="shared" si="125"/>
        <v>3.1182885086021281E-2</v>
      </c>
      <c r="AX133" s="43">
        <f t="shared" si="125"/>
        <v>2.023256302578583E-2</v>
      </c>
      <c r="AY133" s="43">
        <f t="shared" si="125"/>
        <v>1.4636361061908099E-2</v>
      </c>
      <c r="AZ133" s="43">
        <f t="shared" si="125"/>
        <v>5.2997658657258665E-3</v>
      </c>
      <c r="BA133" s="43">
        <f t="shared" si="125"/>
        <v>5.1568005364168775E-3</v>
      </c>
      <c r="BB133" s="43">
        <f t="shared" si="125"/>
        <v>5.3993391621774941E-3</v>
      </c>
      <c r="BC133" s="43">
        <f t="shared" si="125"/>
        <v>9.2693603831653523E-2</v>
      </c>
      <c r="BD133" s="43">
        <f t="shared" si="125"/>
        <v>8.0027697819710211E-2</v>
      </c>
      <c r="BE133" s="43">
        <f t="shared" si="125"/>
        <v>1.5839005509417897E-2</v>
      </c>
      <c r="BF133" s="43">
        <f t="shared" si="125"/>
        <v>2.5699959165813292E-2</v>
      </c>
      <c r="BG133" s="43">
        <f t="shared" si="125"/>
        <v>9.1376313065752182E-2</v>
      </c>
      <c r="BH133" s="43">
        <f t="shared" si="125"/>
        <v>8.9707318454585894E-3</v>
      </c>
      <c r="BI133" s="43">
        <f t="shared" si="125"/>
        <v>9.9500215133131332E-3</v>
      </c>
      <c r="BJ133" s="43">
        <f t="shared" si="125"/>
        <v>8.5436628904940384E-3</v>
      </c>
      <c r="BK133" s="43">
        <f t="shared" si="125"/>
        <v>0.11884118607325854</v>
      </c>
      <c r="BL133" s="43">
        <f t="shared" si="125"/>
        <v>2.7085306909564608E-2</v>
      </c>
      <c r="BM133" s="43">
        <f t="shared" si="125"/>
        <v>2.022525489393617E-2</v>
      </c>
      <c r="BN133" s="43">
        <f t="shared" si="125"/>
        <v>8.1605340782755734E-2</v>
      </c>
      <c r="BO133" s="43">
        <f t="shared" si="125"/>
        <v>6.93587388356867E-3</v>
      </c>
      <c r="BP133" s="43">
        <f t="shared" si="125"/>
        <v>6.025554710045301E-3</v>
      </c>
      <c r="BQ133" s="43">
        <f t="shared" si="125"/>
        <v>3.2916282609112689E-2</v>
      </c>
      <c r="BR133" s="43">
        <f t="shared" si="125"/>
        <v>1.9224954347013851E-3</v>
      </c>
      <c r="BS133" s="43">
        <f t="shared" si="125"/>
        <v>7.1966828389534391E-3</v>
      </c>
      <c r="BT133" s="43">
        <f t="shared" si="125"/>
        <v>1.4514863369907488E-2</v>
      </c>
      <c r="BU133" s="43">
        <f t="shared" si="125"/>
        <v>1</v>
      </c>
    </row>
    <row r="134" spans="1:73">
      <c r="A134" s="10">
        <v>40817</v>
      </c>
      <c r="B134" s="60">
        <v>108187</v>
      </c>
      <c r="C134" s="61">
        <v>557551</v>
      </c>
      <c r="D134" s="61">
        <v>51284</v>
      </c>
      <c r="E134" s="61">
        <v>94477</v>
      </c>
      <c r="F134" s="61">
        <v>80802</v>
      </c>
      <c r="G134" s="61">
        <v>133379</v>
      </c>
      <c r="H134" s="61">
        <v>74322</v>
      </c>
      <c r="I134" s="61">
        <v>12450</v>
      </c>
      <c r="J134" s="61">
        <v>24489</v>
      </c>
      <c r="K134" s="61">
        <v>42927</v>
      </c>
      <c r="L134" s="61">
        <v>78762</v>
      </c>
      <c r="M134" s="61">
        <v>31161</v>
      </c>
      <c r="N134" s="61">
        <v>46165</v>
      </c>
      <c r="O134" s="61">
        <v>15817</v>
      </c>
      <c r="P134" s="61">
        <v>19073</v>
      </c>
      <c r="Q134" s="61">
        <v>16042</v>
      </c>
      <c r="R134" s="61">
        <v>208739</v>
      </c>
      <c r="S134" s="61">
        <v>179395</v>
      </c>
      <c r="T134" s="61">
        <v>45012</v>
      </c>
      <c r="U134" s="61">
        <v>82971</v>
      </c>
      <c r="V134" s="61">
        <v>229797</v>
      </c>
      <c r="W134" s="61">
        <v>28894</v>
      </c>
      <c r="X134" s="61">
        <v>23609</v>
      </c>
      <c r="Y134" s="61">
        <v>21336</v>
      </c>
      <c r="Z134" s="61">
        <v>303637</v>
      </c>
      <c r="AA134" s="61">
        <v>77614</v>
      </c>
      <c r="AB134" s="61">
        <v>33933</v>
      </c>
      <c r="AC134" s="61">
        <v>150204</v>
      </c>
      <c r="AD134" s="61">
        <v>19467</v>
      </c>
      <c r="AE134" s="61">
        <v>17896</v>
      </c>
      <c r="AF134" s="61">
        <v>64098</v>
      </c>
      <c r="AG134" s="61">
        <v>6639</v>
      </c>
      <c r="AH134" s="61">
        <v>18505</v>
      </c>
      <c r="AI134" s="61">
        <v>29815</v>
      </c>
      <c r="AJ134" s="62">
        <v>2445416</v>
      </c>
      <c r="AL134" s="1">
        <f>A134</f>
        <v>40817</v>
      </c>
      <c r="AM134" s="43">
        <f t="shared" ref="AM134:BU134" si="126">IF(B134="C","C",B134/$AJ134)</f>
        <v>4.4240734500796595E-2</v>
      </c>
      <c r="AN134" s="43">
        <f t="shared" si="126"/>
        <v>0.22799842644359897</v>
      </c>
      <c r="AO134" s="43">
        <f t="shared" si="126"/>
        <v>2.09714829705866E-2</v>
      </c>
      <c r="AP134" s="43">
        <f t="shared" si="126"/>
        <v>3.8634326429531823E-2</v>
      </c>
      <c r="AQ134" s="43">
        <f t="shared" si="126"/>
        <v>3.3042230851519742E-2</v>
      </c>
      <c r="AR134" s="43">
        <f t="shared" si="126"/>
        <v>5.4542458215698267E-2</v>
      </c>
      <c r="AS134" s="43">
        <f t="shared" si="126"/>
        <v>3.0392374957880375E-2</v>
      </c>
      <c r="AT134" s="43">
        <f t="shared" si="126"/>
        <v>5.0911583141682237E-3</v>
      </c>
      <c r="AU134" s="43">
        <f t="shared" si="126"/>
        <v>1.0014247064712097E-2</v>
      </c>
      <c r="AV134" s="43">
        <f t="shared" si="126"/>
        <v>1.7554068510224844E-2</v>
      </c>
      <c r="AW134" s="43">
        <f t="shared" si="126"/>
        <v>3.2208016959077719E-2</v>
      </c>
      <c r="AX134" s="43">
        <f t="shared" si="126"/>
        <v>1.2742617207051887E-2</v>
      </c>
      <c r="AY134" s="43">
        <f t="shared" si="126"/>
        <v>1.8878178600287232E-2</v>
      </c>
      <c r="AZ134" s="43">
        <f t="shared" si="126"/>
        <v>6.4680201650762076E-3</v>
      </c>
      <c r="BA134" s="43">
        <f t="shared" si="126"/>
        <v>7.7994909659542585E-3</v>
      </c>
      <c r="BB134" s="43">
        <f t="shared" si="126"/>
        <v>6.5600290502720194E-3</v>
      </c>
      <c r="BC134" s="43">
        <f t="shared" si="126"/>
        <v>8.5359300830615326E-2</v>
      </c>
      <c r="BD134" s="43">
        <f t="shared" si="126"/>
        <v>7.3359706487566942E-2</v>
      </c>
      <c r="BE134" s="43">
        <f t="shared" si="126"/>
        <v>1.8406684179706031E-2</v>
      </c>
      <c r="BF134" s="43">
        <f t="shared" si="126"/>
        <v>3.3929196504807364E-2</v>
      </c>
      <c r="BG134" s="43">
        <f t="shared" si="126"/>
        <v>9.3970514628185967E-2</v>
      </c>
      <c r="BH134" s="43">
        <f t="shared" si="126"/>
        <v>1.1815576572656758E-2</v>
      </c>
      <c r="BI134" s="43">
        <f t="shared" si="126"/>
        <v>9.6543900915018136E-3</v>
      </c>
      <c r="BJ134" s="43">
        <f t="shared" si="126"/>
        <v>8.7248958868347964E-3</v>
      </c>
      <c r="BK134" s="43">
        <f t="shared" si="126"/>
        <v>0.12416578610755798</v>
      </c>
      <c r="BL134" s="43">
        <f t="shared" si="126"/>
        <v>3.1738567180389761E-2</v>
      </c>
      <c r="BM134" s="43">
        <f t="shared" si="126"/>
        <v>1.3876166672664282E-2</v>
      </c>
      <c r="BN134" s="43">
        <f t="shared" si="126"/>
        <v>6.142267818645171E-2</v>
      </c>
      <c r="BO134" s="43">
        <f t="shared" si="126"/>
        <v>7.9606087471415909E-3</v>
      </c>
      <c r="BP134" s="43">
        <f t="shared" si="126"/>
        <v>7.3181822642855044E-3</v>
      </c>
      <c r="BQ134" s="43">
        <f t="shared" si="126"/>
        <v>2.6211491214582713E-2</v>
      </c>
      <c r="BR134" s="43">
        <f t="shared" si="126"/>
        <v>2.7148755058444044E-3</v>
      </c>
      <c r="BS134" s="43">
        <f t="shared" si="126"/>
        <v>7.5672196468821668E-3</v>
      </c>
      <c r="BT134" s="43">
        <f t="shared" si="126"/>
        <v>1.2192199609391613E-2</v>
      </c>
      <c r="BU134" s="43">
        <f t="shared" si="126"/>
        <v>1</v>
      </c>
    </row>
    <row r="135" spans="1:73">
      <c r="A135" s="10">
        <v>40848</v>
      </c>
      <c r="B135" s="60">
        <v>123248</v>
      </c>
      <c r="C135" s="61">
        <v>536047</v>
      </c>
      <c r="D135" s="61">
        <v>54776</v>
      </c>
      <c r="E135" s="61">
        <v>91943</v>
      </c>
      <c r="F135" s="61">
        <v>81935</v>
      </c>
      <c r="G135" s="61">
        <v>147812</v>
      </c>
      <c r="H135" s="61">
        <v>79390</v>
      </c>
      <c r="I135" s="61">
        <v>12463</v>
      </c>
      <c r="J135" s="61">
        <v>24969</v>
      </c>
      <c r="K135" s="61">
        <v>43221</v>
      </c>
      <c r="L135" s="61">
        <v>77649</v>
      </c>
      <c r="M135" s="61">
        <v>27726</v>
      </c>
      <c r="N135" s="61">
        <v>37837</v>
      </c>
      <c r="O135" s="61">
        <v>12853</v>
      </c>
      <c r="P135" s="61">
        <v>16680</v>
      </c>
      <c r="Q135" s="61">
        <v>15936</v>
      </c>
      <c r="R135" s="61">
        <v>214869</v>
      </c>
      <c r="S135" s="61">
        <v>187076</v>
      </c>
      <c r="T135" s="61">
        <v>57588</v>
      </c>
      <c r="U135" s="61">
        <v>91069</v>
      </c>
      <c r="V135" s="61">
        <v>269582</v>
      </c>
      <c r="W135" s="61">
        <v>27953</v>
      </c>
      <c r="X135" s="61">
        <v>38695</v>
      </c>
      <c r="Y135" s="61">
        <v>27229</v>
      </c>
      <c r="Z135" s="61">
        <v>363460</v>
      </c>
      <c r="AA135" s="61">
        <v>106629</v>
      </c>
      <c r="AB135" s="61">
        <v>44216</v>
      </c>
      <c r="AC135" s="61">
        <v>193977</v>
      </c>
      <c r="AD135" s="61">
        <v>24235</v>
      </c>
      <c r="AE135" s="61">
        <v>18207</v>
      </c>
      <c r="AF135" s="61">
        <v>79379</v>
      </c>
      <c r="AG135" s="61">
        <v>7456</v>
      </c>
      <c r="AH135" s="61">
        <v>40377</v>
      </c>
      <c r="AI135" s="61">
        <v>36658</v>
      </c>
      <c r="AJ135" s="62">
        <v>2662602</v>
      </c>
      <c r="AL135" s="1">
        <f t="shared" ref="AL135:AL145" si="127">A135</f>
        <v>40848</v>
      </c>
      <c r="AM135" s="43">
        <f t="shared" ref="AM135:AM145" si="128">IF(B135="C","C",B135/$AJ135)</f>
        <v>4.6288555330462458E-2</v>
      </c>
      <c r="AN135" s="43">
        <f t="shared" ref="AN135:AN145" si="129">IF(C135="C","C",C135/$AJ135)</f>
        <v>0.20132449385976575</v>
      </c>
      <c r="AO135" s="43">
        <f t="shared" ref="AO135:AO145" si="130">IF(D135="C","C",D135/$AJ135)</f>
        <v>2.0572357415791019E-2</v>
      </c>
      <c r="AP135" s="43">
        <f t="shared" ref="AP135:AP145" si="131">IF(E135="C","C",E135/$AJ135)</f>
        <v>3.453125927194526E-2</v>
      </c>
      <c r="AQ135" s="43">
        <f t="shared" ref="AQ135:AQ145" si="132">IF(F135="C","C",F135/$AJ135)</f>
        <v>3.0772530028896544E-2</v>
      </c>
      <c r="AR135" s="43">
        <f t="shared" ref="AR135:AR145" si="133">IF(G135="C","C",G135/$AJ135)</f>
        <v>5.5514117393436944E-2</v>
      </c>
      <c r="AS135" s="43">
        <f t="shared" ref="AS135:AS145" si="134">IF(H135="C","C",H135/$AJ135)</f>
        <v>2.9816698102082099E-2</v>
      </c>
      <c r="AT135" s="43">
        <f t="shared" ref="AT135:AT145" si="135">IF(I135="C","C",I135/$AJ135)</f>
        <v>4.6807596478933011E-3</v>
      </c>
      <c r="AU135" s="43">
        <f t="shared" ref="AU135:AU145" si="136">IF(J135="C","C",J135/$AJ135)</f>
        <v>9.3776689118388705E-3</v>
      </c>
      <c r="AV135" s="43">
        <f t="shared" ref="AV135:AV145" si="137">IF(K135="C","C",K135/$AJ135)</f>
        <v>1.6232617567326999E-2</v>
      </c>
      <c r="AW135" s="43">
        <f t="shared" ref="AW135:AW145" si="138">IF(L135="C","C",L135/$AJ135)</f>
        <v>2.9162826438198425E-2</v>
      </c>
      <c r="AX135" s="43">
        <f t="shared" ref="AX135:AX145" si="139">IF(M135="C","C",M135/$AJ135)</f>
        <v>1.041312220151566E-2</v>
      </c>
      <c r="AY135" s="43">
        <f t="shared" ref="AY135:AY145" si="140">IF(N135="C","C",N135/$AJ135)</f>
        <v>1.4210535408596554E-2</v>
      </c>
      <c r="AZ135" s="43">
        <f t="shared" ref="AZ135:AZ145" si="141">IF(O135="C","C",O135/$AJ135)</f>
        <v>4.827232909762706E-3</v>
      </c>
      <c r="BA135" s="43">
        <f t="shared" ref="BA135:BA145" si="142">IF(P135="C","C",P135/$AJ135)</f>
        <v>6.2645487384145283E-3</v>
      </c>
      <c r="BB135" s="43">
        <f t="shared" ref="BB135:BB145" si="143">IF(Q135="C","C",Q135/$AJ135)</f>
        <v>5.9851228234636643E-3</v>
      </c>
      <c r="BC135" s="43">
        <f t="shared" ref="BC135:BC145" si="144">IF(R135="C","C",R135/$AJ135)</f>
        <v>8.0698880268248882E-2</v>
      </c>
      <c r="BD135" s="43">
        <f t="shared" ref="BD135:BD145" si="145">IF(S135="C","C",S135/$AJ135)</f>
        <v>7.0260594711488988E-2</v>
      </c>
      <c r="BE135" s="43">
        <f t="shared" ref="BE135:BE145" si="146">IF(T135="C","C",T135/$AJ135)</f>
        <v>2.1628467191116059E-2</v>
      </c>
      <c r="BF135" s="43">
        <f t="shared" ref="BF135:BF145" si="147">IF(U135="C","C",U135/$AJ135)</f>
        <v>3.4203008936371265E-2</v>
      </c>
      <c r="BG135" s="43">
        <f t="shared" ref="BG135:BG145" si="148">IF(V135="C","C",V135/$AJ135)</f>
        <v>0.10124757661866099</v>
      </c>
      <c r="BH135" s="43">
        <f t="shared" ref="BH135:BH145" si="149">IF(W135="C","C",W135/$AJ135)</f>
        <v>1.049837715137298E-2</v>
      </c>
      <c r="BI135" s="43">
        <f t="shared" ref="BI135:BI145" si="150">IF(X135="C","C",X135/$AJ135)</f>
        <v>1.4532776584709244E-2</v>
      </c>
      <c r="BJ135" s="43">
        <f t="shared" ref="BJ135:BJ145" si="151">IF(Y135="C","C",Y135/$AJ135)</f>
        <v>1.0226462685748753E-2</v>
      </c>
      <c r="BK135" s="43">
        <f t="shared" ref="BK135:BK145" si="152">IF(Z135="C","C",Z135/$AJ135)</f>
        <v>0.13650556861295829</v>
      </c>
      <c r="BL135" s="43">
        <f t="shared" ref="BL135:BL145" si="153">IF(AA135="C","C",AA135/$AJ135)</f>
        <v>4.0046916512494167E-2</v>
      </c>
      <c r="BM135" s="43">
        <f t="shared" ref="BM135:BM145" si="154">IF(AB135="C","C",AB135/$AJ135)</f>
        <v>1.6606312171327145E-2</v>
      </c>
      <c r="BN135" s="43">
        <f t="shared" ref="BN135:BN145" si="155">IF(AC135="C","C",AC135/$AJ135)</f>
        <v>7.285242030164478E-2</v>
      </c>
      <c r="BO135" s="43">
        <f t="shared" ref="BO135:BO145" si="156">IF(AD135="C","C",AD135/$AJ135)</f>
        <v>9.1019987215513239E-3</v>
      </c>
      <c r="BP135" s="43">
        <f t="shared" ref="BP135:BP145" si="157">IF(AE135="C","C",AE135/$AJ135)</f>
        <v>6.8380478945031962E-3</v>
      </c>
      <c r="BQ135" s="43">
        <f t="shared" ref="BQ135:BQ145" si="158">IF(AF135="C","C",AF135/$AJ135)</f>
        <v>2.9812566804952447E-2</v>
      </c>
      <c r="BR135" s="43">
        <f t="shared" ref="BR135:BR145" si="159">IF(AG135="C","C",AG135/$AJ135)</f>
        <v>2.8002683089699476E-3</v>
      </c>
      <c r="BS135" s="43">
        <f t="shared" ref="BS135:BS145" si="160">IF(AH135="C","C",AH135/$AJ135)</f>
        <v>1.5164489473079341E-2</v>
      </c>
      <c r="BT135" s="43">
        <f t="shared" ref="BT135:BT145" si="161">IF(AI135="C","C",AI135/$AJ135)</f>
        <v>1.3767735470791354E-2</v>
      </c>
      <c r="BU135" s="43">
        <f t="shared" ref="BU135:BU145" si="162">IF(AJ135="C","C",AJ135/$AJ135)</f>
        <v>1</v>
      </c>
    </row>
    <row r="136" spans="1:73">
      <c r="A136" s="10">
        <v>40878</v>
      </c>
      <c r="B136" s="60">
        <v>195751</v>
      </c>
      <c r="C136" s="61">
        <v>578635</v>
      </c>
      <c r="D136" s="61">
        <v>105110</v>
      </c>
      <c r="E136" s="61">
        <v>88089</v>
      </c>
      <c r="F136" s="61">
        <v>116441</v>
      </c>
      <c r="G136" s="61">
        <v>170110</v>
      </c>
      <c r="H136" s="61">
        <v>95182</v>
      </c>
      <c r="I136" s="61">
        <v>25518</v>
      </c>
      <c r="J136" s="61">
        <v>41375</v>
      </c>
      <c r="K136" s="61">
        <v>52309</v>
      </c>
      <c r="L136" s="61">
        <v>101305</v>
      </c>
      <c r="M136" s="61">
        <v>28971</v>
      </c>
      <c r="N136" s="61">
        <v>34988</v>
      </c>
      <c r="O136" s="61">
        <v>20340</v>
      </c>
      <c r="P136" s="61">
        <v>21290</v>
      </c>
      <c r="Q136" s="61">
        <v>20592</v>
      </c>
      <c r="R136" s="61">
        <v>184270</v>
      </c>
      <c r="S136" s="61">
        <v>160645</v>
      </c>
      <c r="T136" s="61">
        <v>68612</v>
      </c>
      <c r="U136" s="61">
        <v>151875</v>
      </c>
      <c r="V136" s="61">
        <v>292260</v>
      </c>
      <c r="W136" s="61">
        <v>34656</v>
      </c>
      <c r="X136" s="61">
        <v>52089</v>
      </c>
      <c r="Y136" s="61">
        <v>29611</v>
      </c>
      <c r="Z136" s="61">
        <v>408616</v>
      </c>
      <c r="AA136" s="61">
        <v>122530</v>
      </c>
      <c r="AB136" s="61">
        <v>85527</v>
      </c>
      <c r="AC136" s="61">
        <v>240880</v>
      </c>
      <c r="AD136" s="61">
        <v>35246</v>
      </c>
      <c r="AE136" s="61">
        <v>40935</v>
      </c>
      <c r="AF136" s="61">
        <v>76738</v>
      </c>
      <c r="AG136" s="61">
        <v>9711</v>
      </c>
      <c r="AH136" s="61">
        <v>52520</v>
      </c>
      <c r="AI136" s="61">
        <v>34657</v>
      </c>
      <c r="AJ136" s="62">
        <v>3208121</v>
      </c>
      <c r="AL136" s="1">
        <f t="shared" si="127"/>
        <v>40878</v>
      </c>
      <c r="AM136" s="43">
        <f t="shared" si="128"/>
        <v>6.1017336939597974E-2</v>
      </c>
      <c r="AN136" s="43">
        <f t="shared" si="129"/>
        <v>0.18036570316393927</v>
      </c>
      <c r="AO136" s="43">
        <f t="shared" si="130"/>
        <v>3.276372680456878E-2</v>
      </c>
      <c r="AP136" s="43">
        <f t="shared" si="131"/>
        <v>2.7458128917207301E-2</v>
      </c>
      <c r="AQ136" s="43">
        <f t="shared" si="132"/>
        <v>3.6295700816770936E-2</v>
      </c>
      <c r="AR136" s="43">
        <f t="shared" si="133"/>
        <v>5.3024807979499523E-2</v>
      </c>
      <c r="AS136" s="43">
        <f t="shared" si="134"/>
        <v>2.9669080436803972E-2</v>
      </c>
      <c r="AT136" s="43">
        <f t="shared" si="135"/>
        <v>7.9541887603366574E-3</v>
      </c>
      <c r="AU136" s="43">
        <f t="shared" si="136"/>
        <v>1.2896957440196302E-2</v>
      </c>
      <c r="AV136" s="43">
        <f t="shared" si="137"/>
        <v>1.6305183002760806E-2</v>
      </c>
      <c r="AW136" s="43">
        <f t="shared" si="138"/>
        <v>3.1577674283482453E-2</v>
      </c>
      <c r="AX136" s="43">
        <f t="shared" si="139"/>
        <v>9.0305197341372101E-3</v>
      </c>
      <c r="AY136" s="43">
        <f t="shared" si="140"/>
        <v>1.0906072433053492E-2</v>
      </c>
      <c r="AZ136" s="43">
        <f t="shared" si="141"/>
        <v>6.3401598630475594E-3</v>
      </c>
      <c r="BA136" s="43">
        <f t="shared" si="142"/>
        <v>6.6362833571427015E-3</v>
      </c>
      <c r="BB136" s="43">
        <f t="shared" si="143"/>
        <v>6.4187105162180607E-3</v>
      </c>
      <c r="BC136" s="43">
        <f t="shared" si="144"/>
        <v>5.74386065862229E-2</v>
      </c>
      <c r="BD136" s="43">
        <f t="shared" si="145"/>
        <v>5.007448285148846E-2</v>
      </c>
      <c r="BE136" s="43">
        <f t="shared" si="146"/>
        <v>2.1386973870374588E-2</v>
      </c>
      <c r="BF136" s="43">
        <f t="shared" si="147"/>
        <v>4.7340795437578569E-2</v>
      </c>
      <c r="BG136" s="43">
        <f t="shared" si="148"/>
        <v>9.1100055141311684E-2</v>
      </c>
      <c r="BH136" s="43">
        <f t="shared" si="149"/>
        <v>1.0802585064590768E-2</v>
      </c>
      <c r="BI136" s="43">
        <f t="shared" si="150"/>
        <v>1.6236607035707194E-2</v>
      </c>
      <c r="BJ136" s="43">
        <f t="shared" si="151"/>
        <v>9.2300134564749902E-3</v>
      </c>
      <c r="BK136" s="43">
        <f t="shared" si="152"/>
        <v>0.12736926069808463</v>
      </c>
      <c r="BL136" s="43">
        <f t="shared" si="153"/>
        <v>3.8193696559450221E-2</v>
      </c>
      <c r="BM136" s="43">
        <f t="shared" si="154"/>
        <v>2.6659530609973874E-2</v>
      </c>
      <c r="BN136" s="43">
        <f t="shared" si="155"/>
        <v>7.508444974488182E-2</v>
      </c>
      <c r="BO136" s="43">
        <f t="shared" si="156"/>
        <v>1.0986493339870909E-2</v>
      </c>
      <c r="BP136" s="43">
        <f t="shared" si="157"/>
        <v>1.2759805506089078E-2</v>
      </c>
      <c r="BQ136" s="43">
        <f t="shared" si="158"/>
        <v>2.3919920726182087E-2</v>
      </c>
      <c r="BR136" s="43">
        <f t="shared" si="159"/>
        <v>3.0270055275346533E-3</v>
      </c>
      <c r="BS136" s="43">
        <f t="shared" si="160"/>
        <v>1.6370953589344043E-2</v>
      </c>
      <c r="BT136" s="43">
        <f t="shared" si="161"/>
        <v>1.0802896773531922E-2</v>
      </c>
      <c r="BU136" s="43">
        <f t="shared" si="162"/>
        <v>1</v>
      </c>
    </row>
    <row r="137" spans="1:73">
      <c r="A137" s="10">
        <v>40909</v>
      </c>
      <c r="B137" s="60">
        <v>320844</v>
      </c>
      <c r="C137" s="61">
        <v>612782</v>
      </c>
      <c r="D137" s="61">
        <v>148180</v>
      </c>
      <c r="E137" s="61">
        <v>117624</v>
      </c>
      <c r="F137" s="61">
        <v>167707</v>
      </c>
      <c r="G137" s="61">
        <v>221150</v>
      </c>
      <c r="H137" s="61">
        <v>125977</v>
      </c>
      <c r="I137" s="61">
        <v>27360</v>
      </c>
      <c r="J137" s="61">
        <v>60064</v>
      </c>
      <c r="K137" s="61">
        <v>81806</v>
      </c>
      <c r="L137" s="61">
        <v>147589</v>
      </c>
      <c r="M137" s="61">
        <v>36969</v>
      </c>
      <c r="N137" s="61">
        <v>36252</v>
      </c>
      <c r="O137" s="61">
        <v>27073</v>
      </c>
      <c r="P137" s="61">
        <v>29952</v>
      </c>
      <c r="Q137" s="61">
        <v>36946</v>
      </c>
      <c r="R137" s="61">
        <v>202254</v>
      </c>
      <c r="S137" s="61">
        <v>175082</v>
      </c>
      <c r="T137" s="61">
        <v>94459</v>
      </c>
      <c r="U137" s="61">
        <v>259722</v>
      </c>
      <c r="V137" s="61">
        <v>338734</v>
      </c>
      <c r="W137" s="61">
        <v>50286</v>
      </c>
      <c r="X137" s="61">
        <v>63835</v>
      </c>
      <c r="Y137" s="61">
        <v>39165</v>
      </c>
      <c r="Z137" s="61">
        <v>492019</v>
      </c>
      <c r="AA137" s="61">
        <v>161091</v>
      </c>
      <c r="AB137" s="61">
        <v>124473</v>
      </c>
      <c r="AC137" s="61">
        <v>288994</v>
      </c>
      <c r="AD137" s="61">
        <v>49161</v>
      </c>
      <c r="AE137" s="61">
        <v>78046</v>
      </c>
      <c r="AF137" s="61">
        <v>81463</v>
      </c>
      <c r="AG137" s="61">
        <v>12297</v>
      </c>
      <c r="AH137" s="61">
        <v>66181</v>
      </c>
      <c r="AI137" s="61">
        <v>43275</v>
      </c>
      <c r="AJ137" s="62">
        <v>4151711</v>
      </c>
      <c r="AL137" s="1">
        <f t="shared" si="127"/>
        <v>40909</v>
      </c>
      <c r="AM137" s="43">
        <f t="shared" si="128"/>
        <v>7.7279945545342635E-2</v>
      </c>
      <c r="AN137" s="43">
        <f t="shared" si="129"/>
        <v>0.14759746042053506</v>
      </c>
      <c r="AO137" s="43">
        <f t="shared" si="130"/>
        <v>3.5691308956716884E-2</v>
      </c>
      <c r="AP137" s="43">
        <f t="shared" si="131"/>
        <v>2.8331451779760201E-2</v>
      </c>
      <c r="AQ137" s="43">
        <f t="shared" si="132"/>
        <v>4.0394671016359282E-2</v>
      </c>
      <c r="AR137" s="43">
        <f t="shared" si="133"/>
        <v>5.3267195139546079E-2</v>
      </c>
      <c r="AS137" s="43">
        <f t="shared" si="134"/>
        <v>3.0343393362399263E-2</v>
      </c>
      <c r="AT137" s="43">
        <f t="shared" si="135"/>
        <v>6.5900540765000265E-3</v>
      </c>
      <c r="AU137" s="43">
        <f t="shared" si="136"/>
        <v>1.4467288305953858E-2</v>
      </c>
      <c r="AV137" s="43">
        <f t="shared" si="137"/>
        <v>1.9704165342915247E-2</v>
      </c>
      <c r="AW137" s="43">
        <f t="shared" si="138"/>
        <v>3.5548958007915292E-2</v>
      </c>
      <c r="AX137" s="43">
        <f t="shared" si="139"/>
        <v>8.9045215334111645E-3</v>
      </c>
      <c r="AY137" s="43">
        <f t="shared" si="140"/>
        <v>8.7318216513625341E-3</v>
      </c>
      <c r="AZ137" s="43">
        <f t="shared" si="141"/>
        <v>6.5209259507706578E-3</v>
      </c>
      <c r="BA137" s="43">
        <f t="shared" si="142"/>
        <v>7.2143749890105548E-3</v>
      </c>
      <c r="BB137" s="43">
        <f t="shared" si="143"/>
        <v>8.8989816487708324E-3</v>
      </c>
      <c r="BC137" s="43">
        <f t="shared" si="144"/>
        <v>4.8715818610688459E-2</v>
      </c>
      <c r="BD137" s="43">
        <f t="shared" si="145"/>
        <v>4.2171047069509415E-2</v>
      </c>
      <c r="BE137" s="43">
        <f t="shared" si="146"/>
        <v>2.2751824488746929E-2</v>
      </c>
      <c r="BF137" s="43">
        <f t="shared" si="147"/>
        <v>6.2557822545933478E-2</v>
      </c>
      <c r="BG137" s="43">
        <f t="shared" si="148"/>
        <v>8.1589012337323089E-2</v>
      </c>
      <c r="BH137" s="43">
        <f t="shared" si="149"/>
        <v>1.2112114740163753E-2</v>
      </c>
      <c r="BI137" s="43">
        <f t="shared" si="150"/>
        <v>1.5375588522418829E-2</v>
      </c>
      <c r="BJ137" s="43">
        <f t="shared" si="151"/>
        <v>9.4334600842881401E-3</v>
      </c>
      <c r="BK137" s="43">
        <f t="shared" si="152"/>
        <v>0.11850993481964424</v>
      </c>
      <c r="BL137" s="43">
        <f t="shared" si="153"/>
        <v>3.8801111156340121E-2</v>
      </c>
      <c r="BM137" s="43">
        <f t="shared" si="154"/>
        <v>2.9981133079831423E-2</v>
      </c>
      <c r="BN137" s="43">
        <f t="shared" si="155"/>
        <v>6.9608409641229843E-2</v>
      </c>
      <c r="BO137" s="43">
        <f t="shared" si="156"/>
        <v>1.1841142121886614E-2</v>
      </c>
      <c r="BP137" s="43">
        <f t="shared" si="157"/>
        <v>1.8798514636495654E-2</v>
      </c>
      <c r="BQ137" s="43">
        <f t="shared" si="158"/>
        <v>1.9621548802409416E-2</v>
      </c>
      <c r="BR137" s="43">
        <f t="shared" si="159"/>
        <v>2.9619113661813164E-3</v>
      </c>
      <c r="BS137" s="43">
        <f t="shared" si="160"/>
        <v>1.5940656755732759E-2</v>
      </c>
      <c r="BT137" s="43">
        <f t="shared" si="161"/>
        <v>1.0423413383060623E-2</v>
      </c>
      <c r="BU137" s="43">
        <f t="shared" si="162"/>
        <v>1</v>
      </c>
    </row>
    <row r="138" spans="1:73">
      <c r="A138" s="10">
        <v>40940</v>
      </c>
      <c r="B138" s="60">
        <v>180458</v>
      </c>
      <c r="C138" s="61">
        <v>582350</v>
      </c>
      <c r="D138" s="61">
        <v>85455</v>
      </c>
      <c r="E138" s="61">
        <v>102316</v>
      </c>
      <c r="F138" s="61">
        <v>96979</v>
      </c>
      <c r="G138" s="61">
        <v>155159</v>
      </c>
      <c r="H138" s="61">
        <v>98101</v>
      </c>
      <c r="I138" s="61">
        <v>20760</v>
      </c>
      <c r="J138" s="61">
        <v>34991</v>
      </c>
      <c r="K138" s="61">
        <v>61316</v>
      </c>
      <c r="L138" s="61">
        <v>109257</v>
      </c>
      <c r="M138" s="61">
        <v>34587</v>
      </c>
      <c r="N138" s="61">
        <v>46303</v>
      </c>
      <c r="O138" s="61">
        <v>17040</v>
      </c>
      <c r="P138" s="61">
        <v>24587</v>
      </c>
      <c r="Q138" s="61">
        <v>22500</v>
      </c>
      <c r="R138" s="61">
        <v>229875</v>
      </c>
      <c r="S138" s="61">
        <v>197560</v>
      </c>
      <c r="T138" s="61">
        <v>74222</v>
      </c>
      <c r="U138" s="61">
        <v>156932</v>
      </c>
      <c r="V138" s="61">
        <v>279212</v>
      </c>
      <c r="W138" s="61">
        <v>33312</v>
      </c>
      <c r="X138" s="61">
        <v>47775</v>
      </c>
      <c r="Y138" s="61">
        <v>26255</v>
      </c>
      <c r="Z138" s="61">
        <v>386553</v>
      </c>
      <c r="AA138" s="61">
        <v>140187</v>
      </c>
      <c r="AB138" s="61">
        <v>61203</v>
      </c>
      <c r="AC138" s="61">
        <v>226557</v>
      </c>
      <c r="AD138" s="61">
        <v>33995</v>
      </c>
      <c r="AE138" s="61">
        <v>33080</v>
      </c>
      <c r="AF138" s="61">
        <v>86131</v>
      </c>
      <c r="AG138" s="61">
        <v>10586</v>
      </c>
      <c r="AH138" s="61">
        <v>54473</v>
      </c>
      <c r="AI138" s="61">
        <v>42934</v>
      </c>
      <c r="AJ138" s="62">
        <v>3208886</v>
      </c>
      <c r="AL138" s="1">
        <f t="shared" si="127"/>
        <v>40940</v>
      </c>
      <c r="AM138" s="43">
        <f t="shared" si="128"/>
        <v>5.6236961986184615E-2</v>
      </c>
      <c r="AN138" s="43">
        <f t="shared" si="129"/>
        <v>0.18148042654055022</v>
      </c>
      <c r="AO138" s="43">
        <f t="shared" si="130"/>
        <v>2.6630737271439373E-2</v>
      </c>
      <c r="AP138" s="43">
        <f t="shared" si="131"/>
        <v>3.1885208760922018E-2</v>
      </c>
      <c r="AQ138" s="43">
        <f t="shared" si="132"/>
        <v>3.0222014742811058E-2</v>
      </c>
      <c r="AR138" s="43">
        <f t="shared" si="133"/>
        <v>4.8352917492238738E-2</v>
      </c>
      <c r="AS138" s="43">
        <f t="shared" si="134"/>
        <v>3.057166879720875E-2</v>
      </c>
      <c r="AT138" s="43">
        <f t="shared" si="135"/>
        <v>6.4695349102461101E-3</v>
      </c>
      <c r="AU138" s="43">
        <f t="shared" si="136"/>
        <v>1.090440732391241E-2</v>
      </c>
      <c r="AV138" s="43">
        <f t="shared" si="137"/>
        <v>1.9108188947815536E-2</v>
      </c>
      <c r="AW138" s="43">
        <f t="shared" si="138"/>
        <v>3.4048264724892065E-2</v>
      </c>
      <c r="AX138" s="43">
        <f t="shared" si="139"/>
        <v>1.0778506933558875E-2</v>
      </c>
      <c r="AY138" s="43">
        <f t="shared" si="140"/>
        <v>1.4429618253811448E-2</v>
      </c>
      <c r="AZ138" s="43">
        <f t="shared" si="141"/>
        <v>5.3102540881788882E-3</v>
      </c>
      <c r="BA138" s="43">
        <f t="shared" si="142"/>
        <v>7.6621606376792448E-3</v>
      </c>
      <c r="BB138" s="43">
        <f t="shared" si="143"/>
        <v>7.0117791657291657E-3</v>
      </c>
      <c r="BC138" s="43">
        <f t="shared" si="144"/>
        <v>7.1637010476532981E-2</v>
      </c>
      <c r="BD138" s="43">
        <f t="shared" si="145"/>
        <v>6.1566537421397956E-2</v>
      </c>
      <c r="BE138" s="43">
        <f t="shared" si="146"/>
        <v>2.3130145477277785E-2</v>
      </c>
      <c r="BF138" s="43">
        <f t="shared" si="147"/>
        <v>4.8905445690498199E-2</v>
      </c>
      <c r="BG138" s="43">
        <f t="shared" si="148"/>
        <v>8.7012128196514299E-2</v>
      </c>
      <c r="BH138" s="43">
        <f t="shared" si="149"/>
        <v>1.0381172780834221E-2</v>
      </c>
      <c r="BI138" s="43">
        <f t="shared" si="150"/>
        <v>1.488834442856493E-2</v>
      </c>
      <c r="BJ138" s="43">
        <f t="shared" si="151"/>
        <v>8.181967199831967E-3</v>
      </c>
      <c r="BK138" s="43">
        <f t="shared" si="152"/>
        <v>0.12046330097111584</v>
      </c>
      <c r="BL138" s="43">
        <f t="shared" si="153"/>
        <v>4.3687123818047756E-2</v>
      </c>
      <c r="BM138" s="43">
        <f t="shared" si="154"/>
        <v>1.9072974234672094E-2</v>
      </c>
      <c r="BN138" s="43">
        <f t="shared" si="155"/>
        <v>7.0603006775560112E-2</v>
      </c>
      <c r="BO138" s="43">
        <f t="shared" si="156"/>
        <v>1.05940192328428E-2</v>
      </c>
      <c r="BP138" s="43">
        <f t="shared" si="157"/>
        <v>1.0308873546769813E-2</v>
      </c>
      <c r="BQ138" s="43">
        <f t="shared" si="158"/>
        <v>2.6841402281040833E-2</v>
      </c>
      <c r="BR138" s="43">
        <f t="shared" si="159"/>
        <v>3.2989641888181757E-3</v>
      </c>
      <c r="BS138" s="43">
        <f t="shared" si="160"/>
        <v>1.6975673177545104E-2</v>
      </c>
      <c r="BT138" s="43">
        <f t="shared" si="161"/>
        <v>1.3379721186729599E-2</v>
      </c>
      <c r="BU138" s="43">
        <f t="shared" si="162"/>
        <v>1</v>
      </c>
    </row>
    <row r="139" spans="1:73">
      <c r="A139" s="10">
        <v>40969</v>
      </c>
      <c r="B139" s="60">
        <v>142382</v>
      </c>
      <c r="C139" s="61">
        <v>620806</v>
      </c>
      <c r="D139" s="61">
        <v>70584</v>
      </c>
      <c r="E139" s="61">
        <v>109871</v>
      </c>
      <c r="F139" s="61">
        <v>88166</v>
      </c>
      <c r="G139" s="61">
        <v>151900</v>
      </c>
      <c r="H139" s="61">
        <v>92378</v>
      </c>
      <c r="I139" s="61">
        <v>17248</v>
      </c>
      <c r="J139" s="61">
        <v>29830</v>
      </c>
      <c r="K139" s="61">
        <v>60939</v>
      </c>
      <c r="L139" s="61">
        <v>97810</v>
      </c>
      <c r="M139" s="61">
        <v>33338</v>
      </c>
      <c r="N139" s="61">
        <v>56787</v>
      </c>
      <c r="O139" s="61">
        <v>17309</v>
      </c>
      <c r="P139" s="61">
        <v>21621</v>
      </c>
      <c r="Q139" s="61">
        <v>21604</v>
      </c>
      <c r="R139" s="61">
        <v>229662</v>
      </c>
      <c r="S139" s="61">
        <v>200127</v>
      </c>
      <c r="T139" s="61">
        <v>69028</v>
      </c>
      <c r="U139" s="61">
        <v>125569</v>
      </c>
      <c r="V139" s="61">
        <v>266812</v>
      </c>
      <c r="W139" s="61">
        <v>33855</v>
      </c>
      <c r="X139" s="61">
        <v>48399</v>
      </c>
      <c r="Y139" s="61">
        <v>27115</v>
      </c>
      <c r="Z139" s="61">
        <v>376181</v>
      </c>
      <c r="AA139" s="61">
        <v>122758</v>
      </c>
      <c r="AB139" s="61">
        <v>52833</v>
      </c>
      <c r="AC139" s="61">
        <v>221187</v>
      </c>
      <c r="AD139" s="61">
        <v>33680</v>
      </c>
      <c r="AE139" s="61">
        <v>28847</v>
      </c>
      <c r="AF139" s="61">
        <v>83460</v>
      </c>
      <c r="AG139" s="61">
        <v>9593</v>
      </c>
      <c r="AH139" s="61">
        <v>46689</v>
      </c>
      <c r="AI139" s="61">
        <v>39210</v>
      </c>
      <c r="AJ139" s="62">
        <v>3071265</v>
      </c>
      <c r="AL139" s="1">
        <f t="shared" si="127"/>
        <v>40969</v>
      </c>
      <c r="AM139" s="43">
        <f t="shared" si="128"/>
        <v>4.6359399140093738E-2</v>
      </c>
      <c r="AN139" s="43">
        <f t="shared" si="129"/>
        <v>0.20213364851290919</v>
      </c>
      <c r="AO139" s="43">
        <f t="shared" si="130"/>
        <v>2.298206113767454E-2</v>
      </c>
      <c r="AP139" s="43">
        <f t="shared" si="131"/>
        <v>3.5773858654332989E-2</v>
      </c>
      <c r="AQ139" s="43">
        <f t="shared" si="132"/>
        <v>2.8706738103029209E-2</v>
      </c>
      <c r="AR139" s="43">
        <f t="shared" si="133"/>
        <v>4.9458447903388346E-2</v>
      </c>
      <c r="AS139" s="43">
        <f t="shared" si="134"/>
        <v>3.0078159976426651E-2</v>
      </c>
      <c r="AT139" s="43">
        <f t="shared" si="135"/>
        <v>5.6159269877395796E-3</v>
      </c>
      <c r="AU139" s="43">
        <f t="shared" si="136"/>
        <v>9.7126102762216879E-3</v>
      </c>
      <c r="AV139" s="43">
        <f t="shared" si="137"/>
        <v>1.9841661334987375E-2</v>
      </c>
      <c r="AW139" s="43">
        <f t="shared" si="138"/>
        <v>3.1846812306980998E-2</v>
      </c>
      <c r="AX139" s="43">
        <f t="shared" si="139"/>
        <v>1.0854810639915474E-2</v>
      </c>
      <c r="AY139" s="43">
        <f t="shared" si="140"/>
        <v>1.8489775385712403E-2</v>
      </c>
      <c r="AZ139" s="43">
        <f t="shared" si="141"/>
        <v>5.6357885105974247E-3</v>
      </c>
      <c r="BA139" s="43">
        <f t="shared" si="142"/>
        <v>7.03977025753232E-3</v>
      </c>
      <c r="BB139" s="43">
        <f t="shared" si="143"/>
        <v>7.0342350790309534E-3</v>
      </c>
      <c r="BC139" s="43">
        <f t="shared" si="144"/>
        <v>7.4777656763581127E-2</v>
      </c>
      <c r="BD139" s="43">
        <f t="shared" si="145"/>
        <v>6.5161098114294921E-2</v>
      </c>
      <c r="BE139" s="43">
        <f t="shared" si="146"/>
        <v>2.2475429505431802E-2</v>
      </c>
      <c r="BF139" s="43">
        <f t="shared" si="147"/>
        <v>4.0885107602242073E-2</v>
      </c>
      <c r="BG139" s="43">
        <f t="shared" si="148"/>
        <v>8.6873649782744242E-2</v>
      </c>
      <c r="BH139" s="43">
        <f t="shared" si="149"/>
        <v>1.1023145186104097E-2</v>
      </c>
      <c r="BI139" s="43">
        <f t="shared" si="150"/>
        <v>1.5758653193390999E-2</v>
      </c>
      <c r="BJ139" s="43">
        <f t="shared" si="151"/>
        <v>8.8286097096798872E-3</v>
      </c>
      <c r="BK139" s="43">
        <f t="shared" si="152"/>
        <v>0.12248405787191922</v>
      </c>
      <c r="BL139" s="43">
        <f t="shared" si="153"/>
        <v>3.9969849557104323E-2</v>
      </c>
      <c r="BM139" s="43">
        <f t="shared" si="154"/>
        <v>1.7202357986041583E-2</v>
      </c>
      <c r="BN139" s="43">
        <f t="shared" si="155"/>
        <v>7.201820748128214E-2</v>
      </c>
      <c r="BO139" s="43">
        <f t="shared" si="156"/>
        <v>1.0966165407413558E-2</v>
      </c>
      <c r="BP139" s="43">
        <f t="shared" si="157"/>
        <v>9.3925467193485424E-3</v>
      </c>
      <c r="BQ139" s="43">
        <f t="shared" si="158"/>
        <v>2.7174470454356756E-2</v>
      </c>
      <c r="BR139" s="43">
        <f t="shared" si="159"/>
        <v>3.1234686684476916E-3</v>
      </c>
      <c r="BS139" s="43">
        <f t="shared" si="160"/>
        <v>1.5201879355900581E-2</v>
      </c>
      <c r="BT139" s="43">
        <f t="shared" si="161"/>
        <v>1.2766726414034608E-2</v>
      </c>
      <c r="BU139" s="43">
        <f t="shared" si="162"/>
        <v>1</v>
      </c>
    </row>
    <row r="140" spans="1:73">
      <c r="A140" s="10">
        <v>41000</v>
      </c>
      <c r="B140" s="60">
        <v>125750</v>
      </c>
      <c r="C140" s="61">
        <v>537090</v>
      </c>
      <c r="D140" s="61">
        <v>58335</v>
      </c>
      <c r="E140" s="61">
        <v>100468</v>
      </c>
      <c r="F140" s="61">
        <v>87715</v>
      </c>
      <c r="G140" s="61">
        <v>156699</v>
      </c>
      <c r="H140" s="61">
        <v>80131</v>
      </c>
      <c r="I140" s="61">
        <v>14764</v>
      </c>
      <c r="J140" s="61">
        <v>24012</v>
      </c>
      <c r="K140" s="61">
        <v>51755</v>
      </c>
      <c r="L140" s="61">
        <v>70534</v>
      </c>
      <c r="M140" s="61">
        <v>26013</v>
      </c>
      <c r="N140" s="61">
        <v>40055</v>
      </c>
      <c r="O140" s="61">
        <v>12662</v>
      </c>
      <c r="P140" s="61">
        <v>18013</v>
      </c>
      <c r="Q140" s="61">
        <v>18770</v>
      </c>
      <c r="R140" s="61">
        <v>179180</v>
      </c>
      <c r="S140" s="61">
        <v>155173</v>
      </c>
      <c r="T140" s="61">
        <v>58212</v>
      </c>
      <c r="U140" s="61">
        <v>92691</v>
      </c>
      <c r="V140" s="61">
        <v>232066</v>
      </c>
      <c r="W140" s="61">
        <v>32673</v>
      </c>
      <c r="X140" s="61">
        <v>40920</v>
      </c>
      <c r="Y140" s="61">
        <v>24783</v>
      </c>
      <c r="Z140" s="61">
        <v>330442</v>
      </c>
      <c r="AA140" s="61">
        <v>102818</v>
      </c>
      <c r="AB140" s="61">
        <v>54913</v>
      </c>
      <c r="AC140" s="61">
        <v>208436</v>
      </c>
      <c r="AD140" s="61">
        <v>26906</v>
      </c>
      <c r="AE140" s="61">
        <v>33191</v>
      </c>
      <c r="AF140" s="61">
        <v>72303</v>
      </c>
      <c r="AG140" s="61">
        <v>7432</v>
      </c>
      <c r="AH140" s="61">
        <v>35992</v>
      </c>
      <c r="AI140" s="61">
        <v>33405</v>
      </c>
      <c r="AJ140" s="62">
        <v>2658687</v>
      </c>
      <c r="AL140" s="1">
        <f t="shared" si="127"/>
        <v>41000</v>
      </c>
      <c r="AM140" s="43">
        <f t="shared" si="128"/>
        <v>4.7297782702514439E-2</v>
      </c>
      <c r="AN140" s="43">
        <f t="shared" si="129"/>
        <v>0.20201324939716483</v>
      </c>
      <c r="AO140" s="43">
        <f t="shared" si="130"/>
        <v>2.1941281542355306E-2</v>
      </c>
      <c r="AP140" s="43">
        <f t="shared" si="131"/>
        <v>3.7788577594880482E-2</v>
      </c>
      <c r="AQ140" s="43">
        <f t="shared" si="132"/>
        <v>3.299184898410381E-2</v>
      </c>
      <c r="AR140" s="43">
        <f t="shared" si="133"/>
        <v>5.8938491067207235E-2</v>
      </c>
      <c r="AS140" s="43">
        <f t="shared" si="134"/>
        <v>3.0139313127118761E-2</v>
      </c>
      <c r="AT140" s="43">
        <f t="shared" si="135"/>
        <v>5.5531170085083353E-3</v>
      </c>
      <c r="AU140" s="43">
        <f t="shared" si="136"/>
        <v>9.031525711751703E-3</v>
      </c>
      <c r="AV140" s="43">
        <f t="shared" si="137"/>
        <v>1.9466375695973238E-2</v>
      </c>
      <c r="AW140" s="43">
        <f t="shared" si="138"/>
        <v>2.6529636621384918E-2</v>
      </c>
      <c r="AX140" s="43">
        <f t="shared" si="139"/>
        <v>9.7841528543976784E-3</v>
      </c>
      <c r="AY140" s="43">
        <f t="shared" si="140"/>
        <v>1.5065707245719409E-2</v>
      </c>
      <c r="AZ140" s="43">
        <f t="shared" si="141"/>
        <v>4.7625011894969205E-3</v>
      </c>
      <c r="BA140" s="43">
        <f t="shared" si="142"/>
        <v>6.7751487858480524E-3</v>
      </c>
      <c r="BB140" s="43">
        <f t="shared" si="143"/>
        <v>7.0598757958345608E-3</v>
      </c>
      <c r="BC140" s="43">
        <f t="shared" si="144"/>
        <v>6.7394168625340256E-2</v>
      </c>
      <c r="BD140" s="43">
        <f t="shared" si="145"/>
        <v>5.8364523541131391E-2</v>
      </c>
      <c r="BE140" s="43">
        <f t="shared" si="146"/>
        <v>2.1895018104801354E-2</v>
      </c>
      <c r="BF140" s="43">
        <f t="shared" si="147"/>
        <v>3.4863449514741678E-2</v>
      </c>
      <c r="BG140" s="43">
        <f t="shared" si="148"/>
        <v>8.7285942271504699E-2</v>
      </c>
      <c r="BH140" s="43">
        <f t="shared" si="149"/>
        <v>1.2289148741465241E-2</v>
      </c>
      <c r="BI140" s="43">
        <f t="shared" si="150"/>
        <v>1.5391055810631339E-2</v>
      </c>
      <c r="BJ140" s="43">
        <f t="shared" si="151"/>
        <v>9.3215184788581727E-3</v>
      </c>
      <c r="BK140" s="43">
        <f t="shared" si="152"/>
        <v>0.12428766530245945</v>
      </c>
      <c r="BL140" s="43">
        <f t="shared" si="153"/>
        <v>3.8672472540016933E-2</v>
      </c>
      <c r="BM140" s="43">
        <f t="shared" si="154"/>
        <v>2.0654180052033202E-2</v>
      </c>
      <c r="BN140" s="43">
        <f t="shared" si="155"/>
        <v>7.8398096504026238E-2</v>
      </c>
      <c r="BO140" s="43">
        <f t="shared" si="156"/>
        <v>1.012003293354953E-2</v>
      </c>
      <c r="BP140" s="43">
        <f t="shared" si="157"/>
        <v>1.248398175490383E-2</v>
      </c>
      <c r="BQ140" s="43">
        <f t="shared" si="158"/>
        <v>2.7195002646042951E-2</v>
      </c>
      <c r="BR140" s="43">
        <f t="shared" si="159"/>
        <v>2.7953647796826026E-3</v>
      </c>
      <c r="BS140" s="43">
        <f t="shared" si="160"/>
        <v>1.3537509304404768E-2</v>
      </c>
      <c r="BT140" s="43">
        <f t="shared" si="161"/>
        <v>1.2564472613737533E-2</v>
      </c>
      <c r="BU140" s="43">
        <f t="shared" si="162"/>
        <v>1</v>
      </c>
    </row>
    <row r="141" spans="1:73">
      <c r="A141" s="10">
        <v>41030</v>
      </c>
      <c r="B141" s="60">
        <v>79616</v>
      </c>
      <c r="C141" s="61">
        <v>458311</v>
      </c>
      <c r="D141" s="61">
        <v>28071</v>
      </c>
      <c r="E141" s="61">
        <v>79135</v>
      </c>
      <c r="F141" s="61">
        <v>63118</v>
      </c>
      <c r="G141" s="61">
        <v>96994</v>
      </c>
      <c r="H141" s="61">
        <v>51794</v>
      </c>
      <c r="I141" s="61">
        <v>8927</v>
      </c>
      <c r="J141" s="61">
        <v>16467</v>
      </c>
      <c r="K141" s="61">
        <v>34932</v>
      </c>
      <c r="L141" s="61">
        <v>52345</v>
      </c>
      <c r="M141" s="61">
        <v>14998</v>
      </c>
      <c r="N141" s="61">
        <v>35315</v>
      </c>
      <c r="O141" s="61">
        <v>9353</v>
      </c>
      <c r="P141" s="61">
        <v>10549</v>
      </c>
      <c r="Q141" s="61">
        <v>11171</v>
      </c>
      <c r="R141" s="61">
        <v>170997</v>
      </c>
      <c r="S141" s="61">
        <v>152366</v>
      </c>
      <c r="T141" s="61">
        <v>37502</v>
      </c>
      <c r="U141" s="61">
        <v>54009</v>
      </c>
      <c r="V141" s="61">
        <v>179356</v>
      </c>
      <c r="W141" s="61">
        <v>18681</v>
      </c>
      <c r="X141" s="61">
        <v>21830</v>
      </c>
      <c r="Y141" s="61">
        <v>16731</v>
      </c>
      <c r="Z141" s="61">
        <v>236597</v>
      </c>
      <c r="AA141" s="61">
        <v>57429</v>
      </c>
      <c r="AB141" s="61">
        <v>25339</v>
      </c>
      <c r="AC141" s="61">
        <v>127964</v>
      </c>
      <c r="AD141" s="61">
        <v>15500</v>
      </c>
      <c r="AE141" s="61">
        <v>10904</v>
      </c>
      <c r="AF141" s="61">
        <v>59043</v>
      </c>
      <c r="AG141" s="61">
        <v>4139</v>
      </c>
      <c r="AH141" s="61">
        <v>16374</v>
      </c>
      <c r="AI141" s="61">
        <v>25666</v>
      </c>
      <c r="AJ141" s="62">
        <v>1892558</v>
      </c>
      <c r="AL141" s="1">
        <f t="shared" si="127"/>
        <v>41030</v>
      </c>
      <c r="AM141" s="43">
        <f t="shared" si="128"/>
        <v>4.2067931339488669E-2</v>
      </c>
      <c r="AN141" s="43">
        <f t="shared" si="129"/>
        <v>0.2421648372203124</v>
      </c>
      <c r="AO141" s="43">
        <f t="shared" si="130"/>
        <v>1.4832306328260481E-2</v>
      </c>
      <c r="AP141" s="43">
        <f t="shared" si="131"/>
        <v>4.1813777966117814E-2</v>
      </c>
      <c r="AQ141" s="43">
        <f t="shared" si="132"/>
        <v>3.3350629148485807E-2</v>
      </c>
      <c r="AR141" s="43">
        <f t="shared" si="133"/>
        <v>5.125021267512013E-2</v>
      </c>
      <c r="AS141" s="43">
        <f t="shared" si="134"/>
        <v>2.7367192973742415E-2</v>
      </c>
      <c r="AT141" s="43">
        <f t="shared" si="135"/>
        <v>4.7168963910220983E-3</v>
      </c>
      <c r="AU141" s="43">
        <f t="shared" si="136"/>
        <v>8.7009222438625394E-3</v>
      </c>
      <c r="AV141" s="43">
        <f t="shared" si="137"/>
        <v>1.8457558500188632E-2</v>
      </c>
      <c r="AW141" s="43">
        <f t="shared" si="138"/>
        <v>2.7658333324526909E-2</v>
      </c>
      <c r="AX141" s="43">
        <f t="shared" si="139"/>
        <v>7.9247241035677631E-3</v>
      </c>
      <c r="AY141" s="43">
        <f t="shared" si="140"/>
        <v>1.8659930105180397E-2</v>
      </c>
      <c r="AZ141" s="43">
        <f t="shared" si="141"/>
        <v>4.9419885678536665E-3</v>
      </c>
      <c r="BA141" s="43">
        <f t="shared" si="142"/>
        <v>5.5739374962352544E-3</v>
      </c>
      <c r="BB141" s="43">
        <f t="shared" si="143"/>
        <v>5.9025932098250092E-3</v>
      </c>
      <c r="BC141" s="43">
        <f t="shared" si="144"/>
        <v>9.035231681142665E-2</v>
      </c>
      <c r="BD141" s="43">
        <f t="shared" si="145"/>
        <v>8.0507968580091072E-2</v>
      </c>
      <c r="BE141" s="43">
        <f t="shared" si="146"/>
        <v>1.9815508956660774E-2</v>
      </c>
      <c r="BF141" s="43">
        <f t="shared" si="147"/>
        <v>2.853756661618825E-2</v>
      </c>
      <c r="BG141" s="43">
        <f t="shared" si="148"/>
        <v>9.4769090300006659E-2</v>
      </c>
      <c r="BH141" s="43">
        <f t="shared" si="149"/>
        <v>9.8707675009167481E-3</v>
      </c>
      <c r="BI141" s="43">
        <f t="shared" si="150"/>
        <v>1.1534653099138837E-2</v>
      </c>
      <c r="BJ141" s="43">
        <f t="shared" si="151"/>
        <v>8.8404159872511167E-3</v>
      </c>
      <c r="BK141" s="43">
        <f t="shared" si="152"/>
        <v>0.12501439850192173</v>
      </c>
      <c r="BL141" s="43">
        <f t="shared" si="153"/>
        <v>3.0344644655540279E-2</v>
      </c>
      <c r="BM141" s="43">
        <f t="shared" si="154"/>
        <v>1.3388757438345351E-2</v>
      </c>
      <c r="BN141" s="43">
        <f t="shared" si="155"/>
        <v>6.7614308253696853E-2</v>
      </c>
      <c r="BO141" s="43">
        <f t="shared" si="156"/>
        <v>8.1899735701627101E-3</v>
      </c>
      <c r="BP141" s="43">
        <f t="shared" si="157"/>
        <v>5.7615143102615609E-3</v>
      </c>
      <c r="BQ141" s="43">
        <f t="shared" si="158"/>
        <v>3.1197458677620447E-2</v>
      </c>
      <c r="BR141" s="43">
        <f t="shared" si="159"/>
        <v>2.1869871359292557E-3</v>
      </c>
      <c r="BS141" s="43">
        <f t="shared" si="160"/>
        <v>8.6517824024415629E-3</v>
      </c>
      <c r="BT141" s="43">
        <f t="shared" si="161"/>
        <v>1.3561539461406202E-2</v>
      </c>
      <c r="BU141" s="43">
        <f t="shared" si="162"/>
        <v>1</v>
      </c>
    </row>
    <row r="142" spans="1:73">
      <c r="A142" s="10">
        <v>41061</v>
      </c>
      <c r="B142" s="60">
        <v>66846</v>
      </c>
      <c r="C142" s="61">
        <v>453699</v>
      </c>
      <c r="D142" s="61">
        <v>27459</v>
      </c>
      <c r="E142" s="61">
        <v>84540</v>
      </c>
      <c r="F142" s="61">
        <v>58853</v>
      </c>
      <c r="G142" s="61">
        <v>106807</v>
      </c>
      <c r="H142" s="61">
        <v>54113</v>
      </c>
      <c r="I142" s="61">
        <v>8100</v>
      </c>
      <c r="J142" s="61">
        <v>15559</v>
      </c>
      <c r="K142" s="61">
        <v>33349</v>
      </c>
      <c r="L142" s="61">
        <v>48115</v>
      </c>
      <c r="M142" s="61">
        <v>20009</v>
      </c>
      <c r="N142" s="61">
        <v>32184</v>
      </c>
      <c r="O142" s="61">
        <v>9314</v>
      </c>
      <c r="P142" s="61">
        <v>10593</v>
      </c>
      <c r="Q142" s="61">
        <v>9552</v>
      </c>
      <c r="R142" s="61">
        <v>158468</v>
      </c>
      <c r="S142" s="61">
        <v>139997</v>
      </c>
      <c r="T142" s="61">
        <v>33768</v>
      </c>
      <c r="U142" s="61">
        <v>46362</v>
      </c>
      <c r="V142" s="61">
        <v>172130</v>
      </c>
      <c r="W142" s="61">
        <v>18790</v>
      </c>
      <c r="X142" s="61">
        <v>17890</v>
      </c>
      <c r="Y142" s="61">
        <v>12834</v>
      </c>
      <c r="Z142" s="61">
        <v>221644</v>
      </c>
      <c r="AA142" s="61">
        <v>43534</v>
      </c>
      <c r="AB142" s="61">
        <v>21989</v>
      </c>
      <c r="AC142" s="61">
        <v>143063</v>
      </c>
      <c r="AD142" s="61">
        <v>11869</v>
      </c>
      <c r="AE142" s="61">
        <v>7934</v>
      </c>
      <c r="AF142" s="61">
        <v>45961</v>
      </c>
      <c r="AG142" s="61">
        <v>3217</v>
      </c>
      <c r="AH142" s="61">
        <v>8927</v>
      </c>
      <c r="AI142" s="61">
        <v>22729</v>
      </c>
      <c r="AJ142" s="62">
        <v>1808557</v>
      </c>
      <c r="AL142" s="1">
        <f t="shared" si="127"/>
        <v>41061</v>
      </c>
      <c r="AM142" s="43">
        <f t="shared" si="128"/>
        <v>3.6960958377314071E-2</v>
      </c>
      <c r="AN142" s="43">
        <f t="shared" si="129"/>
        <v>0.25086242789140734</v>
      </c>
      <c r="AO142" s="43">
        <f t="shared" si="130"/>
        <v>1.5182822548584314E-2</v>
      </c>
      <c r="AP142" s="43">
        <f t="shared" si="131"/>
        <v>4.6744448751131429E-2</v>
      </c>
      <c r="AQ142" s="43">
        <f t="shared" si="132"/>
        <v>3.2541412850134115E-2</v>
      </c>
      <c r="AR142" s="43">
        <f t="shared" si="133"/>
        <v>5.9056474305205754E-2</v>
      </c>
      <c r="AS142" s="43">
        <f t="shared" si="134"/>
        <v>2.9920538860539091E-2</v>
      </c>
      <c r="AT142" s="43">
        <f t="shared" si="135"/>
        <v>4.4787087163965528E-3</v>
      </c>
      <c r="AU142" s="43">
        <f t="shared" si="136"/>
        <v>8.6029912244955514E-3</v>
      </c>
      <c r="AV142" s="43">
        <f t="shared" si="137"/>
        <v>1.843956259050724E-2</v>
      </c>
      <c r="AW142" s="43">
        <f t="shared" si="138"/>
        <v>2.6604082702397547E-2</v>
      </c>
      <c r="AX142" s="43">
        <f t="shared" si="139"/>
        <v>1.1063516383503533E-2</v>
      </c>
      <c r="AY142" s="43">
        <f t="shared" si="140"/>
        <v>1.7795402633148969E-2</v>
      </c>
      <c r="AZ142" s="43">
        <f t="shared" si="141"/>
        <v>5.149962096854011E-3</v>
      </c>
      <c r="BA142" s="43">
        <f t="shared" si="142"/>
        <v>5.8571557324430474E-3</v>
      </c>
      <c r="BB142" s="43">
        <f t="shared" si="143"/>
        <v>5.2815587233357867E-3</v>
      </c>
      <c r="BC142" s="43">
        <f t="shared" si="144"/>
        <v>8.7621236156781343E-2</v>
      </c>
      <c r="BD142" s="43">
        <f t="shared" si="145"/>
        <v>7.7408121502391139E-2</v>
      </c>
      <c r="BE142" s="43">
        <f t="shared" si="146"/>
        <v>1.8671239004355408E-2</v>
      </c>
      <c r="BF142" s="43">
        <f t="shared" si="147"/>
        <v>2.5634801667849007E-2</v>
      </c>
      <c r="BG142" s="43">
        <f t="shared" si="148"/>
        <v>9.5175324858436869E-2</v>
      </c>
      <c r="BH142" s="43">
        <f t="shared" si="149"/>
        <v>1.0389498368035953E-2</v>
      </c>
      <c r="BI142" s="43">
        <f t="shared" si="150"/>
        <v>9.8918640662141143E-3</v>
      </c>
      <c r="BJ142" s="43">
        <f t="shared" si="151"/>
        <v>7.0962651439794265E-3</v>
      </c>
      <c r="BK142" s="43">
        <f t="shared" si="152"/>
        <v>0.12255295243666636</v>
      </c>
      <c r="BL142" s="43">
        <f t="shared" si="153"/>
        <v>2.4071124106124386E-2</v>
      </c>
      <c r="BM142" s="43">
        <f t="shared" si="154"/>
        <v>1.215831184751158E-2</v>
      </c>
      <c r="BN142" s="43">
        <f t="shared" si="155"/>
        <v>7.9103395690597531E-2</v>
      </c>
      <c r="BO142" s="43">
        <f t="shared" si="156"/>
        <v>6.5626905870260106E-3</v>
      </c>
      <c r="BP142" s="43">
        <f t="shared" si="157"/>
        <v>4.3869228340605243E-3</v>
      </c>
      <c r="BQ142" s="43">
        <f t="shared" si="158"/>
        <v>2.541307794003728E-2</v>
      </c>
      <c r="BR142" s="43">
        <f t="shared" si="159"/>
        <v>1.778766165512063E-3</v>
      </c>
      <c r="BS142" s="43">
        <f t="shared" si="160"/>
        <v>4.9359793470706206E-3</v>
      </c>
      <c r="BT142" s="43">
        <f t="shared" si="161"/>
        <v>1.2567477829009537E-2</v>
      </c>
      <c r="BU142" s="43">
        <f t="shared" si="162"/>
        <v>1</v>
      </c>
    </row>
    <row r="143" spans="1:73">
      <c r="A143" s="10">
        <v>41091</v>
      </c>
      <c r="B143" s="60">
        <v>71493</v>
      </c>
      <c r="C143" s="61">
        <v>448008</v>
      </c>
      <c r="D143" s="61">
        <v>26575</v>
      </c>
      <c r="E143" s="61">
        <v>74285</v>
      </c>
      <c r="F143" s="61">
        <v>56525</v>
      </c>
      <c r="G143" s="61">
        <v>122468</v>
      </c>
      <c r="H143" s="61">
        <v>67336</v>
      </c>
      <c r="I143" s="61">
        <v>10091</v>
      </c>
      <c r="J143" s="61">
        <v>14503</v>
      </c>
      <c r="K143" s="61">
        <v>35502</v>
      </c>
      <c r="L143" s="61">
        <v>47404</v>
      </c>
      <c r="M143" s="61">
        <v>49000</v>
      </c>
      <c r="N143" s="61">
        <v>38307</v>
      </c>
      <c r="O143" s="61">
        <v>9451</v>
      </c>
      <c r="P143" s="61">
        <v>10231</v>
      </c>
      <c r="Q143" s="61">
        <v>10603</v>
      </c>
      <c r="R143" s="61">
        <v>171687</v>
      </c>
      <c r="S143" s="61">
        <v>151655</v>
      </c>
      <c r="T143" s="61">
        <v>35302</v>
      </c>
      <c r="U143" s="61">
        <v>48776</v>
      </c>
      <c r="V143" s="61">
        <v>198236</v>
      </c>
      <c r="W143" s="61">
        <v>25268</v>
      </c>
      <c r="X143" s="61">
        <v>24858</v>
      </c>
      <c r="Y143" s="61">
        <v>16681</v>
      </c>
      <c r="Z143" s="61">
        <v>265043</v>
      </c>
      <c r="AA143" s="61">
        <v>56983</v>
      </c>
      <c r="AB143" s="61">
        <v>57740</v>
      </c>
      <c r="AC143" s="61">
        <v>263648</v>
      </c>
      <c r="AD143" s="61">
        <v>15095</v>
      </c>
      <c r="AE143" s="61">
        <v>8582</v>
      </c>
      <c r="AF143" s="61">
        <v>54460</v>
      </c>
      <c r="AG143" s="61">
        <v>4139</v>
      </c>
      <c r="AH143" s="61">
        <v>12369</v>
      </c>
      <c r="AI143" s="61">
        <v>22807</v>
      </c>
      <c r="AJ143" s="62">
        <v>2108414</v>
      </c>
      <c r="AL143" s="1">
        <f t="shared" si="127"/>
        <v>41091</v>
      </c>
      <c r="AM143" s="43">
        <f t="shared" si="128"/>
        <v>3.3908425954295503E-2</v>
      </c>
      <c r="AN143" s="43">
        <f t="shared" si="129"/>
        <v>0.2124857831526446</v>
      </c>
      <c r="AO143" s="43">
        <f t="shared" si="130"/>
        <v>1.2604260833024255E-2</v>
      </c>
      <c r="AP143" s="43">
        <f t="shared" si="131"/>
        <v>3.5232644063262715E-2</v>
      </c>
      <c r="AQ143" s="43">
        <f t="shared" si="132"/>
        <v>2.6809250934588746E-2</v>
      </c>
      <c r="AR143" s="43">
        <f t="shared" si="133"/>
        <v>5.8085366536173633E-2</v>
      </c>
      <c r="AS143" s="43">
        <f t="shared" si="134"/>
        <v>3.1936801785607573E-2</v>
      </c>
      <c r="AT143" s="43">
        <f t="shared" si="135"/>
        <v>4.7860619403969048E-3</v>
      </c>
      <c r="AU143" s="43">
        <f t="shared" si="136"/>
        <v>6.878630098263434E-3</v>
      </c>
      <c r="AV143" s="43">
        <f t="shared" si="137"/>
        <v>1.6838249034582392E-2</v>
      </c>
      <c r="AW143" s="43">
        <f t="shared" si="138"/>
        <v>2.2483250443224148E-2</v>
      </c>
      <c r="AX143" s="43">
        <f t="shared" si="139"/>
        <v>2.3240217528436066E-2</v>
      </c>
      <c r="AY143" s="43">
        <f t="shared" si="140"/>
        <v>1.8168632915546948E-2</v>
      </c>
      <c r="AZ143" s="43">
        <f t="shared" si="141"/>
        <v>4.4825162420663112E-3</v>
      </c>
      <c r="BA143" s="43">
        <f t="shared" si="142"/>
        <v>4.8524625619067226E-3</v>
      </c>
      <c r="BB143" s="43">
        <f t="shared" si="143"/>
        <v>5.0288984990613794E-3</v>
      </c>
      <c r="BC143" s="43">
        <f t="shared" si="144"/>
        <v>8.1429453608257207E-2</v>
      </c>
      <c r="BD143" s="43">
        <f t="shared" si="145"/>
        <v>7.192847325050962E-2</v>
      </c>
      <c r="BE143" s="43">
        <f t="shared" si="146"/>
        <v>1.674339100385408E-2</v>
      </c>
      <c r="BF143" s="43">
        <f t="shared" si="147"/>
        <v>2.313397653402036E-2</v>
      </c>
      <c r="BG143" s="43">
        <f t="shared" si="148"/>
        <v>9.4021382897286773E-2</v>
      </c>
      <c r="BH143" s="43">
        <f t="shared" si="149"/>
        <v>1.1984363602214745E-2</v>
      </c>
      <c r="BI143" s="43">
        <f t="shared" si="150"/>
        <v>1.1789904639221709E-2</v>
      </c>
      <c r="BJ143" s="43">
        <f t="shared" si="151"/>
        <v>7.9116340528947345E-3</v>
      </c>
      <c r="BK143" s="43">
        <f t="shared" si="152"/>
        <v>0.12570728519161797</v>
      </c>
      <c r="BL143" s="43">
        <f t="shared" si="153"/>
        <v>2.702647582495658E-2</v>
      </c>
      <c r="BM143" s="43">
        <f t="shared" si="154"/>
        <v>2.7385513471263234E-2</v>
      </c>
      <c r="BN143" s="43">
        <f t="shared" si="155"/>
        <v>0.12504565042728799</v>
      </c>
      <c r="BO143" s="43">
        <f t="shared" si="156"/>
        <v>7.1594098692192333E-3</v>
      </c>
      <c r="BP143" s="43">
        <f t="shared" si="157"/>
        <v>4.0703580985518026E-3</v>
      </c>
      <c r="BQ143" s="43">
        <f t="shared" si="158"/>
        <v>2.5829841767318944E-2</v>
      </c>
      <c r="BR143" s="43">
        <f t="shared" si="159"/>
        <v>1.9630869459223853E-3</v>
      </c>
      <c r="BS143" s="43">
        <f t="shared" si="160"/>
        <v>5.8664949103923612E-3</v>
      </c>
      <c r="BT143" s="43">
        <f t="shared" si="161"/>
        <v>1.0817135534102885E-2</v>
      </c>
      <c r="BU143" s="43">
        <f t="shared" si="162"/>
        <v>1</v>
      </c>
    </row>
    <row r="144" spans="1:73">
      <c r="A144" s="10">
        <v>41122</v>
      </c>
      <c r="B144" s="60">
        <v>60216</v>
      </c>
      <c r="C144" s="61">
        <v>475892</v>
      </c>
      <c r="D144" s="61">
        <v>21980</v>
      </c>
      <c r="E144" s="61">
        <v>70819</v>
      </c>
      <c r="F144" s="61">
        <v>50798</v>
      </c>
      <c r="G144" s="61">
        <v>107537</v>
      </c>
      <c r="H144" s="61">
        <v>52681</v>
      </c>
      <c r="I144" s="61">
        <v>8692</v>
      </c>
      <c r="J144" s="61">
        <v>15569</v>
      </c>
      <c r="K144" s="61">
        <v>31381</v>
      </c>
      <c r="L144" s="61">
        <v>41182</v>
      </c>
      <c r="M144" s="61">
        <v>42976</v>
      </c>
      <c r="N144" s="61">
        <v>31459</v>
      </c>
      <c r="O144" s="61">
        <v>9173</v>
      </c>
      <c r="P144" s="61">
        <v>9319</v>
      </c>
      <c r="Q144" s="61">
        <v>8784</v>
      </c>
      <c r="R144" s="61">
        <v>156937</v>
      </c>
      <c r="S144" s="61">
        <v>141063</v>
      </c>
      <c r="T144" s="61">
        <v>32694</v>
      </c>
      <c r="U144" s="61">
        <v>43502</v>
      </c>
      <c r="V144" s="61">
        <v>197809</v>
      </c>
      <c r="W144" s="61">
        <v>17981</v>
      </c>
      <c r="X144" s="61">
        <v>24959</v>
      </c>
      <c r="Y144" s="61">
        <v>13999</v>
      </c>
      <c r="Z144" s="61">
        <v>254748</v>
      </c>
      <c r="AA144" s="61">
        <v>46066</v>
      </c>
      <c r="AB144" s="61">
        <v>62643</v>
      </c>
      <c r="AC144" s="61">
        <v>246359</v>
      </c>
      <c r="AD144" s="61">
        <v>14925</v>
      </c>
      <c r="AE144" s="61">
        <v>10158</v>
      </c>
      <c r="AF144" s="61">
        <v>46567</v>
      </c>
      <c r="AG144" s="61">
        <v>4660</v>
      </c>
      <c r="AH144" s="61">
        <v>11129</v>
      </c>
      <c r="AI144" s="61">
        <v>24140</v>
      </c>
      <c r="AJ144" s="62">
        <v>1992983</v>
      </c>
      <c r="AL144" s="1">
        <f t="shared" si="127"/>
        <v>41122</v>
      </c>
      <c r="AM144" s="43">
        <f t="shared" si="128"/>
        <v>3.0214005839487842E-2</v>
      </c>
      <c r="AN144" s="43">
        <f t="shared" si="129"/>
        <v>0.23878377286710423</v>
      </c>
      <c r="AO144" s="43">
        <f t="shared" si="130"/>
        <v>1.1028694173507752E-2</v>
      </c>
      <c r="AP144" s="43">
        <f t="shared" si="131"/>
        <v>3.5534171641203163E-2</v>
      </c>
      <c r="AQ144" s="43">
        <f t="shared" si="132"/>
        <v>2.5488426143123147E-2</v>
      </c>
      <c r="AR144" s="43">
        <f t="shared" si="133"/>
        <v>5.3957810979822711E-2</v>
      </c>
      <c r="AS144" s="43">
        <f t="shared" si="134"/>
        <v>2.6433241026140211E-2</v>
      </c>
      <c r="AT144" s="43">
        <f t="shared" si="135"/>
        <v>4.361301626757479E-3</v>
      </c>
      <c r="AU144" s="43">
        <f t="shared" si="136"/>
        <v>7.8119080794969153E-3</v>
      </c>
      <c r="AV144" s="43">
        <f t="shared" si="137"/>
        <v>1.5745743942622691E-2</v>
      </c>
      <c r="AW144" s="43">
        <f t="shared" si="138"/>
        <v>2.0663497882320119E-2</v>
      </c>
      <c r="AX144" s="43">
        <f t="shared" si="139"/>
        <v>2.1563656087382581E-2</v>
      </c>
      <c r="AY144" s="43">
        <f t="shared" si="140"/>
        <v>1.5784881255886278E-2</v>
      </c>
      <c r="AZ144" s="43">
        <f t="shared" si="141"/>
        <v>4.6026483918829211E-3</v>
      </c>
      <c r="BA144" s="43">
        <f t="shared" si="142"/>
        <v>4.6759054141455297E-3</v>
      </c>
      <c r="BB144" s="43">
        <f t="shared" si="143"/>
        <v>4.407463585991451E-3</v>
      </c>
      <c r="BC144" s="43">
        <f t="shared" si="144"/>
        <v>7.8744776046760057E-2</v>
      </c>
      <c r="BD144" s="43">
        <f t="shared" si="145"/>
        <v>7.0779831037193999E-2</v>
      </c>
      <c r="BE144" s="43">
        <f t="shared" si="146"/>
        <v>1.6404555382559711E-2</v>
      </c>
      <c r="BF144" s="43">
        <f t="shared" si="147"/>
        <v>2.1827582071698555E-2</v>
      </c>
      <c r="BG144" s="43">
        <f t="shared" si="148"/>
        <v>9.9252728196878748E-2</v>
      </c>
      <c r="BH144" s="43">
        <f t="shared" si="149"/>
        <v>9.0221542281093223E-3</v>
      </c>
      <c r="BI144" s="43">
        <f t="shared" si="150"/>
        <v>1.2523438483920837E-2</v>
      </c>
      <c r="BJ144" s="43">
        <f t="shared" si="151"/>
        <v>7.0241442099606474E-3</v>
      </c>
      <c r="BK144" s="43">
        <f t="shared" si="152"/>
        <v>0.12782246511886955</v>
      </c>
      <c r="BL144" s="43">
        <f t="shared" si="153"/>
        <v>2.3114095805132306E-2</v>
      </c>
      <c r="BM144" s="43">
        <f t="shared" si="154"/>
        <v>3.1431778394497095E-2</v>
      </c>
      <c r="BN144" s="43">
        <f t="shared" si="155"/>
        <v>0.12361319690132831</v>
      </c>
      <c r="BO144" s="43">
        <f t="shared" si="156"/>
        <v>7.4887743648591083E-3</v>
      </c>
      <c r="BP144" s="43">
        <f t="shared" si="157"/>
        <v>5.0968824119422993E-3</v>
      </c>
      <c r="BQ144" s="43">
        <f t="shared" si="158"/>
        <v>2.3365477778786874E-2</v>
      </c>
      <c r="BR144" s="43">
        <f t="shared" si="159"/>
        <v>2.3382035872859929E-3</v>
      </c>
      <c r="BS144" s="43">
        <f t="shared" si="160"/>
        <v>5.5840917860312906E-3</v>
      </c>
      <c r="BT144" s="43">
        <f t="shared" si="161"/>
        <v>1.2112496694653191E-2</v>
      </c>
      <c r="BU144" s="43">
        <f t="shared" si="162"/>
        <v>1</v>
      </c>
    </row>
    <row r="145" spans="1:73">
      <c r="A145" s="10">
        <v>41153</v>
      </c>
      <c r="B145" s="60">
        <v>79359</v>
      </c>
      <c r="C145" s="61">
        <v>469982</v>
      </c>
      <c r="D145" s="61">
        <v>31487</v>
      </c>
      <c r="E145" s="61">
        <v>73795</v>
      </c>
      <c r="F145" s="61">
        <v>61043</v>
      </c>
      <c r="G145" s="61">
        <v>119697</v>
      </c>
      <c r="H145" s="61">
        <v>66464</v>
      </c>
      <c r="I145" s="61">
        <v>10171</v>
      </c>
      <c r="J145" s="61">
        <v>16190</v>
      </c>
      <c r="K145" s="61">
        <v>34154</v>
      </c>
      <c r="L145" s="61">
        <v>54970</v>
      </c>
      <c r="M145" s="61">
        <v>39621</v>
      </c>
      <c r="N145" s="61">
        <v>40487</v>
      </c>
      <c r="O145" s="61">
        <v>12432</v>
      </c>
      <c r="P145" s="61">
        <v>13699</v>
      </c>
      <c r="Q145" s="61">
        <v>12754</v>
      </c>
      <c r="R145" s="61">
        <v>190854</v>
      </c>
      <c r="S145" s="61">
        <v>165054</v>
      </c>
      <c r="T145" s="61">
        <v>38223</v>
      </c>
      <c r="U145" s="61">
        <v>52839</v>
      </c>
      <c r="V145" s="61">
        <v>212959</v>
      </c>
      <c r="W145" s="61">
        <v>19990</v>
      </c>
      <c r="X145" s="61">
        <v>26454</v>
      </c>
      <c r="Y145" s="61">
        <v>18764</v>
      </c>
      <c r="Z145" s="61">
        <v>278166</v>
      </c>
      <c r="AA145" s="61">
        <v>59258</v>
      </c>
      <c r="AB145" s="61">
        <v>39935</v>
      </c>
      <c r="AC145" s="61">
        <v>184306</v>
      </c>
      <c r="AD145" s="61">
        <v>14989</v>
      </c>
      <c r="AE145" s="61">
        <v>13053</v>
      </c>
      <c r="AF145" s="61">
        <v>60395</v>
      </c>
      <c r="AG145" s="61">
        <v>4086</v>
      </c>
      <c r="AH145" s="61">
        <v>14487</v>
      </c>
      <c r="AI145" s="61">
        <v>24132</v>
      </c>
      <c r="AJ145" s="62">
        <v>2111027</v>
      </c>
      <c r="AL145" s="1">
        <f t="shared" si="127"/>
        <v>41153</v>
      </c>
      <c r="AM145" s="43">
        <f t="shared" si="128"/>
        <v>3.7592603031604999E-2</v>
      </c>
      <c r="AN145" s="43">
        <f t="shared" si="129"/>
        <v>0.22263192275608035</v>
      </c>
      <c r="AO145" s="43">
        <f t="shared" si="130"/>
        <v>1.4915489001324948E-2</v>
      </c>
      <c r="AP145" s="43">
        <f t="shared" si="131"/>
        <v>3.4956919073038856E-2</v>
      </c>
      <c r="AQ145" s="43">
        <f t="shared" si="132"/>
        <v>2.8916257347726959E-2</v>
      </c>
      <c r="AR145" s="43">
        <f t="shared" si="133"/>
        <v>5.6700838028125644E-2</v>
      </c>
      <c r="AS145" s="43">
        <f t="shared" si="134"/>
        <v>3.1484201765301915E-2</v>
      </c>
      <c r="AT145" s="43">
        <f t="shared" si="135"/>
        <v>4.8180340658835726E-3</v>
      </c>
      <c r="AU145" s="43">
        <f t="shared" si="136"/>
        <v>7.6692529276034841E-3</v>
      </c>
      <c r="AV145" s="43">
        <f t="shared" si="137"/>
        <v>1.6178855125964755E-2</v>
      </c>
      <c r="AW145" s="43">
        <f t="shared" si="138"/>
        <v>2.6039458519478909E-2</v>
      </c>
      <c r="AX145" s="43">
        <f t="shared" si="139"/>
        <v>1.8768589885397011E-2</v>
      </c>
      <c r="AY145" s="43">
        <f t="shared" si="140"/>
        <v>1.9178816756014964E-2</v>
      </c>
      <c r="AZ145" s="43">
        <f t="shared" si="141"/>
        <v>5.8890767384784755E-3</v>
      </c>
      <c r="BA145" s="43">
        <f t="shared" si="142"/>
        <v>6.4892585457220582E-3</v>
      </c>
      <c r="BB145" s="43">
        <f t="shared" si="143"/>
        <v>6.0416091314796066E-3</v>
      </c>
      <c r="BC145" s="43">
        <f t="shared" si="144"/>
        <v>9.0408128365956478E-2</v>
      </c>
      <c r="BD145" s="43">
        <f t="shared" si="145"/>
        <v>7.8186588802511767E-2</v>
      </c>
      <c r="BE145" s="43">
        <f t="shared" si="146"/>
        <v>1.8106352974168499E-2</v>
      </c>
      <c r="BF145" s="43">
        <f t="shared" si="147"/>
        <v>2.5029997247785082E-2</v>
      </c>
      <c r="BG145" s="43">
        <f t="shared" si="148"/>
        <v>0.10087933503455901</v>
      </c>
      <c r="BH145" s="43">
        <f t="shared" si="149"/>
        <v>9.469324646250379E-3</v>
      </c>
      <c r="BI145" s="43">
        <f t="shared" si="150"/>
        <v>1.253134138028552E-2</v>
      </c>
      <c r="BJ145" s="43">
        <f t="shared" si="151"/>
        <v>8.8885646654448293E-3</v>
      </c>
      <c r="BK145" s="43">
        <f t="shared" si="152"/>
        <v>0.13176809202345588</v>
      </c>
      <c r="BL145" s="43">
        <f t="shared" si="153"/>
        <v>2.8070697343046774E-2</v>
      </c>
      <c r="BM145" s="43">
        <f t="shared" si="154"/>
        <v>1.891733265372731E-2</v>
      </c>
      <c r="BN145" s="43">
        <f t="shared" si="155"/>
        <v>8.7306320572877558E-2</v>
      </c>
      <c r="BO145" s="43">
        <f t="shared" si="156"/>
        <v>7.1003355238942944E-3</v>
      </c>
      <c r="BP145" s="43">
        <f t="shared" si="157"/>
        <v>6.1832463535520859E-3</v>
      </c>
      <c r="BQ145" s="43">
        <f t="shared" si="158"/>
        <v>2.8609297749389279E-2</v>
      </c>
      <c r="BR145" s="43">
        <f t="shared" si="159"/>
        <v>1.9355508006292672E-3</v>
      </c>
      <c r="BS145" s="43">
        <f t="shared" si="160"/>
        <v>6.862536575799362E-3</v>
      </c>
      <c r="BT145" s="43">
        <f t="shared" si="161"/>
        <v>1.1431402819575496E-2</v>
      </c>
      <c r="BU145" s="43">
        <f t="shared" si="162"/>
        <v>1</v>
      </c>
    </row>
    <row r="146" spans="1:73">
      <c r="A146" s="10">
        <v>41183</v>
      </c>
      <c r="B146" s="60">
        <v>112038</v>
      </c>
      <c r="C146" s="61">
        <v>574118</v>
      </c>
      <c r="D146" s="61">
        <v>46538</v>
      </c>
      <c r="E146" s="61">
        <v>88758</v>
      </c>
      <c r="F146" s="61">
        <v>72802</v>
      </c>
      <c r="G146" s="61">
        <v>146104</v>
      </c>
      <c r="H146" s="61">
        <v>76837</v>
      </c>
      <c r="I146" s="61">
        <v>12730</v>
      </c>
      <c r="J146" s="61">
        <v>23473</v>
      </c>
      <c r="K146" s="61">
        <v>46709</v>
      </c>
      <c r="L146" s="61">
        <v>77804</v>
      </c>
      <c r="M146" s="61">
        <v>28409</v>
      </c>
      <c r="N146" s="61">
        <v>38496</v>
      </c>
      <c r="O146" s="61">
        <v>13664</v>
      </c>
      <c r="P146" s="61">
        <v>13916</v>
      </c>
      <c r="Q146" s="61">
        <v>19587</v>
      </c>
      <c r="R146" s="61">
        <v>207806</v>
      </c>
      <c r="S146" s="61">
        <v>176679</v>
      </c>
      <c r="T146" s="61">
        <v>47146</v>
      </c>
      <c r="U146" s="61">
        <v>75802</v>
      </c>
      <c r="V146" s="61">
        <v>254667</v>
      </c>
      <c r="W146" s="61">
        <v>28270</v>
      </c>
      <c r="X146" s="61">
        <v>32689</v>
      </c>
      <c r="Y146" s="61">
        <v>23314</v>
      </c>
      <c r="Z146" s="61">
        <v>338940</v>
      </c>
      <c r="AA146" s="61">
        <v>86473</v>
      </c>
      <c r="AB146" s="61">
        <v>37056</v>
      </c>
      <c r="AC146" s="61">
        <v>176583</v>
      </c>
      <c r="AD146" s="61">
        <v>22843</v>
      </c>
      <c r="AE146" s="61">
        <v>16708</v>
      </c>
      <c r="AF146" s="61">
        <v>67855</v>
      </c>
      <c r="AG146" s="61">
        <v>5192</v>
      </c>
      <c r="AH146" s="61">
        <v>22633</v>
      </c>
      <c r="AI146" s="61">
        <v>30308</v>
      </c>
      <c r="AJ146" s="62">
        <v>2527327</v>
      </c>
      <c r="AL146" s="1">
        <f>A146</f>
        <v>41183</v>
      </c>
      <c r="AM146" s="43">
        <f t="shared" ref="AM146:BU146" si="163">IF(B146="C","C",B146/$AJ146)</f>
        <v>4.4330630741490913E-2</v>
      </c>
      <c r="AN146" s="43">
        <f t="shared" si="163"/>
        <v>0.22716411449725343</v>
      </c>
      <c r="AO146" s="43">
        <f t="shared" si="163"/>
        <v>1.8413921111118586E-2</v>
      </c>
      <c r="AP146" s="43">
        <f t="shared" si="163"/>
        <v>3.511931776141354E-2</v>
      </c>
      <c r="AQ146" s="43">
        <f t="shared" si="163"/>
        <v>2.8805928160463606E-2</v>
      </c>
      <c r="AR146" s="43">
        <f t="shared" si="163"/>
        <v>5.7809693799021657E-2</v>
      </c>
      <c r="AS146" s="43">
        <f t="shared" si="163"/>
        <v>3.0402476608685777E-2</v>
      </c>
      <c r="AT146" s="43">
        <f t="shared" si="163"/>
        <v>5.0369421922845754E-3</v>
      </c>
      <c r="AU146" s="43">
        <f t="shared" si="163"/>
        <v>9.287678246621826E-3</v>
      </c>
      <c r="AV146" s="43">
        <f t="shared" si="163"/>
        <v>1.8481581528626886E-2</v>
      </c>
      <c r="AW146" s="43">
        <f t="shared" si="163"/>
        <v>3.0785094291320435E-2</v>
      </c>
      <c r="AX146" s="43">
        <f t="shared" si="163"/>
        <v>1.1240729830370189E-2</v>
      </c>
      <c r="AY146" s="43">
        <f t="shared" si="163"/>
        <v>1.5231903113447527E-2</v>
      </c>
      <c r="AZ146" s="43">
        <f t="shared" si="163"/>
        <v>5.4065026013649991E-3</v>
      </c>
      <c r="BA146" s="43">
        <f t="shared" si="163"/>
        <v>5.5062126903245995E-3</v>
      </c>
      <c r="BB146" s="43">
        <f t="shared" si="163"/>
        <v>7.750085366871798E-3</v>
      </c>
      <c r="BC146" s="43">
        <f t="shared" si="163"/>
        <v>8.2223629945788579E-2</v>
      </c>
      <c r="BD146" s="43">
        <f t="shared" si="163"/>
        <v>6.9907455584496986E-2</v>
      </c>
      <c r="BE146" s="43">
        <f t="shared" si="163"/>
        <v>1.8654491484481429E-2</v>
      </c>
      <c r="BF146" s="43">
        <f t="shared" si="163"/>
        <v>2.9992953029030277E-2</v>
      </c>
      <c r="BG146" s="43">
        <f t="shared" si="163"/>
        <v>0.10076535406775618</v>
      </c>
      <c r="BH146" s="43">
        <f t="shared" si="163"/>
        <v>1.1185731011459935E-2</v>
      </c>
      <c r="BI146" s="43">
        <f t="shared" si="163"/>
        <v>1.293421864285864E-2</v>
      </c>
      <c r="BJ146" s="43">
        <f t="shared" si="163"/>
        <v>9.2247659285877928E-3</v>
      </c>
      <c r="BK146" s="43">
        <f t="shared" si="163"/>
        <v>0.13411006965066255</v>
      </c>
      <c r="BL146" s="43">
        <f t="shared" si="163"/>
        <v>3.4215200486521928E-2</v>
      </c>
      <c r="BM146" s="43">
        <f t="shared" si="163"/>
        <v>1.4662131176535526E-2</v>
      </c>
      <c r="BN146" s="43">
        <f t="shared" si="163"/>
        <v>6.9869470788702842E-2</v>
      </c>
      <c r="BO146" s="43">
        <f t="shared" si="163"/>
        <v>9.0384030242228255E-3</v>
      </c>
      <c r="BP146" s="43">
        <f t="shared" si="163"/>
        <v>6.6109371680039821E-3</v>
      </c>
      <c r="BQ146" s="43">
        <f t="shared" si="163"/>
        <v>2.6848524152197163E-2</v>
      </c>
      <c r="BR146" s="43">
        <f t="shared" si="163"/>
        <v>2.0543443725327196E-3</v>
      </c>
      <c r="BS146" s="43">
        <f t="shared" si="163"/>
        <v>8.9553112834231587E-3</v>
      </c>
      <c r="BT146" s="43">
        <f t="shared" si="163"/>
        <v>1.1992116572172893E-2</v>
      </c>
      <c r="BU146" s="43">
        <f t="shared" si="163"/>
        <v>1</v>
      </c>
    </row>
    <row r="147" spans="1:73">
      <c r="A147" s="10">
        <v>41214</v>
      </c>
      <c r="B147" s="60">
        <v>116670</v>
      </c>
      <c r="C147" s="61">
        <v>595127</v>
      </c>
      <c r="D147" s="61">
        <v>50597</v>
      </c>
      <c r="E147" s="61">
        <v>90801</v>
      </c>
      <c r="F147" s="61">
        <v>70074</v>
      </c>
      <c r="G147" s="61">
        <v>138228</v>
      </c>
      <c r="H147" s="61">
        <v>76617</v>
      </c>
      <c r="I147" s="61">
        <v>12387</v>
      </c>
      <c r="J147" s="61">
        <v>22417</v>
      </c>
      <c r="K147" s="61">
        <v>44893</v>
      </c>
      <c r="L147" s="61">
        <v>79388</v>
      </c>
      <c r="M147" s="61">
        <v>24439</v>
      </c>
      <c r="N147" s="61">
        <v>37160</v>
      </c>
      <c r="O147" s="61">
        <v>13505</v>
      </c>
      <c r="P147" s="61">
        <v>15222</v>
      </c>
      <c r="Q147" s="61">
        <v>18232</v>
      </c>
      <c r="R147" s="61">
        <v>219045</v>
      </c>
      <c r="S147" s="61">
        <v>190945</v>
      </c>
      <c r="T147" s="61">
        <v>52099</v>
      </c>
      <c r="U147" s="61">
        <v>86389</v>
      </c>
      <c r="V147" s="61">
        <v>262517</v>
      </c>
      <c r="W147" s="61">
        <v>26091</v>
      </c>
      <c r="X147" s="61">
        <v>43106</v>
      </c>
      <c r="Y147" s="61">
        <v>22578</v>
      </c>
      <c r="Z147" s="61">
        <v>354291</v>
      </c>
      <c r="AA147" s="61">
        <v>100032</v>
      </c>
      <c r="AB147" s="61">
        <v>39458</v>
      </c>
      <c r="AC147" s="61">
        <v>192353</v>
      </c>
      <c r="AD147" s="61">
        <v>25862</v>
      </c>
      <c r="AE147" s="61">
        <v>16491</v>
      </c>
      <c r="AF147" s="61">
        <v>61221</v>
      </c>
      <c r="AG147" s="61">
        <v>6696</v>
      </c>
      <c r="AH147" s="61">
        <v>36340</v>
      </c>
      <c r="AI147" s="61">
        <v>33458</v>
      </c>
      <c r="AJ147" s="62">
        <v>2629492</v>
      </c>
      <c r="AL147" s="1">
        <f>A147</f>
        <v>41214</v>
      </c>
      <c r="AM147" s="43">
        <f t="shared" ref="AM147:BU147" si="164">IF(B147="C","C",B147/$AJ147)</f>
        <v>4.4369787015895085E-2</v>
      </c>
      <c r="AN147" s="43">
        <f t="shared" si="164"/>
        <v>0.22632774695644634</v>
      </c>
      <c r="AO147" s="43">
        <f t="shared" si="164"/>
        <v>1.9242119770662928E-2</v>
      </c>
      <c r="AP147" s="43">
        <f t="shared" si="164"/>
        <v>3.453176507097188E-2</v>
      </c>
      <c r="AQ147" s="43">
        <f t="shared" si="164"/>
        <v>2.6649253924332154E-2</v>
      </c>
      <c r="AR147" s="43">
        <f t="shared" si="164"/>
        <v>5.2568328787461607E-2</v>
      </c>
      <c r="AS147" s="43">
        <f t="shared" si="164"/>
        <v>2.9137567256336965E-2</v>
      </c>
      <c r="AT147" s="43">
        <f t="shared" si="164"/>
        <v>4.7107958495405198E-3</v>
      </c>
      <c r="AU147" s="43">
        <f t="shared" si="164"/>
        <v>8.5252208411358537E-3</v>
      </c>
      <c r="AV147" s="43">
        <f t="shared" si="164"/>
        <v>1.7072879476339918E-2</v>
      </c>
      <c r="AW147" s="43">
        <f t="shared" si="164"/>
        <v>3.0191382974353982E-2</v>
      </c>
      <c r="AX147" s="43">
        <f t="shared" si="164"/>
        <v>9.2941906649649433E-3</v>
      </c>
      <c r="AY147" s="43">
        <f t="shared" si="164"/>
        <v>1.4132007247027182E-2</v>
      </c>
      <c r="AZ147" s="43">
        <f t="shared" si="164"/>
        <v>5.1359730320533394E-3</v>
      </c>
      <c r="BA147" s="43">
        <f t="shared" si="164"/>
        <v>5.7889508695976259E-3</v>
      </c>
      <c r="BB147" s="43">
        <f t="shared" si="164"/>
        <v>6.9336586686706029E-3</v>
      </c>
      <c r="BC147" s="43">
        <f t="shared" si="164"/>
        <v>8.3303162740179473E-2</v>
      </c>
      <c r="BD147" s="43">
        <f t="shared" si="164"/>
        <v>7.2616687938202515E-2</v>
      </c>
      <c r="BE147" s="43">
        <f t="shared" si="164"/>
        <v>1.9813332765416285E-2</v>
      </c>
      <c r="BF147" s="43">
        <f t="shared" si="164"/>
        <v>3.2853874436583191E-2</v>
      </c>
      <c r="BG147" s="43">
        <f t="shared" si="164"/>
        <v>9.9835633650910513E-2</v>
      </c>
      <c r="BH147" s="43">
        <f t="shared" si="164"/>
        <v>9.9224488988747632E-3</v>
      </c>
      <c r="BI147" s="43">
        <f t="shared" si="164"/>
        <v>1.6393280527189281E-2</v>
      </c>
      <c r="BJ147" s="43">
        <f t="shared" si="164"/>
        <v>8.5864493978304555E-3</v>
      </c>
      <c r="BK147" s="43">
        <f t="shared" si="164"/>
        <v>0.13473743217321063</v>
      </c>
      <c r="BL147" s="43">
        <f t="shared" si="164"/>
        <v>3.8042329088660475E-2</v>
      </c>
      <c r="BM147" s="43">
        <f t="shared" si="164"/>
        <v>1.5005940310904159E-2</v>
      </c>
      <c r="BN147" s="43">
        <f t="shared" si="164"/>
        <v>7.3152152583084495E-2</v>
      </c>
      <c r="BO147" s="43">
        <f t="shared" si="164"/>
        <v>9.8353598337625678E-3</v>
      </c>
      <c r="BP147" s="43">
        <f t="shared" si="164"/>
        <v>6.2715535928612827E-3</v>
      </c>
      <c r="BQ147" s="43">
        <f t="shared" si="164"/>
        <v>2.3282443909317847E-2</v>
      </c>
      <c r="BR147" s="43">
        <f t="shared" si="164"/>
        <v>2.5464994759444031E-3</v>
      </c>
      <c r="BS147" s="43">
        <f t="shared" si="164"/>
        <v>1.382015993963853E-2</v>
      </c>
      <c r="BT147" s="43">
        <f t="shared" si="164"/>
        <v>1.2724130744645734E-2</v>
      </c>
      <c r="BU147" s="43">
        <f t="shared" si="164"/>
        <v>1</v>
      </c>
    </row>
    <row r="148" spans="1:73">
      <c r="A148" s="10">
        <v>41244</v>
      </c>
      <c r="B148" s="60">
        <v>193855</v>
      </c>
      <c r="C148" s="61">
        <v>602005</v>
      </c>
      <c r="D148" s="61">
        <v>98269</v>
      </c>
      <c r="E148" s="61">
        <v>96294</v>
      </c>
      <c r="F148" s="61">
        <v>108866</v>
      </c>
      <c r="G148" s="61">
        <v>168235</v>
      </c>
      <c r="H148" s="61">
        <v>94341</v>
      </c>
      <c r="I148" s="61">
        <v>24703</v>
      </c>
      <c r="J148" s="61">
        <v>38551</v>
      </c>
      <c r="K148" s="61">
        <v>53970</v>
      </c>
      <c r="L148" s="61">
        <v>104421</v>
      </c>
      <c r="M148" s="61">
        <v>27921</v>
      </c>
      <c r="N148" s="61">
        <v>33635</v>
      </c>
      <c r="O148" s="61">
        <v>17391</v>
      </c>
      <c r="P148" s="61">
        <v>21294</v>
      </c>
      <c r="Q148" s="61">
        <v>25276</v>
      </c>
      <c r="R148" s="61">
        <v>209162</v>
      </c>
      <c r="S148" s="61">
        <v>175497</v>
      </c>
      <c r="T148" s="61">
        <v>69935</v>
      </c>
      <c r="U148" s="61">
        <v>150707</v>
      </c>
      <c r="V148" s="61">
        <v>290656</v>
      </c>
      <c r="W148" s="61">
        <v>37009</v>
      </c>
      <c r="X148" s="61">
        <v>56509</v>
      </c>
      <c r="Y148" s="61">
        <v>27534</v>
      </c>
      <c r="Z148" s="61">
        <v>411708</v>
      </c>
      <c r="AA148" s="61">
        <v>129758</v>
      </c>
      <c r="AB148" s="61">
        <v>86673</v>
      </c>
      <c r="AC148" s="61">
        <v>264049</v>
      </c>
      <c r="AD148" s="61">
        <v>39631</v>
      </c>
      <c r="AE148" s="61">
        <v>43893</v>
      </c>
      <c r="AF148" s="61">
        <v>69570</v>
      </c>
      <c r="AG148" s="61">
        <v>10787</v>
      </c>
      <c r="AH148" s="61">
        <v>48695</v>
      </c>
      <c r="AI148" s="61">
        <v>33513</v>
      </c>
      <c r="AJ148" s="62">
        <v>3277105</v>
      </c>
      <c r="AL148" s="1">
        <f>A148</f>
        <v>41244</v>
      </c>
      <c r="AM148" s="43">
        <f t="shared" ref="AM148:BU148" si="165">IF(B148="C","C",B148/$AJ148)</f>
        <v>5.9154345069810092E-2</v>
      </c>
      <c r="AN148" s="43">
        <f t="shared" si="165"/>
        <v>0.18370024762709769</v>
      </c>
      <c r="AO148" s="43">
        <f t="shared" si="165"/>
        <v>2.998652774323679E-2</v>
      </c>
      <c r="AP148" s="43">
        <f t="shared" si="165"/>
        <v>2.9383861670590355E-2</v>
      </c>
      <c r="AQ148" s="43">
        <f t="shared" si="165"/>
        <v>3.3220174513785797E-2</v>
      </c>
      <c r="AR148" s="43">
        <f t="shared" si="165"/>
        <v>5.133646923122695E-2</v>
      </c>
      <c r="AS148" s="43">
        <f t="shared" si="165"/>
        <v>2.8787908840272131E-2</v>
      </c>
      <c r="AT148" s="43">
        <f t="shared" si="165"/>
        <v>7.5380556924480599E-3</v>
      </c>
      <c r="AU148" s="43">
        <f t="shared" si="165"/>
        <v>1.1763736590679884E-2</v>
      </c>
      <c r="AV148" s="43">
        <f t="shared" si="165"/>
        <v>1.6468804020621858E-2</v>
      </c>
      <c r="AW148" s="43">
        <f t="shared" si="165"/>
        <v>3.1863794416108121E-2</v>
      </c>
      <c r="AX148" s="43">
        <f t="shared" si="165"/>
        <v>8.5200199566385568E-3</v>
      </c>
      <c r="AY148" s="43">
        <f t="shared" si="165"/>
        <v>1.0263632077702728E-2</v>
      </c>
      <c r="AZ148" s="43">
        <f t="shared" si="165"/>
        <v>5.3068180604527474E-3</v>
      </c>
      <c r="BA148" s="43">
        <f t="shared" si="165"/>
        <v>6.4978082789535277E-3</v>
      </c>
      <c r="BB148" s="43">
        <f t="shared" si="165"/>
        <v>7.7129051403601653E-3</v>
      </c>
      <c r="BC148" s="43">
        <f t="shared" si="165"/>
        <v>6.3825235993353893E-2</v>
      </c>
      <c r="BD148" s="43">
        <f t="shared" si="165"/>
        <v>5.355244949429451E-2</v>
      </c>
      <c r="BE148" s="43">
        <f t="shared" si="165"/>
        <v>2.1340481919254951E-2</v>
      </c>
      <c r="BF148" s="43">
        <f t="shared" si="165"/>
        <v>4.5987845979912151E-2</v>
      </c>
      <c r="BG148" s="43">
        <f t="shared" si="165"/>
        <v>8.8692916461327903E-2</v>
      </c>
      <c r="BH148" s="43">
        <f t="shared" si="165"/>
        <v>1.1293199332947831E-2</v>
      </c>
      <c r="BI148" s="43">
        <f t="shared" si="165"/>
        <v>1.7243573214773406E-2</v>
      </c>
      <c r="BJ148" s="43">
        <f t="shared" si="165"/>
        <v>8.4019279211377113E-3</v>
      </c>
      <c r="BK148" s="43">
        <f t="shared" si="165"/>
        <v>0.12563161693018685</v>
      </c>
      <c r="BL148" s="43">
        <f t="shared" si="165"/>
        <v>3.9595313546560151E-2</v>
      </c>
      <c r="BM148" s="43">
        <f t="shared" si="165"/>
        <v>2.6448038741511182E-2</v>
      </c>
      <c r="BN148" s="43">
        <f t="shared" si="165"/>
        <v>8.0573860160110825E-2</v>
      </c>
      <c r="BO148" s="43">
        <f t="shared" si="165"/>
        <v>1.2093295759519455E-2</v>
      </c>
      <c r="BP148" s="43">
        <f t="shared" si="165"/>
        <v>1.3393833886921535E-2</v>
      </c>
      <c r="BQ148" s="43">
        <f t="shared" si="165"/>
        <v>2.1229103126082321E-2</v>
      </c>
      <c r="BR148" s="43">
        <f t="shared" si="165"/>
        <v>3.2916247724744858E-3</v>
      </c>
      <c r="BS148" s="43">
        <f t="shared" si="165"/>
        <v>1.4859151598743403E-2</v>
      </c>
      <c r="BT148" s="43">
        <f t="shared" si="165"/>
        <v>1.0226404097519E-2</v>
      </c>
      <c r="BU148" s="43">
        <f t="shared" si="165"/>
        <v>1</v>
      </c>
    </row>
    <row r="149" spans="1:73">
      <c r="A149" s="10">
        <v>41275</v>
      </c>
      <c r="B149" s="60">
        <v>314791</v>
      </c>
      <c r="C149" s="61">
        <v>636895</v>
      </c>
      <c r="D149" s="61">
        <v>170179</v>
      </c>
      <c r="E149" s="61">
        <v>130065</v>
      </c>
      <c r="F149" s="61">
        <v>160434</v>
      </c>
      <c r="G149" s="61">
        <v>213976</v>
      </c>
      <c r="H149" s="61">
        <v>126983</v>
      </c>
      <c r="I149" s="61">
        <v>43655</v>
      </c>
      <c r="J149" s="61">
        <v>61482</v>
      </c>
      <c r="K149" s="61">
        <v>80804</v>
      </c>
      <c r="L149" s="61">
        <v>143209</v>
      </c>
      <c r="M149" s="61">
        <v>35143</v>
      </c>
      <c r="N149" s="61">
        <v>35976</v>
      </c>
      <c r="O149" s="61">
        <v>20579</v>
      </c>
      <c r="P149" s="61">
        <v>30206</v>
      </c>
      <c r="Q149" s="61">
        <v>30459</v>
      </c>
      <c r="R149" s="61">
        <v>217487</v>
      </c>
      <c r="S149" s="61">
        <v>186587</v>
      </c>
      <c r="T149" s="61">
        <v>92508</v>
      </c>
      <c r="U149" s="61">
        <v>254400</v>
      </c>
      <c r="V149" s="61">
        <v>355507</v>
      </c>
      <c r="W149" s="61">
        <v>46601</v>
      </c>
      <c r="X149" s="61">
        <v>62701</v>
      </c>
      <c r="Y149" s="61">
        <v>33483</v>
      </c>
      <c r="Z149" s="61">
        <v>498292</v>
      </c>
      <c r="AA149" s="61">
        <v>134601</v>
      </c>
      <c r="AB149" s="61">
        <v>114978</v>
      </c>
      <c r="AC149" s="61">
        <v>282288</v>
      </c>
      <c r="AD149" s="61">
        <v>51274</v>
      </c>
      <c r="AE149" s="61">
        <v>69410</v>
      </c>
      <c r="AF149" s="61">
        <v>77287</v>
      </c>
      <c r="AG149" s="61">
        <v>11547</v>
      </c>
      <c r="AH149" s="61">
        <v>60944</v>
      </c>
      <c r="AI149" s="61">
        <v>43592</v>
      </c>
      <c r="AJ149" s="62">
        <v>4143444</v>
      </c>
      <c r="AL149" s="1">
        <f>A149</f>
        <v>41275</v>
      </c>
      <c r="AM149" s="43">
        <f t="shared" ref="AM149:BU149" si="166">IF(B149="C","C",B149/$AJ149)</f>
        <v>7.5973272475747228E-2</v>
      </c>
      <c r="AN149" s="43">
        <f t="shared" si="166"/>
        <v>0.15371150183277485</v>
      </c>
      <c r="AO149" s="43">
        <f t="shared" si="166"/>
        <v>4.1071871612117845E-2</v>
      </c>
      <c r="AP149" s="43">
        <f t="shared" si="166"/>
        <v>3.1390553365750813E-2</v>
      </c>
      <c r="AQ149" s="43">
        <f t="shared" si="166"/>
        <v>3.8719963392771811E-2</v>
      </c>
      <c r="AR149" s="43">
        <f t="shared" si="166"/>
        <v>5.1642063944872911E-2</v>
      </c>
      <c r="AS149" s="43">
        <f t="shared" si="166"/>
        <v>3.0646727698021261E-2</v>
      </c>
      <c r="AT149" s="43">
        <f t="shared" si="166"/>
        <v>1.0535921325351567E-2</v>
      </c>
      <c r="AU149" s="43">
        <f t="shared" si="166"/>
        <v>1.483838082522655E-2</v>
      </c>
      <c r="AV149" s="43">
        <f t="shared" si="166"/>
        <v>1.9501651283328553E-2</v>
      </c>
      <c r="AW149" s="43">
        <f t="shared" si="166"/>
        <v>3.4562793656677873E-2</v>
      </c>
      <c r="AX149" s="43">
        <f t="shared" si="166"/>
        <v>8.481591642121868E-3</v>
      </c>
      <c r="AY149" s="43">
        <f t="shared" si="166"/>
        <v>8.6826321292142478E-3</v>
      </c>
      <c r="AZ149" s="43">
        <f t="shared" si="166"/>
        <v>4.9666412771597734E-3</v>
      </c>
      <c r="BA149" s="43">
        <f t="shared" si="166"/>
        <v>7.2900707720437398E-3</v>
      </c>
      <c r="BB149" s="43">
        <f t="shared" si="166"/>
        <v>7.3511310880513894E-3</v>
      </c>
      <c r="BC149" s="43">
        <f t="shared" si="166"/>
        <v>5.2489426670180653E-2</v>
      </c>
      <c r="BD149" s="43">
        <f t="shared" si="166"/>
        <v>4.5031862383080358E-2</v>
      </c>
      <c r="BE149" s="43">
        <f t="shared" si="166"/>
        <v>2.2326354597769393E-2</v>
      </c>
      <c r="BF149" s="43">
        <f t="shared" si="166"/>
        <v>6.1398199179233511E-2</v>
      </c>
      <c r="BG149" s="43">
        <f t="shared" si="166"/>
        <v>8.5799880485895305E-2</v>
      </c>
      <c r="BH149" s="43">
        <f t="shared" si="166"/>
        <v>1.1246924056412975E-2</v>
      </c>
      <c r="BI149" s="43">
        <f t="shared" si="166"/>
        <v>1.5132580529627045E-2</v>
      </c>
      <c r="BJ149" s="43">
        <f t="shared" si="166"/>
        <v>8.0809587386724661E-3</v>
      </c>
      <c r="BK149" s="43">
        <f t="shared" si="166"/>
        <v>0.12026034381060779</v>
      </c>
      <c r="BL149" s="43">
        <f t="shared" si="166"/>
        <v>3.2485294841682423E-2</v>
      </c>
      <c r="BM149" s="43">
        <f t="shared" si="166"/>
        <v>2.7749379501689899E-2</v>
      </c>
      <c r="BN149" s="43">
        <f t="shared" si="166"/>
        <v>6.8128831957183444E-2</v>
      </c>
      <c r="BO149" s="43">
        <f t="shared" si="166"/>
        <v>1.2374729814135295E-2</v>
      </c>
      <c r="BP149" s="43">
        <f t="shared" si="166"/>
        <v>1.6751764956881281E-2</v>
      </c>
      <c r="BQ149" s="43">
        <f t="shared" si="166"/>
        <v>1.8652840487285455E-2</v>
      </c>
      <c r="BR149" s="43">
        <f t="shared" si="166"/>
        <v>2.7868121301989359E-3</v>
      </c>
      <c r="BS149" s="43">
        <f t="shared" si="166"/>
        <v>1.4708537149289335E-2</v>
      </c>
      <c r="BT149" s="43">
        <f t="shared" si="166"/>
        <v>1.0520716582630296E-2</v>
      </c>
      <c r="BU149" s="43">
        <f t="shared" si="166"/>
        <v>1</v>
      </c>
    </row>
    <row r="150" spans="1:73">
      <c r="A150" s="10">
        <v>41306</v>
      </c>
      <c r="B150" s="60">
        <v>167822</v>
      </c>
      <c r="C150" s="61">
        <v>604573</v>
      </c>
      <c r="D150" s="61">
        <v>83144</v>
      </c>
      <c r="E150" s="61">
        <v>96993</v>
      </c>
      <c r="F150" s="61">
        <v>101808</v>
      </c>
      <c r="G150" s="61">
        <v>181436</v>
      </c>
      <c r="H150" s="61">
        <v>99482</v>
      </c>
      <c r="I150" s="61">
        <v>19847</v>
      </c>
      <c r="J150" s="61">
        <v>31846</v>
      </c>
      <c r="K150" s="61">
        <v>51317</v>
      </c>
      <c r="L150" s="61">
        <v>103906</v>
      </c>
      <c r="M150" s="61">
        <v>32013</v>
      </c>
      <c r="N150" s="61">
        <v>39297</v>
      </c>
      <c r="O150" s="61">
        <v>18634</v>
      </c>
      <c r="P150" s="61">
        <v>20099</v>
      </c>
      <c r="Q150" s="61">
        <v>21964</v>
      </c>
      <c r="R150" s="61">
        <v>221474</v>
      </c>
      <c r="S150" s="61">
        <v>190173</v>
      </c>
      <c r="T150" s="61">
        <v>76959</v>
      </c>
      <c r="U150" s="61">
        <v>157511</v>
      </c>
      <c r="V150" s="61">
        <v>292493</v>
      </c>
      <c r="W150" s="61">
        <v>33158</v>
      </c>
      <c r="X150" s="61">
        <v>53053</v>
      </c>
      <c r="Y150" s="61">
        <v>24576</v>
      </c>
      <c r="Z150" s="61">
        <v>403280</v>
      </c>
      <c r="AA150" s="61">
        <v>142161</v>
      </c>
      <c r="AB150" s="61">
        <v>65645</v>
      </c>
      <c r="AC150" s="61">
        <v>258742</v>
      </c>
      <c r="AD150" s="61">
        <v>35848</v>
      </c>
      <c r="AE150" s="61">
        <v>25817</v>
      </c>
      <c r="AF150" s="61">
        <v>81597</v>
      </c>
      <c r="AG150" s="61">
        <v>10729</v>
      </c>
      <c r="AH150" s="61">
        <v>59868</v>
      </c>
      <c r="AI150" s="61">
        <v>43802</v>
      </c>
      <c r="AJ150" s="62">
        <v>3257614</v>
      </c>
      <c r="AL150" s="1">
        <f>A150</f>
        <v>41306</v>
      </c>
      <c r="AM150" s="43">
        <f t="shared" ref="AM150:BU150" si="167">IF(B150="C","C",B150/$AJ150)</f>
        <v>5.151684637897553E-2</v>
      </c>
      <c r="AN150" s="43">
        <f t="shared" si="167"/>
        <v>0.18558767244983598</v>
      </c>
      <c r="AO150" s="43">
        <f t="shared" si="167"/>
        <v>2.552297479075176E-2</v>
      </c>
      <c r="AP150" s="43">
        <f t="shared" si="167"/>
        <v>2.9774245813039852E-2</v>
      </c>
      <c r="AQ150" s="43">
        <f t="shared" si="167"/>
        <v>3.1252321484374762E-2</v>
      </c>
      <c r="AR150" s="43">
        <f t="shared" si="167"/>
        <v>5.5695978713254546E-2</v>
      </c>
      <c r="AS150" s="43">
        <f t="shared" si="167"/>
        <v>3.0538301959655133E-2</v>
      </c>
      <c r="AT150" s="43">
        <f t="shared" si="167"/>
        <v>6.0924959187920978E-3</v>
      </c>
      <c r="AU150" s="43">
        <f t="shared" si="167"/>
        <v>9.7758666312215015E-3</v>
      </c>
      <c r="AV150" s="43">
        <f t="shared" si="167"/>
        <v>1.5752940649199076E-2</v>
      </c>
      <c r="AW150" s="43">
        <f t="shared" si="167"/>
        <v>3.189635113306856E-2</v>
      </c>
      <c r="AX150" s="43">
        <f t="shared" si="167"/>
        <v>9.8271311456790151E-3</v>
      </c>
      <c r="AY150" s="43">
        <f t="shared" si="167"/>
        <v>1.2063123500819926E-2</v>
      </c>
      <c r="AZ150" s="43">
        <f t="shared" si="167"/>
        <v>5.7201374994090767E-3</v>
      </c>
      <c r="BA150" s="43">
        <f t="shared" si="167"/>
        <v>6.1698531501890646E-3</v>
      </c>
      <c r="BB150" s="43">
        <f t="shared" si="167"/>
        <v>6.7423580571547154E-3</v>
      </c>
      <c r="BC150" s="43">
        <f t="shared" si="167"/>
        <v>6.7986569311158415E-2</v>
      </c>
      <c r="BD150" s="43">
        <f t="shared" si="167"/>
        <v>5.8378003041489879E-2</v>
      </c>
      <c r="BE150" s="43">
        <f t="shared" si="167"/>
        <v>2.3624345916980954E-2</v>
      </c>
      <c r="BF150" s="43">
        <f t="shared" si="167"/>
        <v>4.8351646327649621E-2</v>
      </c>
      <c r="BG150" s="43">
        <f t="shared" si="167"/>
        <v>8.9787494773782284E-2</v>
      </c>
      <c r="BH150" s="43">
        <f t="shared" si="167"/>
        <v>1.0178615391510474E-2</v>
      </c>
      <c r="BI150" s="43">
        <f t="shared" si="167"/>
        <v>1.628584602104485E-2</v>
      </c>
      <c r="BJ150" s="43">
        <f t="shared" si="167"/>
        <v>7.5441719000470895E-3</v>
      </c>
      <c r="BK150" s="43">
        <f t="shared" si="167"/>
        <v>0.1237961280863847</v>
      </c>
      <c r="BL150" s="43">
        <f t="shared" si="167"/>
        <v>4.3639608621524835E-2</v>
      </c>
      <c r="BM150" s="43">
        <f t="shared" si="167"/>
        <v>2.0151251805769498E-2</v>
      </c>
      <c r="BN150" s="43">
        <f t="shared" si="167"/>
        <v>7.9426844309976569E-2</v>
      </c>
      <c r="BO150" s="43">
        <f t="shared" si="167"/>
        <v>1.1004373139359052E-2</v>
      </c>
      <c r="BP150" s="43">
        <f t="shared" si="167"/>
        <v>7.925125567363106E-3</v>
      </c>
      <c r="BQ150" s="43">
        <f t="shared" si="167"/>
        <v>2.5048087342453711E-2</v>
      </c>
      <c r="BR150" s="43">
        <f t="shared" si="167"/>
        <v>3.2935148240399261E-3</v>
      </c>
      <c r="BS150" s="43">
        <f t="shared" si="167"/>
        <v>1.8377867973308072E-2</v>
      </c>
      <c r="BT150" s="43">
        <f t="shared" si="167"/>
        <v>1.3446037498610947E-2</v>
      </c>
      <c r="BU150" s="43">
        <f t="shared" si="167"/>
        <v>1</v>
      </c>
    </row>
    <row r="151" spans="1:73">
      <c r="A151" s="11">
        <v>41334</v>
      </c>
      <c r="B151" s="63">
        <v>170466</v>
      </c>
      <c r="C151" s="64">
        <v>655060</v>
      </c>
      <c r="D151" s="64">
        <v>87291</v>
      </c>
      <c r="E151" s="64">
        <v>121708</v>
      </c>
      <c r="F151" s="64">
        <v>109702</v>
      </c>
      <c r="G151" s="64">
        <v>173723</v>
      </c>
      <c r="H151" s="64">
        <v>104581</v>
      </c>
      <c r="I151" s="64">
        <v>21304</v>
      </c>
      <c r="J151" s="64">
        <v>33146</v>
      </c>
      <c r="K151" s="64">
        <v>64014</v>
      </c>
      <c r="L151" s="64">
        <v>112820</v>
      </c>
      <c r="M151" s="64">
        <v>35932</v>
      </c>
      <c r="N151" s="64">
        <v>49111</v>
      </c>
      <c r="O151" s="64">
        <v>21392</v>
      </c>
      <c r="P151" s="64">
        <v>22897</v>
      </c>
      <c r="Q151" s="64">
        <v>27173</v>
      </c>
      <c r="R151" s="64">
        <v>233850</v>
      </c>
      <c r="S151" s="64">
        <v>200538</v>
      </c>
      <c r="T151" s="64">
        <v>80555</v>
      </c>
      <c r="U151" s="64">
        <v>135128</v>
      </c>
      <c r="V151" s="64">
        <v>300493</v>
      </c>
      <c r="W151" s="64">
        <v>35794</v>
      </c>
      <c r="X151" s="64">
        <v>54437</v>
      </c>
      <c r="Y151" s="64">
        <v>30352</v>
      </c>
      <c r="Z151" s="64">
        <v>421076</v>
      </c>
      <c r="AA151" s="64">
        <v>129738</v>
      </c>
      <c r="AB151" s="64">
        <v>64958</v>
      </c>
      <c r="AC151" s="64">
        <v>255138</v>
      </c>
      <c r="AD151" s="64">
        <v>35116</v>
      </c>
      <c r="AE151" s="64">
        <v>35767</v>
      </c>
      <c r="AF151" s="64">
        <v>89704</v>
      </c>
      <c r="AG151" s="64">
        <v>11082</v>
      </c>
      <c r="AH151" s="64">
        <v>56488</v>
      </c>
      <c r="AI151" s="64">
        <v>39652</v>
      </c>
      <c r="AJ151" s="65">
        <v>3398570</v>
      </c>
      <c r="AL151" s="1">
        <f>A151</f>
        <v>41334</v>
      </c>
      <c r="AM151" s="43">
        <f t="shared" ref="AM151" si="168">IF(B151="C","C",B151/$AJ151)</f>
        <v>5.015815475332272E-2</v>
      </c>
      <c r="AN151" s="43">
        <f t="shared" ref="AN151" si="169">IF(C151="C","C",C151/$AJ151)</f>
        <v>0.1927457724866635</v>
      </c>
      <c r="AO151" s="43">
        <f t="shared" ref="AO151" si="170">IF(D151="C","C",D151/$AJ151)</f>
        <v>2.5684626181011427E-2</v>
      </c>
      <c r="AP151" s="43">
        <f t="shared" ref="AP151" si="171">IF(E151="C","C",E151/$AJ151)</f>
        <v>3.581153249749159E-2</v>
      </c>
      <c r="AQ151" s="43">
        <f t="shared" ref="AQ151" si="172">IF(F151="C","C",F151/$AJ151)</f>
        <v>3.2278870230714685E-2</v>
      </c>
      <c r="AR151" s="43">
        <f t="shared" ref="AR151" si="173">IF(G151="C","C",G151/$AJ151)</f>
        <v>5.111649899810803E-2</v>
      </c>
      <c r="AS151" s="43">
        <f t="shared" ref="AS151" si="174">IF(H151="C","C",H151/$AJ151)</f>
        <v>3.0772060013476255E-2</v>
      </c>
      <c r="AT151" s="43">
        <f t="shared" ref="AT151" si="175">IF(I151="C","C",I151/$AJ151)</f>
        <v>6.2685188182088347E-3</v>
      </c>
      <c r="AU151" s="43">
        <f t="shared" ref="AU151" si="176">IF(J151="C","C",J151/$AJ151)</f>
        <v>9.7529254951347188E-3</v>
      </c>
      <c r="AV151" s="43">
        <f t="shared" ref="AV151" si="177">IF(K151="C","C",K151/$AJ151)</f>
        <v>1.8835569077582631E-2</v>
      </c>
      <c r="AW151" s="43">
        <f t="shared" ref="AW151" si="178">IF(L151="C","C",L151/$AJ151)</f>
        <v>3.3196314920687232E-2</v>
      </c>
      <c r="AX151" s="43">
        <f t="shared" ref="AX151" si="179">IF(M151="C","C",M151/$AJ151)</f>
        <v>1.0572682039799093E-2</v>
      </c>
      <c r="AY151" s="43">
        <f t="shared" ref="AY151" si="180">IF(N151="C","C",N151/$AJ151)</f>
        <v>1.4450489470571447E-2</v>
      </c>
      <c r="AZ151" s="43">
        <f t="shared" ref="AZ151" si="181">IF(O151="C","C",O151/$AJ151)</f>
        <v>6.2944120615435317E-3</v>
      </c>
      <c r="BA151" s="43">
        <f t="shared" ref="BA151" si="182">IF(P151="C","C",P151/$AJ151)</f>
        <v>6.7372453708471501E-3</v>
      </c>
      <c r="BB151" s="43">
        <f t="shared" ref="BB151" si="183">IF(Q151="C","C",Q151/$AJ151)</f>
        <v>7.9954216037921837E-3</v>
      </c>
      <c r="BC151" s="43">
        <f t="shared" ref="BC151" si="184">IF(R151="C","C",R151/$AJ151)</f>
        <v>6.8808351747941046E-2</v>
      </c>
      <c r="BD151" s="43">
        <f t="shared" ref="BD151" si="185">IF(S151="C","C",S151/$AJ151)</f>
        <v>5.9006582180152242E-2</v>
      </c>
      <c r="BE151" s="43">
        <f t="shared" ref="BE151" si="186">IF(T151="C","C",T151/$AJ151)</f>
        <v>2.370261610030101E-2</v>
      </c>
      <c r="BF151" s="43">
        <f t="shared" ref="BF151" si="187">IF(U151="C","C",U151/$AJ151)</f>
        <v>3.9760252106032831E-2</v>
      </c>
      <c r="BG151" s="43">
        <f t="shared" ref="BG151" si="188">IF(V151="C","C",V151/$AJ151)</f>
        <v>8.8417481470147732E-2</v>
      </c>
      <c r="BH151" s="43">
        <f t="shared" ref="BH151" si="189">IF(W151="C","C",W151/$AJ151)</f>
        <v>1.0532076726387863E-2</v>
      </c>
      <c r="BI151" s="43">
        <f t="shared" ref="BI151" si="190">IF(X151="C","C",X151/$AJ151)</f>
        <v>1.6017619175123655E-2</v>
      </c>
      <c r="BJ151" s="43">
        <f t="shared" ref="BJ151" si="191">IF(Y151="C","C",Y151/$AJ151)</f>
        <v>8.9308150192581003E-3</v>
      </c>
      <c r="BK151" s="43">
        <f t="shared" ref="BK151" si="192">IF(Z151="C","C",Z151/$AJ151)</f>
        <v>0.12389799239091735</v>
      </c>
      <c r="BL151" s="43">
        <f t="shared" ref="BL151" si="193">IF(AA151="C","C",AA151/$AJ151)</f>
        <v>3.8174290951782659E-2</v>
      </c>
      <c r="BM151" s="43">
        <f t="shared" ref="BM151" si="194">IF(AB151="C","C",AB151/$AJ151)</f>
        <v>1.9113332960627557E-2</v>
      </c>
      <c r="BN151" s="43">
        <f t="shared" ref="BN151" si="195">IF(AC151="C","C",AC151/$AJ151)</f>
        <v>7.5072162703725395E-2</v>
      </c>
      <c r="BO151" s="43">
        <f t="shared" ref="BO151" si="196">IF(AD151="C","C",AD151/$AJ151)</f>
        <v>1.0332581056150087E-2</v>
      </c>
      <c r="BP151" s="43">
        <f t="shared" ref="BP151" si="197">IF(AE151="C","C",AE151/$AJ151)</f>
        <v>1.0524132208546536E-2</v>
      </c>
      <c r="BQ151" s="43">
        <f t="shared" ref="BQ151" si="198">IF(AF151="C","C",AF151/$AJ151)</f>
        <v>2.639463068290487E-2</v>
      </c>
      <c r="BR151" s="43">
        <f t="shared" ref="BR151" si="199">IF(AG151="C","C",AG151/$AJ151)</f>
        <v>3.2607832117625942E-3</v>
      </c>
      <c r="BS151" s="43">
        <f t="shared" ref="BS151" si="200">IF(AH151="C","C",AH151/$AJ151)</f>
        <v>1.6621108289663004E-2</v>
      </c>
      <c r="BT151" s="43">
        <f t="shared" ref="BT151" si="201">IF(AI151="C","C",AI151/$AJ151)</f>
        <v>1.1667260053493087E-2</v>
      </c>
      <c r="BU151" s="43">
        <f t="shared" ref="BU151" si="202">IF(AJ151="C","C",AJ151/$AJ151)</f>
        <v>1</v>
      </c>
    </row>
    <row r="152" spans="1:73">
      <c r="AL152" s="1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</row>
    <row r="153" spans="1:73">
      <c r="A153" s="13" t="s">
        <v>45</v>
      </c>
      <c r="M153" s="13" t="s">
        <v>45</v>
      </c>
      <c r="AA153" s="13" t="s">
        <v>45</v>
      </c>
      <c r="AL153" s="1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</row>
    <row r="154" spans="1:73" ht="38.25">
      <c r="B154" s="12" t="str">
        <f t="shared" ref="B154:AJ154" si="203">B4</f>
        <v>Northland</v>
      </c>
      <c r="C154" s="12" t="str">
        <f t="shared" si="203"/>
        <v>Auckland</v>
      </c>
      <c r="D154" s="12" t="str">
        <f t="shared" si="203"/>
        <v>Coromandel</v>
      </c>
      <c r="E154" s="12" t="str">
        <f t="shared" si="203"/>
        <v>Waikato</v>
      </c>
      <c r="F154" s="12" t="str">
        <f t="shared" si="203"/>
        <v xml:space="preserve">Bay of Plenty </v>
      </c>
      <c r="G154" s="12" t="str">
        <f t="shared" si="203"/>
        <v>Rotorua</v>
      </c>
      <c r="H154" s="12" t="str">
        <f t="shared" si="203"/>
        <v>Taupo</v>
      </c>
      <c r="I154" s="12" t="str">
        <f t="shared" si="203"/>
        <v>Whakatane-Kawerau</v>
      </c>
      <c r="J154" s="12" t="str">
        <f t="shared" si="203"/>
        <v>Gisborne</v>
      </c>
      <c r="K154" s="12" t="str">
        <f t="shared" si="203"/>
        <v>Taranaki</v>
      </c>
      <c r="L154" s="12" t="str">
        <f t="shared" si="203"/>
        <v>Hawke's Bay</v>
      </c>
      <c r="M154" s="12" t="str">
        <f t="shared" si="203"/>
        <v>Ruapehu</v>
      </c>
      <c r="N154" s="12" t="str">
        <f t="shared" si="203"/>
        <v>Manawatu</v>
      </c>
      <c r="O154" s="12" t="str">
        <f t="shared" si="203"/>
        <v>Wanganui</v>
      </c>
      <c r="P154" s="12" t="str">
        <f t="shared" si="203"/>
        <v>Wairarapa</v>
      </c>
      <c r="Q154" s="12" t="str">
        <f t="shared" si="203"/>
        <v>Kapiti-Horowhenua</v>
      </c>
      <c r="R154" s="12" t="str">
        <f t="shared" si="203"/>
        <v>Wellington</v>
      </c>
      <c r="S154" s="12" t="str">
        <f t="shared" si="203"/>
        <v>Wellington City</v>
      </c>
      <c r="T154" s="12" t="str">
        <f t="shared" si="203"/>
        <v>Marlborough</v>
      </c>
      <c r="U154" s="12" t="str">
        <f t="shared" si="203"/>
        <v>Nelson-Tasman</v>
      </c>
      <c r="V154" s="12" t="str">
        <f t="shared" si="203"/>
        <v>Canterbury</v>
      </c>
      <c r="W154" s="12" t="str">
        <f t="shared" si="203"/>
        <v>Hurunui</v>
      </c>
      <c r="X154" s="12" t="str">
        <f t="shared" si="203"/>
        <v>Mackenzie</v>
      </c>
      <c r="Y154" s="12" t="str">
        <f t="shared" si="203"/>
        <v>Timaru</v>
      </c>
      <c r="Z154" s="12" t="str">
        <f t="shared" si="203"/>
        <v>Combined Canterbury RTOs</v>
      </c>
      <c r="AA154" s="12" t="str">
        <f t="shared" si="203"/>
        <v>West Coast</v>
      </c>
      <c r="AB154" s="12" t="str">
        <f t="shared" si="203"/>
        <v>Wanaka</v>
      </c>
      <c r="AC154" s="12" t="str">
        <f t="shared" si="203"/>
        <v>Queenstown</v>
      </c>
      <c r="AD154" s="12" t="str">
        <f t="shared" si="203"/>
        <v>Waitaki</v>
      </c>
      <c r="AE154" s="12" t="str">
        <f t="shared" si="203"/>
        <v>Central Otago</v>
      </c>
      <c r="AF154" s="12" t="str">
        <f t="shared" si="203"/>
        <v>Dunedin</v>
      </c>
      <c r="AG154" s="12" t="str">
        <f t="shared" si="203"/>
        <v>Clutha</v>
      </c>
      <c r="AH154" s="12" t="str">
        <f t="shared" si="203"/>
        <v>Fiordland</v>
      </c>
      <c r="AI154" s="12" t="str">
        <f t="shared" si="203"/>
        <v>Southland</v>
      </c>
      <c r="AJ154" s="12" t="str">
        <f t="shared" si="203"/>
        <v>Total NZ</v>
      </c>
      <c r="AL154" s="1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</row>
    <row r="155" spans="1:73">
      <c r="A155" s="1">
        <f>A17</f>
        <v>37257</v>
      </c>
      <c r="B155" s="18">
        <f t="shared" ref="B155:AJ155" si="204">IF(OR(B5="C",B17="C"),"C",B17-B5)</f>
        <v>25228</v>
      </c>
      <c r="C155" s="18">
        <f t="shared" si="204"/>
        <v>38222</v>
      </c>
      <c r="D155" s="18">
        <f t="shared" si="204"/>
        <v>-1426</v>
      </c>
      <c r="E155" s="18">
        <f t="shared" si="204"/>
        <v>372</v>
      </c>
      <c r="F155" s="18">
        <f t="shared" si="204"/>
        <v>-5376</v>
      </c>
      <c r="G155" s="18">
        <f t="shared" si="204"/>
        <v>-4935</v>
      </c>
      <c r="H155" s="18">
        <f t="shared" si="204"/>
        <v>-2653</v>
      </c>
      <c r="I155" s="18">
        <f t="shared" si="204"/>
        <v>-3666</v>
      </c>
      <c r="J155" s="18">
        <f t="shared" si="204"/>
        <v>12601</v>
      </c>
      <c r="K155" s="18">
        <f t="shared" si="204"/>
        <v>293</v>
      </c>
      <c r="L155" s="18">
        <f t="shared" si="204"/>
        <v>10433</v>
      </c>
      <c r="M155" s="18">
        <f t="shared" si="204"/>
        <v>3047</v>
      </c>
      <c r="N155" s="18">
        <f t="shared" si="204"/>
        <v>3310</v>
      </c>
      <c r="O155" s="18">
        <f t="shared" si="204"/>
        <v>2463</v>
      </c>
      <c r="P155" s="18">
        <f t="shared" si="204"/>
        <v>-1336</v>
      </c>
      <c r="Q155" s="18">
        <f t="shared" si="204"/>
        <v>-2411</v>
      </c>
      <c r="R155" s="18">
        <f t="shared" si="204"/>
        <v>8784</v>
      </c>
      <c r="S155" s="18">
        <f t="shared" si="204"/>
        <v>6119</v>
      </c>
      <c r="T155" s="18">
        <f t="shared" si="204"/>
        <v>-4298</v>
      </c>
      <c r="U155" s="18">
        <f t="shared" si="204"/>
        <v>-8812</v>
      </c>
      <c r="V155" s="18">
        <f t="shared" si="204"/>
        <v>17092</v>
      </c>
      <c r="W155" s="18">
        <f t="shared" si="204"/>
        <v>-1458</v>
      </c>
      <c r="X155" s="18">
        <f t="shared" si="204"/>
        <v>-4982</v>
      </c>
      <c r="Y155" s="18">
        <f t="shared" si="204"/>
        <v>-705</v>
      </c>
      <c r="Z155" s="18">
        <f t="shared" si="204"/>
        <v>9948</v>
      </c>
      <c r="AA155" s="18">
        <f t="shared" si="204"/>
        <v>-4431</v>
      </c>
      <c r="AB155" s="18">
        <f t="shared" si="204"/>
        <v>-6682</v>
      </c>
      <c r="AC155" s="18">
        <f t="shared" si="204"/>
        <v>19855</v>
      </c>
      <c r="AD155" s="18">
        <f t="shared" si="204"/>
        <v>4144</v>
      </c>
      <c r="AE155" s="18">
        <f t="shared" si="204"/>
        <v>-4593</v>
      </c>
      <c r="AF155" s="18">
        <f t="shared" si="204"/>
        <v>7681</v>
      </c>
      <c r="AG155" s="18">
        <f t="shared" si="204"/>
        <v>-1040</v>
      </c>
      <c r="AH155" s="18">
        <f t="shared" si="204"/>
        <v>-557</v>
      </c>
      <c r="AI155" s="18">
        <f t="shared" si="204"/>
        <v>5874</v>
      </c>
      <c r="AJ155" s="18">
        <f t="shared" si="204"/>
        <v>100038</v>
      </c>
      <c r="AK155" s="37"/>
    </row>
    <row r="156" spans="1:73">
      <c r="A156" s="1">
        <f>A18</f>
        <v>37288</v>
      </c>
      <c r="B156" s="18">
        <f t="shared" ref="B156:AJ156" si="205">IF(OR(B6="C",B18="C"),"C",B18-B6)</f>
        <v>14332</v>
      </c>
      <c r="C156" s="18">
        <f t="shared" si="205"/>
        <v>53444</v>
      </c>
      <c r="D156" s="18">
        <f t="shared" si="205"/>
        <v>4222</v>
      </c>
      <c r="E156" s="18">
        <f t="shared" si="205"/>
        <v>6524</v>
      </c>
      <c r="F156" s="18">
        <f t="shared" si="205"/>
        <v>-1439</v>
      </c>
      <c r="G156" s="18">
        <f t="shared" si="205"/>
        <v>8274</v>
      </c>
      <c r="H156" s="18">
        <f t="shared" si="205"/>
        <v>4930</v>
      </c>
      <c r="I156" s="18">
        <f t="shared" si="205"/>
        <v>1302</v>
      </c>
      <c r="J156" s="18">
        <f t="shared" si="205"/>
        <v>2561</v>
      </c>
      <c r="K156" s="18">
        <f t="shared" si="205"/>
        <v>2344</v>
      </c>
      <c r="L156" s="18">
        <f t="shared" si="205"/>
        <v>7375</v>
      </c>
      <c r="M156" s="18">
        <f t="shared" si="205"/>
        <v>3178</v>
      </c>
      <c r="N156" s="18">
        <f t="shared" si="205"/>
        <v>4210</v>
      </c>
      <c r="O156" s="18">
        <f t="shared" si="205"/>
        <v>-2368</v>
      </c>
      <c r="P156" s="18">
        <f t="shared" si="205"/>
        <v>3008</v>
      </c>
      <c r="Q156" s="18">
        <f t="shared" si="205"/>
        <v>1186</v>
      </c>
      <c r="R156" s="18">
        <f t="shared" si="205"/>
        <v>14222</v>
      </c>
      <c r="S156" s="18">
        <f t="shared" si="205"/>
        <v>15470</v>
      </c>
      <c r="T156" s="18">
        <f t="shared" si="205"/>
        <v>-666</v>
      </c>
      <c r="U156" s="18">
        <f t="shared" si="205"/>
        <v>11467</v>
      </c>
      <c r="V156" s="18">
        <f t="shared" si="205"/>
        <v>27689</v>
      </c>
      <c r="W156" s="18">
        <f t="shared" si="205"/>
        <v>1389</v>
      </c>
      <c r="X156" s="18">
        <f t="shared" si="205"/>
        <v>743</v>
      </c>
      <c r="Y156" s="18">
        <f t="shared" si="205"/>
        <v>456</v>
      </c>
      <c r="Z156" s="18">
        <f t="shared" si="205"/>
        <v>30276</v>
      </c>
      <c r="AA156" s="18">
        <f t="shared" si="205"/>
        <v>-1767</v>
      </c>
      <c r="AB156" s="18">
        <f t="shared" si="205"/>
        <v>-1992</v>
      </c>
      <c r="AC156" s="18">
        <f t="shared" si="205"/>
        <v>1974</v>
      </c>
      <c r="AD156" s="18">
        <f t="shared" si="205"/>
        <v>98</v>
      </c>
      <c r="AE156" s="18">
        <f t="shared" si="205"/>
        <v>1397</v>
      </c>
      <c r="AF156" s="18">
        <f t="shared" si="205"/>
        <v>10178</v>
      </c>
      <c r="AG156" s="18">
        <f t="shared" si="205"/>
        <v>318</v>
      </c>
      <c r="AH156" s="18">
        <f t="shared" si="205"/>
        <v>2437</v>
      </c>
      <c r="AI156" s="18">
        <f t="shared" si="205"/>
        <v>3105</v>
      </c>
      <c r="AJ156" s="18">
        <f t="shared" si="205"/>
        <v>184125</v>
      </c>
    </row>
    <row r="157" spans="1:73">
      <c r="A157" s="1">
        <f>A19</f>
        <v>37316</v>
      </c>
      <c r="B157" s="18">
        <f t="shared" ref="B157:AJ157" si="206">IF(OR(B7="C",B19="C"),"C",B19-B7)</f>
        <v>35509</v>
      </c>
      <c r="C157" s="18">
        <f t="shared" si="206"/>
        <v>74108</v>
      </c>
      <c r="D157" s="18">
        <f t="shared" si="206"/>
        <v>18257</v>
      </c>
      <c r="E157" s="18">
        <f t="shared" si="206"/>
        <v>5673</v>
      </c>
      <c r="F157" s="18">
        <f t="shared" si="206"/>
        <v>16081</v>
      </c>
      <c r="G157" s="18">
        <f t="shared" si="206"/>
        <v>19040</v>
      </c>
      <c r="H157" s="18">
        <f t="shared" si="206"/>
        <v>10547</v>
      </c>
      <c r="I157" s="18">
        <f t="shared" si="206"/>
        <v>5393</v>
      </c>
      <c r="J157" s="18">
        <f t="shared" si="206"/>
        <v>1935</v>
      </c>
      <c r="K157" s="18">
        <f t="shared" si="206"/>
        <v>6313</v>
      </c>
      <c r="L157" s="18">
        <f t="shared" si="206"/>
        <v>20401</v>
      </c>
      <c r="M157" s="18">
        <f t="shared" si="206"/>
        <v>8584</v>
      </c>
      <c r="N157" s="18">
        <f t="shared" si="206"/>
        <v>16601</v>
      </c>
      <c r="O157" s="18">
        <f t="shared" si="206"/>
        <v>1616</v>
      </c>
      <c r="P157" s="18">
        <f t="shared" si="206"/>
        <v>4542</v>
      </c>
      <c r="Q157" s="18">
        <f t="shared" si="206"/>
        <v>5741</v>
      </c>
      <c r="R157" s="18">
        <f t="shared" si="206"/>
        <v>12844</v>
      </c>
      <c r="S157" s="18">
        <f t="shared" si="206"/>
        <v>11422</v>
      </c>
      <c r="T157" s="18">
        <f t="shared" si="206"/>
        <v>9914</v>
      </c>
      <c r="U157" s="18">
        <f t="shared" si="206"/>
        <v>18108</v>
      </c>
      <c r="V157" s="18">
        <f t="shared" si="206"/>
        <v>76890</v>
      </c>
      <c r="W157" s="18">
        <f t="shared" si="206"/>
        <v>5243</v>
      </c>
      <c r="X157" s="18">
        <f t="shared" si="206"/>
        <v>7042</v>
      </c>
      <c r="Y157" s="18">
        <f t="shared" si="206"/>
        <v>2938</v>
      </c>
      <c r="Z157" s="18">
        <f t="shared" si="206"/>
        <v>92113</v>
      </c>
      <c r="AA157" s="18">
        <f t="shared" si="206"/>
        <v>6249</v>
      </c>
      <c r="AB157" s="18">
        <f t="shared" si="206"/>
        <v>6723</v>
      </c>
      <c r="AC157" s="18">
        <f t="shared" si="206"/>
        <v>18793</v>
      </c>
      <c r="AD157" s="18">
        <f t="shared" si="206"/>
        <v>10732</v>
      </c>
      <c r="AE157" s="18">
        <f t="shared" si="206"/>
        <v>10462</v>
      </c>
      <c r="AF157" s="18">
        <f t="shared" si="206"/>
        <v>5673</v>
      </c>
      <c r="AG157" s="18">
        <f t="shared" si="206"/>
        <v>1086</v>
      </c>
      <c r="AH157" s="18">
        <f t="shared" si="206"/>
        <v>4564</v>
      </c>
      <c r="AI157" s="18">
        <f t="shared" si="206"/>
        <v>5852</v>
      </c>
      <c r="AJ157" s="18">
        <f t="shared" si="206"/>
        <v>453452</v>
      </c>
    </row>
    <row r="158" spans="1:73">
      <c r="A158" s="1">
        <f>A20</f>
        <v>37347</v>
      </c>
      <c r="B158" s="18">
        <f t="shared" ref="B158:AJ158" si="207">IF(OR(B8="C",B20="C"),"C",B20-B8)</f>
        <v>382</v>
      </c>
      <c r="C158" s="18">
        <f t="shared" si="207"/>
        <v>47923</v>
      </c>
      <c r="D158" s="18">
        <f t="shared" si="207"/>
        <v>5071</v>
      </c>
      <c r="E158" s="18">
        <f t="shared" si="207"/>
        <v>5437</v>
      </c>
      <c r="F158" s="18">
        <f t="shared" si="207"/>
        <v>-6946</v>
      </c>
      <c r="G158" s="18">
        <f t="shared" si="207"/>
        <v>-5568</v>
      </c>
      <c r="H158" s="18">
        <f t="shared" si="207"/>
        <v>-4281</v>
      </c>
      <c r="I158" s="18">
        <f t="shared" si="207"/>
        <v>-2355</v>
      </c>
      <c r="J158" s="18">
        <f t="shared" si="207"/>
        <v>-9606</v>
      </c>
      <c r="K158" s="18">
        <f t="shared" si="207"/>
        <v>-6932</v>
      </c>
      <c r="L158" s="18">
        <f t="shared" si="207"/>
        <v>-4876</v>
      </c>
      <c r="M158" s="18">
        <f t="shared" si="207"/>
        <v>2730</v>
      </c>
      <c r="N158" s="18">
        <f t="shared" si="207"/>
        <v>-555</v>
      </c>
      <c r="O158" s="18">
        <f t="shared" si="207"/>
        <v>-5059</v>
      </c>
      <c r="P158" s="18">
        <f t="shared" si="207"/>
        <v>-1279</v>
      </c>
      <c r="Q158" s="18">
        <f t="shared" si="207"/>
        <v>-2804</v>
      </c>
      <c r="R158" s="18">
        <f t="shared" si="207"/>
        <v>5634</v>
      </c>
      <c r="S158" s="18">
        <f t="shared" si="207"/>
        <v>7558</v>
      </c>
      <c r="T158" s="18">
        <f t="shared" si="207"/>
        <v>-2228</v>
      </c>
      <c r="U158" s="18">
        <f t="shared" si="207"/>
        <v>928</v>
      </c>
      <c r="V158" s="18">
        <f t="shared" si="207"/>
        <v>-3326</v>
      </c>
      <c r="W158" s="18">
        <f t="shared" si="207"/>
        <v>-1264</v>
      </c>
      <c r="X158" s="18">
        <f t="shared" si="207"/>
        <v>-564</v>
      </c>
      <c r="Y158" s="18">
        <f t="shared" si="207"/>
        <v>-1788</v>
      </c>
      <c r="Z158" s="18">
        <f t="shared" si="207"/>
        <v>-6942</v>
      </c>
      <c r="AA158" s="18">
        <f t="shared" si="207"/>
        <v>144</v>
      </c>
      <c r="AB158" s="18">
        <f t="shared" si="207"/>
        <v>4270</v>
      </c>
      <c r="AC158" s="18">
        <f t="shared" si="207"/>
        <v>2143</v>
      </c>
      <c r="AD158" s="18">
        <f t="shared" si="207"/>
        <v>-124</v>
      </c>
      <c r="AE158" s="18">
        <f t="shared" si="207"/>
        <v>-1590</v>
      </c>
      <c r="AF158" s="18">
        <f t="shared" si="207"/>
        <v>452</v>
      </c>
      <c r="AG158" s="18">
        <f t="shared" si="207"/>
        <v>-183</v>
      </c>
      <c r="AH158" s="18">
        <f t="shared" si="207"/>
        <v>4899</v>
      </c>
      <c r="AI158" s="18">
        <f t="shared" si="207"/>
        <v>6891</v>
      </c>
      <c r="AJ158" s="18">
        <f t="shared" si="207"/>
        <v>25576</v>
      </c>
    </row>
    <row r="159" spans="1:73">
      <c r="A159" s="1">
        <f>A21</f>
        <v>37377</v>
      </c>
      <c r="B159" s="18">
        <f t="shared" ref="B159:AJ159" si="208">IF(OR(B9="C",B21="C"),"C",B21-B9)</f>
        <v>12289</v>
      </c>
      <c r="C159" s="18">
        <f t="shared" si="208"/>
        <v>47175</v>
      </c>
      <c r="D159" s="18">
        <f t="shared" si="208"/>
        <v>6691</v>
      </c>
      <c r="E159" s="18">
        <f t="shared" si="208"/>
        <v>5185</v>
      </c>
      <c r="F159" s="18">
        <f t="shared" si="208"/>
        <v>6533</v>
      </c>
      <c r="G159" s="18">
        <f t="shared" si="208"/>
        <v>12855</v>
      </c>
      <c r="H159" s="18">
        <f t="shared" si="208"/>
        <v>11046</v>
      </c>
      <c r="I159" s="18">
        <f t="shared" si="208"/>
        <v>1884</v>
      </c>
      <c r="J159" s="18">
        <f t="shared" si="208"/>
        <v>-71</v>
      </c>
      <c r="K159" s="18">
        <f t="shared" si="208"/>
        <v>-1851</v>
      </c>
      <c r="L159" s="18">
        <f t="shared" si="208"/>
        <v>6804</v>
      </c>
      <c r="M159" s="18">
        <f t="shared" si="208"/>
        <v>3387</v>
      </c>
      <c r="N159" s="18">
        <f t="shared" si="208"/>
        <v>5034</v>
      </c>
      <c r="O159" s="18">
        <f t="shared" si="208"/>
        <v>-366</v>
      </c>
      <c r="P159" s="18">
        <f t="shared" si="208"/>
        <v>356</v>
      </c>
      <c r="Q159" s="18">
        <f t="shared" si="208"/>
        <v>944</v>
      </c>
      <c r="R159" s="18">
        <f t="shared" si="208"/>
        <v>9958</v>
      </c>
      <c r="S159" s="18">
        <f t="shared" si="208"/>
        <v>9972</v>
      </c>
      <c r="T159" s="18">
        <f t="shared" si="208"/>
        <v>-743</v>
      </c>
      <c r="U159" s="18">
        <f t="shared" si="208"/>
        <v>4697</v>
      </c>
      <c r="V159" s="18">
        <f t="shared" si="208"/>
        <v>16977</v>
      </c>
      <c r="W159" s="18">
        <f t="shared" si="208"/>
        <v>142</v>
      </c>
      <c r="X159" s="18">
        <f t="shared" si="208"/>
        <v>3638</v>
      </c>
      <c r="Y159" s="18">
        <f t="shared" si="208"/>
        <v>-1305</v>
      </c>
      <c r="Z159" s="18">
        <f t="shared" si="208"/>
        <v>19452</v>
      </c>
      <c r="AA159" s="18">
        <f t="shared" si="208"/>
        <v>188</v>
      </c>
      <c r="AB159" s="18">
        <f t="shared" si="208"/>
        <v>3223</v>
      </c>
      <c r="AC159" s="18">
        <f t="shared" si="208"/>
        <v>-828</v>
      </c>
      <c r="AD159" s="18">
        <f t="shared" si="208"/>
        <v>1598</v>
      </c>
      <c r="AE159" s="18">
        <f t="shared" si="208"/>
        <v>1195</v>
      </c>
      <c r="AF159" s="18">
        <f t="shared" si="208"/>
        <v>1728</v>
      </c>
      <c r="AG159" s="18">
        <f t="shared" si="208"/>
        <v>-278</v>
      </c>
      <c r="AH159" s="18">
        <f t="shared" si="208"/>
        <v>2573</v>
      </c>
      <c r="AI159" s="18">
        <f t="shared" si="208"/>
        <v>1136</v>
      </c>
      <c r="AJ159" s="18">
        <f t="shared" si="208"/>
        <v>161794</v>
      </c>
    </row>
    <row r="160" spans="1:73">
      <c r="A160" s="1">
        <f>A22</f>
        <v>37408</v>
      </c>
      <c r="B160" s="18">
        <f t="shared" ref="B160:AJ160" si="209">IF(OR(B10="C",B22="C"),"C",B22-B10)</f>
        <v>5661</v>
      </c>
      <c r="C160" s="18">
        <f t="shared" si="209"/>
        <v>34891</v>
      </c>
      <c r="D160" s="18">
        <f t="shared" si="209"/>
        <v>918</v>
      </c>
      <c r="E160" s="18">
        <f t="shared" si="209"/>
        <v>5152</v>
      </c>
      <c r="F160" s="18">
        <f t="shared" si="209"/>
        <v>1687</v>
      </c>
      <c r="G160" s="18">
        <f t="shared" si="209"/>
        <v>2967</v>
      </c>
      <c r="H160" s="18">
        <f t="shared" si="209"/>
        <v>3875</v>
      </c>
      <c r="I160" s="18">
        <f t="shared" si="209"/>
        <v>1288</v>
      </c>
      <c r="J160" s="18">
        <f t="shared" si="209"/>
        <v>-2548</v>
      </c>
      <c r="K160" s="18">
        <f t="shared" si="209"/>
        <v>-3639</v>
      </c>
      <c r="L160" s="18">
        <f t="shared" si="209"/>
        <v>5713</v>
      </c>
      <c r="M160" s="18">
        <f t="shared" si="209"/>
        <v>1947</v>
      </c>
      <c r="N160" s="18">
        <f t="shared" si="209"/>
        <v>1595</v>
      </c>
      <c r="O160" s="18">
        <f t="shared" si="209"/>
        <v>3738</v>
      </c>
      <c r="P160" s="18">
        <f t="shared" si="209"/>
        <v>-168</v>
      </c>
      <c r="Q160" s="18">
        <f t="shared" si="209"/>
        <v>163</v>
      </c>
      <c r="R160" s="18">
        <f t="shared" si="209"/>
        <v>5215</v>
      </c>
      <c r="S160" s="18">
        <f t="shared" si="209"/>
        <v>6838</v>
      </c>
      <c r="T160" s="18">
        <f t="shared" si="209"/>
        <v>550</v>
      </c>
      <c r="U160" s="18">
        <f t="shared" si="209"/>
        <v>1629</v>
      </c>
      <c r="V160" s="18">
        <f t="shared" si="209"/>
        <v>12471</v>
      </c>
      <c r="W160" s="18">
        <f t="shared" si="209"/>
        <v>-149</v>
      </c>
      <c r="X160" s="18">
        <f t="shared" si="209"/>
        <v>673</v>
      </c>
      <c r="Y160" s="18">
        <f t="shared" si="209"/>
        <v>-1138</v>
      </c>
      <c r="Z160" s="18">
        <f t="shared" si="209"/>
        <v>11859</v>
      </c>
      <c r="AA160" s="18">
        <f t="shared" si="209"/>
        <v>1317</v>
      </c>
      <c r="AB160" s="18">
        <f t="shared" si="209"/>
        <v>4100</v>
      </c>
      <c r="AC160" s="18">
        <f t="shared" si="209"/>
        <v>2162</v>
      </c>
      <c r="AD160" s="18">
        <f t="shared" si="209"/>
        <v>894</v>
      </c>
      <c r="AE160" s="18">
        <f t="shared" si="209"/>
        <v>2112</v>
      </c>
      <c r="AF160" s="18">
        <f t="shared" si="209"/>
        <v>8427</v>
      </c>
      <c r="AG160" s="18">
        <f t="shared" si="209"/>
        <v>-815</v>
      </c>
      <c r="AH160" s="18">
        <f t="shared" si="209"/>
        <v>2386</v>
      </c>
      <c r="AI160" s="18">
        <f t="shared" si="209"/>
        <v>2732</v>
      </c>
      <c r="AJ160" s="18">
        <f t="shared" si="209"/>
        <v>105809</v>
      </c>
    </row>
    <row r="161" spans="1:36">
      <c r="A161" s="1">
        <f>A23</f>
        <v>37438</v>
      </c>
      <c r="B161" s="18">
        <f t="shared" ref="B161:AJ161" si="210">IF(OR(B11="C",B23="C"),"C",B23-B11)</f>
        <v>4734</v>
      </c>
      <c r="C161" s="18">
        <f t="shared" si="210"/>
        <v>29159</v>
      </c>
      <c r="D161" s="18">
        <f t="shared" si="210"/>
        <v>2637</v>
      </c>
      <c r="E161" s="18">
        <f t="shared" si="210"/>
        <v>7637</v>
      </c>
      <c r="F161" s="18">
        <f t="shared" si="210"/>
        <v>83</v>
      </c>
      <c r="G161" s="18">
        <f t="shared" si="210"/>
        <v>5355</v>
      </c>
      <c r="H161" s="18">
        <f t="shared" si="210"/>
        <v>5908</v>
      </c>
      <c r="I161" s="18">
        <f t="shared" si="210"/>
        <v>-1041</v>
      </c>
      <c r="J161" s="18">
        <f t="shared" si="210"/>
        <v>-922</v>
      </c>
      <c r="K161" s="18">
        <f t="shared" si="210"/>
        <v>1464</v>
      </c>
      <c r="L161" s="18">
        <f t="shared" si="210"/>
        <v>3870</v>
      </c>
      <c r="M161" s="18">
        <f t="shared" si="210"/>
        <v>4931</v>
      </c>
      <c r="N161" s="18">
        <f t="shared" si="210"/>
        <v>1563</v>
      </c>
      <c r="O161" s="18">
        <f t="shared" si="210"/>
        <v>-1461</v>
      </c>
      <c r="P161" s="18">
        <f t="shared" si="210"/>
        <v>1818</v>
      </c>
      <c r="Q161" s="18">
        <f t="shared" si="210"/>
        <v>140</v>
      </c>
      <c r="R161" s="18">
        <f t="shared" si="210"/>
        <v>10070</v>
      </c>
      <c r="S161" s="18">
        <f t="shared" si="210"/>
        <v>11379</v>
      </c>
      <c r="T161" s="18">
        <f t="shared" si="210"/>
        <v>-2362</v>
      </c>
      <c r="U161" s="18">
        <f t="shared" si="210"/>
        <v>-3071</v>
      </c>
      <c r="V161" s="18">
        <f t="shared" si="210"/>
        <v>29176</v>
      </c>
      <c r="W161" s="18">
        <f t="shared" si="210"/>
        <v>1638</v>
      </c>
      <c r="X161" s="18">
        <f t="shared" si="210"/>
        <v>2115</v>
      </c>
      <c r="Y161" s="18">
        <f t="shared" si="210"/>
        <v>-2646</v>
      </c>
      <c r="Z161" s="18">
        <f t="shared" si="210"/>
        <v>30283</v>
      </c>
      <c r="AA161" s="18">
        <f t="shared" si="210"/>
        <v>4890</v>
      </c>
      <c r="AB161" s="18">
        <f t="shared" si="210"/>
        <v>5520</v>
      </c>
      <c r="AC161" s="18">
        <f t="shared" si="210"/>
        <v>-3012</v>
      </c>
      <c r="AD161" s="18">
        <f t="shared" si="210"/>
        <v>1418</v>
      </c>
      <c r="AE161" s="18">
        <f t="shared" si="210"/>
        <v>2856</v>
      </c>
      <c r="AF161" s="18">
        <f t="shared" si="210"/>
        <v>7814</v>
      </c>
      <c r="AG161" s="18">
        <f t="shared" si="210"/>
        <v>-246</v>
      </c>
      <c r="AH161" s="18">
        <f t="shared" si="210"/>
        <v>2138</v>
      </c>
      <c r="AI161" s="18">
        <f t="shared" si="210"/>
        <v>2086</v>
      </c>
      <c r="AJ161" s="18">
        <f t="shared" si="210"/>
        <v>124256</v>
      </c>
    </row>
    <row r="162" spans="1:36">
      <c r="A162" s="1">
        <f>A24</f>
        <v>37469</v>
      </c>
      <c r="B162" s="18">
        <f t="shared" ref="B162:AJ162" si="211">IF(OR(B12="C",B24="C"),"C",B24-B12)</f>
        <v>4493</v>
      </c>
      <c r="C162" s="18">
        <f t="shared" si="211"/>
        <v>30654</v>
      </c>
      <c r="D162" s="18">
        <f t="shared" si="211"/>
        <v>4233</v>
      </c>
      <c r="E162" s="18">
        <f t="shared" si="211"/>
        <v>691</v>
      </c>
      <c r="F162" s="18">
        <f t="shared" si="211"/>
        <v>-298</v>
      </c>
      <c r="G162" s="18">
        <f t="shared" si="211"/>
        <v>9154</v>
      </c>
      <c r="H162" s="18">
        <f t="shared" si="211"/>
        <v>6295</v>
      </c>
      <c r="I162" s="18">
        <f t="shared" si="211"/>
        <v>866</v>
      </c>
      <c r="J162" s="18">
        <f t="shared" si="211"/>
        <v>-300</v>
      </c>
      <c r="K162" s="18">
        <f t="shared" si="211"/>
        <v>3000</v>
      </c>
      <c r="L162" s="18">
        <f t="shared" si="211"/>
        <v>6930</v>
      </c>
      <c r="M162" s="18">
        <f t="shared" si="211"/>
        <v>918</v>
      </c>
      <c r="N162" s="18">
        <f t="shared" si="211"/>
        <v>3889</v>
      </c>
      <c r="O162" s="18">
        <f t="shared" si="211"/>
        <v>-1521</v>
      </c>
      <c r="P162" s="18">
        <f t="shared" si="211"/>
        <v>1424</v>
      </c>
      <c r="Q162" s="18">
        <f t="shared" si="211"/>
        <v>232</v>
      </c>
      <c r="R162" s="18">
        <f t="shared" si="211"/>
        <v>5369</v>
      </c>
      <c r="S162" s="18">
        <f t="shared" si="211"/>
        <v>7998</v>
      </c>
      <c r="T162" s="18">
        <f t="shared" si="211"/>
        <v>-2053</v>
      </c>
      <c r="U162" s="18">
        <f t="shared" si="211"/>
        <v>-1641</v>
      </c>
      <c r="V162" s="18">
        <f t="shared" si="211"/>
        <v>-3333</v>
      </c>
      <c r="W162" s="18">
        <f t="shared" si="211"/>
        <v>1388</v>
      </c>
      <c r="X162" s="18">
        <f t="shared" si="211"/>
        <v>1486</v>
      </c>
      <c r="Y162" s="18">
        <f t="shared" si="211"/>
        <v>-1115</v>
      </c>
      <c r="Z162" s="18">
        <f t="shared" si="211"/>
        <v>-1573</v>
      </c>
      <c r="AA162" s="18">
        <f t="shared" si="211"/>
        <v>531</v>
      </c>
      <c r="AB162" s="18">
        <f t="shared" si="211"/>
        <v>4028</v>
      </c>
      <c r="AC162" s="18">
        <f t="shared" si="211"/>
        <v>-15439</v>
      </c>
      <c r="AD162" s="18">
        <f t="shared" si="211"/>
        <v>2715</v>
      </c>
      <c r="AE162" s="18">
        <f t="shared" si="211"/>
        <v>2446</v>
      </c>
      <c r="AF162" s="18">
        <f t="shared" si="211"/>
        <v>2761</v>
      </c>
      <c r="AG162" s="18">
        <f t="shared" si="211"/>
        <v>-552</v>
      </c>
      <c r="AH162" s="18">
        <f t="shared" si="211"/>
        <v>1129</v>
      </c>
      <c r="AI162" s="18">
        <f t="shared" si="211"/>
        <v>2700</v>
      </c>
      <c r="AJ162" s="18">
        <f t="shared" si="211"/>
        <v>71078</v>
      </c>
    </row>
    <row r="163" spans="1:36">
      <c r="A163" s="1">
        <f>A25</f>
        <v>37500</v>
      </c>
      <c r="B163" s="18">
        <f t="shared" ref="B163:AJ163" si="212">IF(OR(B13="C",B25="C"),"C",B25-B13)</f>
        <v>3808</v>
      </c>
      <c r="C163" s="18">
        <f t="shared" si="212"/>
        <v>31652</v>
      </c>
      <c r="D163" s="18">
        <f t="shared" si="212"/>
        <v>4441</v>
      </c>
      <c r="E163" s="18">
        <f t="shared" si="212"/>
        <v>1797</v>
      </c>
      <c r="F163" s="18">
        <f t="shared" si="212"/>
        <v>-18</v>
      </c>
      <c r="G163" s="18">
        <f t="shared" si="212"/>
        <v>5909</v>
      </c>
      <c r="H163" s="18">
        <f t="shared" si="212"/>
        <v>-1189</v>
      </c>
      <c r="I163" s="18">
        <f t="shared" si="212"/>
        <v>-698</v>
      </c>
      <c r="J163" s="18">
        <f t="shared" si="212"/>
        <v>-1042</v>
      </c>
      <c r="K163" s="18">
        <f t="shared" si="212"/>
        <v>-1179</v>
      </c>
      <c r="L163" s="18">
        <f t="shared" si="212"/>
        <v>4076</v>
      </c>
      <c r="M163" s="18">
        <f t="shared" si="212"/>
        <v>1076</v>
      </c>
      <c r="N163" s="18">
        <f t="shared" si="212"/>
        <v>6921</v>
      </c>
      <c r="O163" s="18">
        <f t="shared" si="212"/>
        <v>-721</v>
      </c>
      <c r="P163" s="18">
        <f t="shared" si="212"/>
        <v>738</v>
      </c>
      <c r="Q163" s="18">
        <f t="shared" si="212"/>
        <v>-956</v>
      </c>
      <c r="R163" s="18">
        <f t="shared" si="212"/>
        <v>-3156</v>
      </c>
      <c r="S163" s="18">
        <f t="shared" si="212"/>
        <v>1010</v>
      </c>
      <c r="T163" s="18">
        <f t="shared" si="212"/>
        <v>-838</v>
      </c>
      <c r="U163" s="18">
        <f t="shared" si="212"/>
        <v>3565</v>
      </c>
      <c r="V163" s="18">
        <f t="shared" si="212"/>
        <v>16592</v>
      </c>
      <c r="W163" s="18">
        <f t="shared" si="212"/>
        <v>-175</v>
      </c>
      <c r="X163" s="18">
        <f t="shared" si="212"/>
        <v>2930</v>
      </c>
      <c r="Y163" s="18">
        <f t="shared" si="212"/>
        <v>48</v>
      </c>
      <c r="Z163" s="18">
        <f t="shared" si="212"/>
        <v>19396</v>
      </c>
      <c r="AA163" s="18">
        <f t="shared" si="212"/>
        <v>1539</v>
      </c>
      <c r="AB163" s="18">
        <f t="shared" si="212"/>
        <v>-32</v>
      </c>
      <c r="AC163" s="18">
        <f t="shared" si="212"/>
        <v>-16076</v>
      </c>
      <c r="AD163" s="18">
        <f t="shared" si="212"/>
        <v>2425</v>
      </c>
      <c r="AE163" s="18">
        <f t="shared" si="212"/>
        <v>1829</v>
      </c>
      <c r="AF163" s="18">
        <f t="shared" si="212"/>
        <v>759</v>
      </c>
      <c r="AG163" s="18">
        <f t="shared" si="212"/>
        <v>-160</v>
      </c>
      <c r="AH163" s="18">
        <f t="shared" si="212"/>
        <v>2087</v>
      </c>
      <c r="AI163" s="18">
        <f t="shared" si="212"/>
        <v>905</v>
      </c>
      <c r="AJ163" s="18">
        <f t="shared" si="212"/>
        <v>66856</v>
      </c>
    </row>
    <row r="164" spans="1:36">
      <c r="A164" s="1">
        <f>A26</f>
        <v>37530</v>
      </c>
      <c r="B164" s="18">
        <f t="shared" ref="B164:AJ164" si="213">IF(OR(B14="C",B26="C"),"C",B26-B14)</f>
        <v>2620</v>
      </c>
      <c r="C164" s="18">
        <f t="shared" si="213"/>
        <v>56423</v>
      </c>
      <c r="D164" s="18">
        <f t="shared" si="213"/>
        <v>1940</v>
      </c>
      <c r="E164" s="18">
        <f t="shared" si="213"/>
        <v>-3887</v>
      </c>
      <c r="F164" s="18">
        <f t="shared" si="213"/>
        <v>-1066</v>
      </c>
      <c r="G164" s="18">
        <f t="shared" si="213"/>
        <v>1361</v>
      </c>
      <c r="H164" s="18">
        <f t="shared" si="213"/>
        <v>4473</v>
      </c>
      <c r="I164" s="18">
        <f t="shared" si="213"/>
        <v>1563</v>
      </c>
      <c r="J164" s="18">
        <f t="shared" si="213"/>
        <v>-2072</v>
      </c>
      <c r="K164" s="18">
        <f t="shared" si="213"/>
        <v>5682</v>
      </c>
      <c r="L164" s="18">
        <f t="shared" si="213"/>
        <v>1735</v>
      </c>
      <c r="M164" s="18">
        <f t="shared" si="213"/>
        <v>4470</v>
      </c>
      <c r="N164" s="18">
        <f t="shared" si="213"/>
        <v>9007</v>
      </c>
      <c r="O164" s="18">
        <f t="shared" si="213"/>
        <v>-1658</v>
      </c>
      <c r="P164" s="18">
        <f t="shared" si="213"/>
        <v>3072</v>
      </c>
      <c r="Q164" s="18">
        <f t="shared" si="213"/>
        <v>-1737</v>
      </c>
      <c r="R164" s="18">
        <f t="shared" si="213"/>
        <v>15547</v>
      </c>
      <c r="S164" s="18">
        <f t="shared" si="213"/>
        <v>16716</v>
      </c>
      <c r="T164" s="18">
        <f t="shared" si="213"/>
        <v>-3208</v>
      </c>
      <c r="U164" s="18">
        <f t="shared" si="213"/>
        <v>1433</v>
      </c>
      <c r="V164" s="18">
        <f t="shared" si="213"/>
        <v>33172</v>
      </c>
      <c r="W164" s="18">
        <f t="shared" si="213"/>
        <v>-835</v>
      </c>
      <c r="X164" s="18">
        <f t="shared" si="213"/>
        <v>2379</v>
      </c>
      <c r="Y164" s="18">
        <f t="shared" si="213"/>
        <v>1897</v>
      </c>
      <c r="Z164" s="18">
        <f t="shared" si="213"/>
        <v>36612</v>
      </c>
      <c r="AA164" s="18">
        <f t="shared" si="213"/>
        <v>812</v>
      </c>
      <c r="AB164" s="18">
        <f t="shared" si="213"/>
        <v>1134</v>
      </c>
      <c r="AC164" s="18">
        <f t="shared" si="213"/>
        <v>-10868</v>
      </c>
      <c r="AD164" s="18">
        <f t="shared" si="213"/>
        <v>15</v>
      </c>
      <c r="AE164" s="18">
        <f t="shared" si="213"/>
        <v>1931</v>
      </c>
      <c r="AF164" s="18">
        <f t="shared" si="213"/>
        <v>1621</v>
      </c>
      <c r="AG164" s="18">
        <f t="shared" si="213"/>
        <v>-729</v>
      </c>
      <c r="AH164" s="18">
        <f t="shared" si="213"/>
        <v>853</v>
      </c>
      <c r="AI164" s="18">
        <f t="shared" si="213"/>
        <v>1411</v>
      </c>
      <c r="AJ164" s="18">
        <f t="shared" si="213"/>
        <v>128490</v>
      </c>
    </row>
    <row r="165" spans="1:36">
      <c r="A165" s="1">
        <f>A27</f>
        <v>37561</v>
      </c>
      <c r="B165" s="18">
        <f t="shared" ref="B165:AJ165" si="214">IF(OR(B15="C",B27="C"),"C",B27-B15)</f>
        <v>-1267</v>
      </c>
      <c r="C165" s="18">
        <f t="shared" si="214"/>
        <v>93457</v>
      </c>
      <c r="D165" s="18">
        <f t="shared" si="214"/>
        <v>-1582</v>
      </c>
      <c r="E165" s="18">
        <f t="shared" si="214"/>
        <v>9060</v>
      </c>
      <c r="F165" s="18">
        <f t="shared" si="214"/>
        <v>3835</v>
      </c>
      <c r="G165" s="18">
        <f t="shared" si="214"/>
        <v>17146</v>
      </c>
      <c r="H165" s="18">
        <f t="shared" si="214"/>
        <v>6106</v>
      </c>
      <c r="I165" s="18">
        <f t="shared" si="214"/>
        <v>406</v>
      </c>
      <c r="J165" s="18">
        <f t="shared" si="214"/>
        <v>-2507</v>
      </c>
      <c r="K165" s="18">
        <f t="shared" si="214"/>
        <v>5907</v>
      </c>
      <c r="L165" s="18">
        <f t="shared" si="214"/>
        <v>-209</v>
      </c>
      <c r="M165" s="18">
        <f t="shared" si="214"/>
        <v>-133</v>
      </c>
      <c r="N165" s="18">
        <f t="shared" si="214"/>
        <v>-542</v>
      </c>
      <c r="O165" s="18">
        <f t="shared" si="214"/>
        <v>354</v>
      </c>
      <c r="P165" s="18">
        <f t="shared" si="214"/>
        <v>3094</v>
      </c>
      <c r="Q165" s="18">
        <f t="shared" si="214"/>
        <v>-3709</v>
      </c>
      <c r="R165" s="18">
        <f t="shared" si="214"/>
        <v>7323</v>
      </c>
      <c r="S165" s="18">
        <f t="shared" si="214"/>
        <v>10639</v>
      </c>
      <c r="T165" s="18">
        <f t="shared" si="214"/>
        <v>1893</v>
      </c>
      <c r="U165" s="18">
        <f t="shared" si="214"/>
        <v>2729</v>
      </c>
      <c r="V165" s="18">
        <f t="shared" si="214"/>
        <v>38302</v>
      </c>
      <c r="W165" s="18">
        <f t="shared" si="214"/>
        <v>1255</v>
      </c>
      <c r="X165" s="18">
        <f t="shared" si="214"/>
        <v>916</v>
      </c>
      <c r="Y165" s="18">
        <f t="shared" si="214"/>
        <v>603</v>
      </c>
      <c r="Z165" s="18">
        <f t="shared" si="214"/>
        <v>41074</v>
      </c>
      <c r="AA165" s="18">
        <f t="shared" si="214"/>
        <v>9433</v>
      </c>
      <c r="AB165" s="18">
        <f t="shared" si="214"/>
        <v>6392</v>
      </c>
      <c r="AC165" s="18">
        <f t="shared" si="214"/>
        <v>15576</v>
      </c>
      <c r="AD165" s="18">
        <f t="shared" si="214"/>
        <v>860</v>
      </c>
      <c r="AE165" s="18">
        <f t="shared" si="214"/>
        <v>954</v>
      </c>
      <c r="AF165" s="18">
        <f t="shared" si="214"/>
        <v>3247</v>
      </c>
      <c r="AG165" s="18">
        <f t="shared" si="214"/>
        <v>-432</v>
      </c>
      <c r="AH165" s="18">
        <f t="shared" si="214"/>
        <v>6654</v>
      </c>
      <c r="AI165" s="18">
        <f t="shared" si="214"/>
        <v>4100</v>
      </c>
      <c r="AJ165" s="18">
        <f t="shared" si="214"/>
        <v>229221</v>
      </c>
    </row>
    <row r="166" spans="1:36">
      <c r="A166" s="1">
        <f>A28</f>
        <v>37591</v>
      </c>
      <c r="B166" s="18">
        <f t="shared" ref="B166:AJ166" si="215">IF(OR(B16="C",B28="C"),"C",B28-B16)</f>
        <v>-6446</v>
      </c>
      <c r="C166" s="18">
        <f t="shared" si="215"/>
        <v>42205</v>
      </c>
      <c r="D166" s="18">
        <f t="shared" si="215"/>
        <v>-9369</v>
      </c>
      <c r="E166" s="18">
        <f t="shared" si="215"/>
        <v>12114</v>
      </c>
      <c r="F166" s="18">
        <f t="shared" si="215"/>
        <v>-992</v>
      </c>
      <c r="G166" s="18">
        <f t="shared" si="215"/>
        <v>8153</v>
      </c>
      <c r="H166" s="18">
        <f t="shared" si="215"/>
        <v>4444</v>
      </c>
      <c r="I166" s="18">
        <f t="shared" si="215"/>
        <v>2431</v>
      </c>
      <c r="J166" s="18">
        <f t="shared" si="215"/>
        <v>-2082</v>
      </c>
      <c r="K166" s="18">
        <f t="shared" si="215"/>
        <v>1749</v>
      </c>
      <c r="L166" s="18">
        <f t="shared" si="215"/>
        <v>-2161</v>
      </c>
      <c r="M166" s="18">
        <f t="shared" si="215"/>
        <v>3386</v>
      </c>
      <c r="N166" s="18">
        <f t="shared" si="215"/>
        <v>-5437</v>
      </c>
      <c r="O166" s="18">
        <f t="shared" si="215"/>
        <v>-677</v>
      </c>
      <c r="P166" s="18">
        <f t="shared" si="215"/>
        <v>365</v>
      </c>
      <c r="Q166" s="18">
        <f t="shared" si="215"/>
        <v>-1663</v>
      </c>
      <c r="R166" s="18">
        <f t="shared" si="215"/>
        <v>-3236</v>
      </c>
      <c r="S166" s="18">
        <f t="shared" si="215"/>
        <v>-1651</v>
      </c>
      <c r="T166" s="18">
        <f t="shared" si="215"/>
        <v>-51</v>
      </c>
      <c r="U166" s="18">
        <f t="shared" si="215"/>
        <v>14400</v>
      </c>
      <c r="V166" s="18">
        <f t="shared" si="215"/>
        <v>19193</v>
      </c>
      <c r="W166" s="18">
        <f t="shared" si="215"/>
        <v>178</v>
      </c>
      <c r="X166" s="18">
        <f t="shared" si="215"/>
        <v>1196</v>
      </c>
      <c r="Y166" s="18">
        <f t="shared" si="215"/>
        <v>-1459</v>
      </c>
      <c r="Z166" s="18">
        <f t="shared" si="215"/>
        <v>19108</v>
      </c>
      <c r="AA166" s="18">
        <f t="shared" si="215"/>
        <v>8434</v>
      </c>
      <c r="AB166" s="18">
        <f t="shared" si="215"/>
        <v>2092</v>
      </c>
      <c r="AC166" s="18">
        <f t="shared" si="215"/>
        <v>-3789</v>
      </c>
      <c r="AD166" s="18">
        <f t="shared" si="215"/>
        <v>2183</v>
      </c>
      <c r="AE166" s="18">
        <f t="shared" si="215"/>
        <v>1711</v>
      </c>
      <c r="AF166" s="18">
        <f t="shared" si="215"/>
        <v>526</v>
      </c>
      <c r="AG166" s="18">
        <f t="shared" si="215"/>
        <v>-894</v>
      </c>
      <c r="AH166" s="18">
        <f t="shared" si="215"/>
        <v>8534</v>
      </c>
      <c r="AI166" s="18">
        <f t="shared" si="215"/>
        <v>-1005</v>
      </c>
      <c r="AJ166" s="18">
        <f t="shared" si="215"/>
        <v>94035</v>
      </c>
    </row>
    <row r="167" spans="1:36">
      <c r="A167" s="1">
        <f>A29</f>
        <v>37622</v>
      </c>
      <c r="B167" s="18">
        <f t="shared" ref="B167:AJ167" si="216">IF(OR(B17="C",B29="C"),"C",B29-B17)</f>
        <v>4348</v>
      </c>
      <c r="C167" s="18">
        <f t="shared" si="216"/>
        <v>21579</v>
      </c>
      <c r="D167" s="18">
        <f t="shared" si="216"/>
        <v>-18295</v>
      </c>
      <c r="E167" s="18">
        <f t="shared" si="216"/>
        <v>5426</v>
      </c>
      <c r="F167" s="18">
        <f t="shared" si="216"/>
        <v>-11283</v>
      </c>
      <c r="G167" s="18">
        <f t="shared" si="216"/>
        <v>3058</v>
      </c>
      <c r="H167" s="18">
        <f t="shared" si="216"/>
        <v>5957</v>
      </c>
      <c r="I167" s="18">
        <f t="shared" si="216"/>
        <v>-2158</v>
      </c>
      <c r="J167" s="18">
        <f t="shared" si="216"/>
        <v>-12212</v>
      </c>
      <c r="K167" s="18">
        <f t="shared" si="216"/>
        <v>4665</v>
      </c>
      <c r="L167" s="18">
        <f t="shared" si="216"/>
        <v>-4072</v>
      </c>
      <c r="M167" s="18">
        <f t="shared" si="216"/>
        <v>2254</v>
      </c>
      <c r="N167" s="18">
        <f t="shared" si="216"/>
        <v>-3988</v>
      </c>
      <c r="O167" s="18">
        <f t="shared" si="216"/>
        <v>-314</v>
      </c>
      <c r="P167" s="18">
        <f t="shared" si="216"/>
        <v>6084</v>
      </c>
      <c r="Q167" s="18">
        <f t="shared" si="216"/>
        <v>-244</v>
      </c>
      <c r="R167" s="18">
        <f t="shared" si="216"/>
        <v>-4123</v>
      </c>
      <c r="S167" s="18">
        <f t="shared" si="216"/>
        <v>-1205</v>
      </c>
      <c r="T167" s="18">
        <f t="shared" si="216"/>
        <v>-6547</v>
      </c>
      <c r="U167" s="18">
        <f t="shared" si="216"/>
        <v>17450</v>
      </c>
      <c r="V167" s="18">
        <f t="shared" si="216"/>
        <v>30085</v>
      </c>
      <c r="W167" s="18">
        <f t="shared" si="216"/>
        <v>1586</v>
      </c>
      <c r="X167" s="18">
        <f t="shared" si="216"/>
        <v>2044</v>
      </c>
      <c r="Y167" s="18">
        <f t="shared" si="216"/>
        <v>434</v>
      </c>
      <c r="Z167" s="18">
        <f t="shared" si="216"/>
        <v>34149</v>
      </c>
      <c r="AA167" s="18">
        <f t="shared" si="216"/>
        <v>14198</v>
      </c>
      <c r="AB167" s="18">
        <f t="shared" si="216"/>
        <v>7755</v>
      </c>
      <c r="AC167" s="18">
        <f t="shared" si="216"/>
        <v>-32036</v>
      </c>
      <c r="AD167" s="18">
        <f t="shared" si="216"/>
        <v>-2026</v>
      </c>
      <c r="AE167" s="18">
        <f t="shared" si="216"/>
        <v>2195</v>
      </c>
      <c r="AF167" s="18">
        <f t="shared" si="216"/>
        <v>6362</v>
      </c>
      <c r="AG167" s="18">
        <f t="shared" si="216"/>
        <v>167</v>
      </c>
      <c r="AH167" s="18">
        <f t="shared" si="216"/>
        <v>8010</v>
      </c>
      <c r="AI167" s="18">
        <f t="shared" si="216"/>
        <v>-2516</v>
      </c>
      <c r="AJ167" s="18">
        <f t="shared" si="216"/>
        <v>43843</v>
      </c>
    </row>
    <row r="168" spans="1:36">
      <c r="A168" s="1">
        <f>A30</f>
        <v>37653</v>
      </c>
      <c r="B168" s="18">
        <f t="shared" ref="B168:AJ168" si="217">IF(OR(B18="C",B30="C"),"C",B30-B18)</f>
        <v>4695</v>
      </c>
      <c r="C168" s="18">
        <f t="shared" si="217"/>
        <v>40932</v>
      </c>
      <c r="D168" s="18">
        <f t="shared" si="217"/>
        <v>7143</v>
      </c>
      <c r="E168" s="18">
        <f t="shared" si="217"/>
        <v>14749</v>
      </c>
      <c r="F168" s="18">
        <f t="shared" si="217"/>
        <v>4008</v>
      </c>
      <c r="G168" s="18">
        <f t="shared" si="217"/>
        <v>4375</v>
      </c>
      <c r="H168" s="18">
        <f t="shared" si="217"/>
        <v>5153</v>
      </c>
      <c r="I168" s="18">
        <f t="shared" si="217"/>
        <v>-605</v>
      </c>
      <c r="J168" s="18">
        <f t="shared" si="217"/>
        <v>-7927</v>
      </c>
      <c r="K168" s="18">
        <f t="shared" si="217"/>
        <v>5525</v>
      </c>
      <c r="L168" s="18">
        <f t="shared" si="217"/>
        <v>1676</v>
      </c>
      <c r="M168" s="18">
        <f t="shared" si="217"/>
        <v>330</v>
      </c>
      <c r="N168" s="18">
        <f t="shared" si="217"/>
        <v>22</v>
      </c>
      <c r="O168" s="18">
        <f t="shared" si="217"/>
        <v>3547</v>
      </c>
      <c r="P168" s="18">
        <f t="shared" si="217"/>
        <v>-733</v>
      </c>
      <c r="Q168" s="18">
        <f t="shared" si="217"/>
        <v>-2242</v>
      </c>
      <c r="R168" s="18">
        <f t="shared" si="217"/>
        <v>12293</v>
      </c>
      <c r="S168" s="18">
        <f t="shared" si="217"/>
        <v>5960</v>
      </c>
      <c r="T168" s="18">
        <f t="shared" si="217"/>
        <v>-734</v>
      </c>
      <c r="U168" s="18">
        <f t="shared" si="217"/>
        <v>6505</v>
      </c>
      <c r="V168" s="18">
        <f t="shared" si="217"/>
        <v>28202</v>
      </c>
      <c r="W168" s="18">
        <f t="shared" si="217"/>
        <v>1377</v>
      </c>
      <c r="X168" s="18">
        <f t="shared" si="217"/>
        <v>3648</v>
      </c>
      <c r="Y168" s="18">
        <f t="shared" si="217"/>
        <v>3299</v>
      </c>
      <c r="Z168" s="18">
        <f t="shared" si="217"/>
        <v>36526</v>
      </c>
      <c r="AA168" s="18">
        <f t="shared" si="217"/>
        <v>16033</v>
      </c>
      <c r="AB168" s="18">
        <f t="shared" si="217"/>
        <v>12180</v>
      </c>
      <c r="AC168" s="18">
        <f t="shared" si="217"/>
        <v>2474</v>
      </c>
      <c r="AD168" s="18">
        <f t="shared" si="217"/>
        <v>5895</v>
      </c>
      <c r="AE168" s="18">
        <f t="shared" si="217"/>
        <v>2101</v>
      </c>
      <c r="AF168" s="18">
        <f t="shared" si="217"/>
        <v>-27</v>
      </c>
      <c r="AG168" s="18">
        <f t="shared" si="217"/>
        <v>-70</v>
      </c>
      <c r="AH168" s="18">
        <f t="shared" si="217"/>
        <v>7114</v>
      </c>
      <c r="AI168" s="18">
        <f t="shared" si="217"/>
        <v>3271</v>
      </c>
      <c r="AJ168" s="18">
        <f t="shared" si="217"/>
        <v>184212</v>
      </c>
    </row>
    <row r="169" spans="1:36">
      <c r="A169" s="1">
        <f>A31</f>
        <v>37681</v>
      </c>
      <c r="B169" s="18">
        <f t="shared" ref="B169:AJ169" si="218">IF(OR(B19="C",B31="C"),"C",B31-B19)</f>
        <v>-24508</v>
      </c>
      <c r="C169" s="18">
        <f t="shared" si="218"/>
        <v>2974</v>
      </c>
      <c r="D169" s="18">
        <f t="shared" si="218"/>
        <v>-6813</v>
      </c>
      <c r="E169" s="18">
        <f t="shared" si="218"/>
        <v>3749</v>
      </c>
      <c r="F169" s="18">
        <f t="shared" si="218"/>
        <v>-20129</v>
      </c>
      <c r="G169" s="18">
        <f t="shared" si="218"/>
        <v>-24659</v>
      </c>
      <c r="H169" s="18">
        <f t="shared" si="218"/>
        <v>-4889</v>
      </c>
      <c r="I169" s="18">
        <f t="shared" si="218"/>
        <v>-4509</v>
      </c>
      <c r="J169" s="18">
        <f t="shared" si="218"/>
        <v>-5518</v>
      </c>
      <c r="K169" s="18">
        <f t="shared" si="218"/>
        <v>10072</v>
      </c>
      <c r="L169" s="18">
        <f t="shared" si="218"/>
        <v>-14484</v>
      </c>
      <c r="M169" s="18">
        <f t="shared" si="218"/>
        <v>-3121</v>
      </c>
      <c r="N169" s="18">
        <f t="shared" si="218"/>
        <v>-9685</v>
      </c>
      <c r="O169" s="18">
        <f t="shared" si="218"/>
        <v>1425</v>
      </c>
      <c r="P169" s="18">
        <f t="shared" si="218"/>
        <v>-2108</v>
      </c>
      <c r="Q169" s="18">
        <f t="shared" si="218"/>
        <v>-7013</v>
      </c>
      <c r="R169" s="18">
        <f t="shared" si="218"/>
        <v>-300</v>
      </c>
      <c r="S169" s="18">
        <f t="shared" si="218"/>
        <v>325</v>
      </c>
      <c r="T169" s="18">
        <f t="shared" si="218"/>
        <v>-9249</v>
      </c>
      <c r="U169" s="18">
        <f t="shared" si="218"/>
        <v>2163</v>
      </c>
      <c r="V169" s="18">
        <f t="shared" si="218"/>
        <v>-36497</v>
      </c>
      <c r="W169" s="18">
        <f t="shared" si="218"/>
        <v>-1837</v>
      </c>
      <c r="X169" s="18">
        <f t="shared" si="218"/>
        <v>-4236</v>
      </c>
      <c r="Y169" s="18">
        <f t="shared" si="218"/>
        <v>-1576</v>
      </c>
      <c r="Z169" s="18">
        <f t="shared" si="218"/>
        <v>-44145</v>
      </c>
      <c r="AA169" s="18">
        <f t="shared" si="218"/>
        <v>9165</v>
      </c>
      <c r="AB169" s="18">
        <f t="shared" si="218"/>
        <v>4017</v>
      </c>
      <c r="AC169" s="18">
        <f t="shared" si="218"/>
        <v>-17751</v>
      </c>
      <c r="AD169" s="18">
        <f t="shared" si="218"/>
        <v>-9881</v>
      </c>
      <c r="AE169" s="18">
        <f t="shared" si="218"/>
        <v>-3206</v>
      </c>
      <c r="AF169" s="18">
        <f t="shared" si="218"/>
        <v>1778</v>
      </c>
      <c r="AG169" s="18">
        <f t="shared" si="218"/>
        <v>3287</v>
      </c>
      <c r="AH169" s="18">
        <f t="shared" si="218"/>
        <v>216</v>
      </c>
      <c r="AI169" s="18">
        <f t="shared" si="218"/>
        <v>1153</v>
      </c>
      <c r="AJ169" s="18">
        <f t="shared" si="218"/>
        <v>-171966</v>
      </c>
    </row>
    <row r="170" spans="1:36">
      <c r="A170" s="1">
        <f>A32</f>
        <v>37712</v>
      </c>
      <c r="B170" s="18">
        <f t="shared" ref="B170:AJ170" si="219">IF(OR(B20="C",B32="C"),"C",B32-B20)</f>
        <v>23541</v>
      </c>
      <c r="C170" s="18">
        <f t="shared" si="219"/>
        <v>9391</v>
      </c>
      <c r="D170" s="18">
        <f t="shared" si="219"/>
        <v>14546</v>
      </c>
      <c r="E170" s="18">
        <f t="shared" si="219"/>
        <v>13364</v>
      </c>
      <c r="F170" s="18">
        <f t="shared" si="219"/>
        <v>8778</v>
      </c>
      <c r="G170" s="18">
        <f t="shared" si="219"/>
        <v>17118</v>
      </c>
      <c r="H170" s="18">
        <f t="shared" si="219"/>
        <v>14126</v>
      </c>
      <c r="I170" s="18">
        <f t="shared" si="219"/>
        <v>3504</v>
      </c>
      <c r="J170" s="18">
        <f t="shared" si="219"/>
        <v>6948</v>
      </c>
      <c r="K170" s="18">
        <f t="shared" si="219"/>
        <v>15436</v>
      </c>
      <c r="L170" s="18">
        <f t="shared" si="219"/>
        <v>20398</v>
      </c>
      <c r="M170" s="18">
        <f t="shared" si="219"/>
        <v>1644</v>
      </c>
      <c r="N170" s="18">
        <f t="shared" si="219"/>
        <v>8001</v>
      </c>
      <c r="O170" s="18">
        <f t="shared" si="219"/>
        <v>4269</v>
      </c>
      <c r="P170" s="18">
        <f t="shared" si="219"/>
        <v>2619</v>
      </c>
      <c r="Q170" s="18">
        <f t="shared" si="219"/>
        <v>3486</v>
      </c>
      <c r="R170" s="18">
        <f t="shared" si="219"/>
        <v>12430</v>
      </c>
      <c r="S170" s="18">
        <f t="shared" si="219"/>
        <v>6360</v>
      </c>
      <c r="T170" s="18">
        <f t="shared" si="219"/>
        <v>8045</v>
      </c>
      <c r="U170" s="18">
        <f t="shared" si="219"/>
        <v>19267</v>
      </c>
      <c r="V170" s="18">
        <f t="shared" si="219"/>
        <v>17581</v>
      </c>
      <c r="W170" s="18">
        <f t="shared" si="219"/>
        <v>4091</v>
      </c>
      <c r="X170" s="18">
        <f t="shared" si="219"/>
        <v>3928</v>
      </c>
      <c r="Y170" s="18">
        <f t="shared" si="219"/>
        <v>1724</v>
      </c>
      <c r="Z170" s="18">
        <f t="shared" si="219"/>
        <v>27324</v>
      </c>
      <c r="AA170" s="18">
        <f t="shared" si="219"/>
        <v>21813</v>
      </c>
      <c r="AB170" s="18">
        <f t="shared" si="219"/>
        <v>5534</v>
      </c>
      <c r="AC170" s="18">
        <f t="shared" si="219"/>
        <v>-2964</v>
      </c>
      <c r="AD170" s="18">
        <f t="shared" si="219"/>
        <v>1585</v>
      </c>
      <c r="AE170" s="18">
        <f t="shared" si="219"/>
        <v>7464</v>
      </c>
      <c r="AF170" s="18">
        <f t="shared" si="219"/>
        <v>9842</v>
      </c>
      <c r="AG170" s="18">
        <f t="shared" si="219"/>
        <v>174</v>
      </c>
      <c r="AH170" s="18">
        <f t="shared" si="219"/>
        <v>2938</v>
      </c>
      <c r="AI170" s="18">
        <f t="shared" si="219"/>
        <v>243</v>
      </c>
      <c r="AJ170" s="18">
        <f t="shared" si="219"/>
        <v>280860</v>
      </c>
    </row>
    <row r="171" spans="1:36">
      <c r="A171" s="1">
        <f>A33</f>
        <v>37742</v>
      </c>
      <c r="B171" s="18">
        <f t="shared" ref="B171:AJ171" si="220">IF(OR(B21="C",B33="C"),"C",B33-B21)</f>
        <v>4091</v>
      </c>
      <c r="C171" s="18">
        <f t="shared" si="220"/>
        <v>-7938</v>
      </c>
      <c r="D171" s="18">
        <f t="shared" si="220"/>
        <v>4770</v>
      </c>
      <c r="E171" s="18">
        <f t="shared" si="220"/>
        <v>4304</v>
      </c>
      <c r="F171" s="18">
        <f t="shared" si="220"/>
        <v>229</v>
      </c>
      <c r="G171" s="18">
        <f t="shared" si="220"/>
        <v>-7479</v>
      </c>
      <c r="H171" s="18">
        <f t="shared" si="220"/>
        <v>-465</v>
      </c>
      <c r="I171" s="18">
        <f t="shared" si="220"/>
        <v>151</v>
      </c>
      <c r="J171" s="18">
        <f t="shared" si="220"/>
        <v>-114</v>
      </c>
      <c r="K171" s="18">
        <f t="shared" si="220"/>
        <v>7103</v>
      </c>
      <c r="L171" s="18">
        <f t="shared" si="220"/>
        <v>6687</v>
      </c>
      <c r="M171" s="18">
        <f t="shared" si="220"/>
        <v>-381</v>
      </c>
      <c r="N171" s="18">
        <f t="shared" si="220"/>
        <v>-48</v>
      </c>
      <c r="O171" s="18">
        <f t="shared" si="220"/>
        <v>2510</v>
      </c>
      <c r="P171" s="18">
        <f t="shared" si="220"/>
        <v>494</v>
      </c>
      <c r="Q171" s="18">
        <f t="shared" si="220"/>
        <v>700</v>
      </c>
      <c r="R171" s="18">
        <f t="shared" si="220"/>
        <v>17925</v>
      </c>
      <c r="S171" s="18">
        <f t="shared" si="220"/>
        <v>12359</v>
      </c>
      <c r="T171" s="18">
        <f t="shared" si="220"/>
        <v>2207</v>
      </c>
      <c r="U171" s="18">
        <f t="shared" si="220"/>
        <v>7509</v>
      </c>
      <c r="V171" s="18">
        <f t="shared" si="220"/>
        <v>-7952</v>
      </c>
      <c r="W171" s="18">
        <f t="shared" si="220"/>
        <v>1872</v>
      </c>
      <c r="X171" s="18">
        <f t="shared" si="220"/>
        <v>1005</v>
      </c>
      <c r="Y171" s="18">
        <f t="shared" si="220"/>
        <v>1326</v>
      </c>
      <c r="Z171" s="18">
        <f t="shared" si="220"/>
        <v>-3749</v>
      </c>
      <c r="AA171" s="18">
        <f t="shared" si="220"/>
        <v>6646</v>
      </c>
      <c r="AB171" s="18">
        <f t="shared" si="220"/>
        <v>4010</v>
      </c>
      <c r="AC171" s="18">
        <f t="shared" si="220"/>
        <v>-12151</v>
      </c>
      <c r="AD171" s="18">
        <f t="shared" si="220"/>
        <v>500</v>
      </c>
      <c r="AE171" s="18">
        <f t="shared" si="220"/>
        <v>1009</v>
      </c>
      <c r="AF171" s="18">
        <f t="shared" si="220"/>
        <v>2396</v>
      </c>
      <c r="AG171" s="18">
        <f t="shared" si="220"/>
        <v>226</v>
      </c>
      <c r="AH171" s="18">
        <f t="shared" si="220"/>
        <v>-1862</v>
      </c>
      <c r="AI171" s="18">
        <f t="shared" si="220"/>
        <v>1128</v>
      </c>
      <c r="AJ171" s="18">
        <f t="shared" si="220"/>
        <v>40405</v>
      </c>
    </row>
    <row r="172" spans="1:36">
      <c r="A172" s="1">
        <f>A34</f>
        <v>37773</v>
      </c>
      <c r="B172" s="18">
        <f t="shared" ref="B172:AJ172" si="221">IF(OR(B22="C",B34="C"),"C",B34-B22)</f>
        <v>-651</v>
      </c>
      <c r="C172" s="18">
        <f t="shared" si="221"/>
        <v>-26261</v>
      </c>
      <c r="D172" s="18">
        <f t="shared" si="221"/>
        <v>78</v>
      </c>
      <c r="E172" s="18">
        <f t="shared" si="221"/>
        <v>-1472</v>
      </c>
      <c r="F172" s="18">
        <f t="shared" si="221"/>
        <v>2553</v>
      </c>
      <c r="G172" s="18">
        <f t="shared" si="221"/>
        <v>-9096</v>
      </c>
      <c r="H172" s="18">
        <f t="shared" si="221"/>
        <v>-7316</v>
      </c>
      <c r="I172" s="18">
        <f t="shared" si="221"/>
        <v>-1404</v>
      </c>
      <c r="J172" s="18">
        <f t="shared" si="221"/>
        <v>-202</v>
      </c>
      <c r="K172" s="18">
        <f t="shared" si="221"/>
        <v>1953</v>
      </c>
      <c r="L172" s="18">
        <f t="shared" si="221"/>
        <v>350</v>
      </c>
      <c r="M172" s="18">
        <f t="shared" si="221"/>
        <v>-3654</v>
      </c>
      <c r="N172" s="18">
        <f t="shared" si="221"/>
        <v>-2624</v>
      </c>
      <c r="O172" s="18">
        <f t="shared" si="221"/>
        <v>-3628</v>
      </c>
      <c r="P172" s="18">
        <f t="shared" si="221"/>
        <v>-305</v>
      </c>
      <c r="Q172" s="18">
        <f t="shared" si="221"/>
        <v>-988</v>
      </c>
      <c r="R172" s="18">
        <f t="shared" si="221"/>
        <v>8885</v>
      </c>
      <c r="S172" s="18">
        <f t="shared" si="221"/>
        <v>6058</v>
      </c>
      <c r="T172" s="18">
        <f t="shared" si="221"/>
        <v>-2320</v>
      </c>
      <c r="U172" s="18">
        <f t="shared" si="221"/>
        <v>4185</v>
      </c>
      <c r="V172" s="18">
        <f t="shared" si="221"/>
        <v>-6879</v>
      </c>
      <c r="W172" s="18">
        <f t="shared" si="221"/>
        <v>-817</v>
      </c>
      <c r="X172" s="18">
        <f t="shared" si="221"/>
        <v>1134</v>
      </c>
      <c r="Y172" s="18">
        <f t="shared" si="221"/>
        <v>-1715</v>
      </c>
      <c r="Z172" s="18">
        <f t="shared" si="221"/>
        <v>-8278</v>
      </c>
      <c r="AA172" s="18">
        <f t="shared" si="221"/>
        <v>521</v>
      </c>
      <c r="AB172" s="18">
        <f t="shared" si="221"/>
        <v>208</v>
      </c>
      <c r="AC172" s="18">
        <f t="shared" si="221"/>
        <v>-5646</v>
      </c>
      <c r="AD172" s="18">
        <f t="shared" si="221"/>
        <v>-1301</v>
      </c>
      <c r="AE172" s="18">
        <f t="shared" si="221"/>
        <v>-568</v>
      </c>
      <c r="AF172" s="18">
        <f t="shared" si="221"/>
        <v>-5133</v>
      </c>
      <c r="AG172" s="18">
        <f t="shared" si="221"/>
        <v>-446</v>
      </c>
      <c r="AH172" s="18">
        <f t="shared" si="221"/>
        <v>-710</v>
      </c>
      <c r="AI172" s="18">
        <f t="shared" si="221"/>
        <v>-602</v>
      </c>
      <c r="AJ172" s="18">
        <f t="shared" si="221"/>
        <v>-63873</v>
      </c>
    </row>
    <row r="173" spans="1:36">
      <c r="A173" s="1">
        <f>A35</f>
        <v>37803</v>
      </c>
      <c r="B173" s="18">
        <f t="shared" ref="B173:AJ173" si="222">IF(OR(B23="C",B35="C"),"C",B35-B23)</f>
        <v>5413</v>
      </c>
      <c r="C173" s="18">
        <f t="shared" si="222"/>
        <v>138</v>
      </c>
      <c r="D173" s="18">
        <f t="shared" si="222"/>
        <v>-1917</v>
      </c>
      <c r="E173" s="18">
        <f t="shared" si="222"/>
        <v>1643</v>
      </c>
      <c r="F173" s="18">
        <f t="shared" si="222"/>
        <v>5086</v>
      </c>
      <c r="G173" s="18">
        <f t="shared" si="222"/>
        <v>3617</v>
      </c>
      <c r="H173" s="18">
        <f t="shared" si="222"/>
        <v>5339</v>
      </c>
      <c r="I173" s="18">
        <f t="shared" si="222"/>
        <v>1429</v>
      </c>
      <c r="J173" s="18">
        <f t="shared" si="222"/>
        <v>218</v>
      </c>
      <c r="K173" s="18">
        <f t="shared" si="222"/>
        <v>3598</v>
      </c>
      <c r="L173" s="18">
        <f t="shared" si="222"/>
        <v>6830</v>
      </c>
      <c r="M173" s="18">
        <f t="shared" si="222"/>
        <v>2613</v>
      </c>
      <c r="N173" s="18">
        <f t="shared" si="222"/>
        <v>2656</v>
      </c>
      <c r="O173" s="18">
        <f t="shared" si="222"/>
        <v>3838</v>
      </c>
      <c r="P173" s="18">
        <f t="shared" si="222"/>
        <v>-784</v>
      </c>
      <c r="Q173" s="18">
        <f t="shared" si="222"/>
        <v>-1332</v>
      </c>
      <c r="R173" s="18">
        <f t="shared" si="222"/>
        <v>-2406</v>
      </c>
      <c r="S173" s="18">
        <f t="shared" si="222"/>
        <v>-5683</v>
      </c>
      <c r="T173" s="18">
        <f t="shared" si="222"/>
        <v>1066</v>
      </c>
      <c r="U173" s="18">
        <f t="shared" si="222"/>
        <v>3630</v>
      </c>
      <c r="V173" s="18">
        <f t="shared" si="222"/>
        <v>-14244</v>
      </c>
      <c r="W173" s="18">
        <f t="shared" si="222"/>
        <v>3033</v>
      </c>
      <c r="X173" s="18">
        <f t="shared" si="222"/>
        <v>963</v>
      </c>
      <c r="Y173" s="18">
        <f t="shared" si="222"/>
        <v>-1366</v>
      </c>
      <c r="Z173" s="18">
        <f t="shared" si="222"/>
        <v>-11614</v>
      </c>
      <c r="AA173" s="18">
        <f t="shared" si="222"/>
        <v>2163</v>
      </c>
      <c r="AB173" s="18">
        <f t="shared" si="222"/>
        <v>2110</v>
      </c>
      <c r="AC173" s="18">
        <f t="shared" si="222"/>
        <v>4536</v>
      </c>
      <c r="AD173" s="18">
        <f t="shared" si="222"/>
        <v>2897</v>
      </c>
      <c r="AE173" s="18">
        <f t="shared" si="222"/>
        <v>903</v>
      </c>
      <c r="AF173" s="18">
        <f t="shared" si="222"/>
        <v>6536</v>
      </c>
      <c r="AG173" s="18">
        <f t="shared" si="222"/>
        <v>-606</v>
      </c>
      <c r="AH173" s="18">
        <f t="shared" si="222"/>
        <v>1422</v>
      </c>
      <c r="AI173" s="18">
        <f t="shared" si="222"/>
        <v>1464</v>
      </c>
      <c r="AJ173" s="18">
        <f t="shared" si="222"/>
        <v>50489</v>
      </c>
    </row>
    <row r="174" spans="1:36">
      <c r="A174" s="1">
        <f>A36</f>
        <v>37834</v>
      </c>
      <c r="B174" s="18">
        <f t="shared" ref="B174:AJ174" si="223">IF(OR(B24="C",B36="C"),"C",B36-B24)</f>
        <v>2855</v>
      </c>
      <c r="C174" s="18">
        <f t="shared" si="223"/>
        <v>-4009</v>
      </c>
      <c r="D174" s="18">
        <f t="shared" si="223"/>
        <v>-5829</v>
      </c>
      <c r="E174" s="18">
        <f t="shared" si="223"/>
        <v>11122</v>
      </c>
      <c r="F174" s="18">
        <f t="shared" si="223"/>
        <v>4617</v>
      </c>
      <c r="G174" s="18">
        <f t="shared" si="223"/>
        <v>-3289</v>
      </c>
      <c r="H174" s="18">
        <f t="shared" si="223"/>
        <v>-1729</v>
      </c>
      <c r="I174" s="18">
        <f t="shared" si="223"/>
        <v>622</v>
      </c>
      <c r="J174" s="18">
        <f t="shared" si="223"/>
        <v>503</v>
      </c>
      <c r="K174" s="18">
        <f t="shared" si="223"/>
        <v>-1247</v>
      </c>
      <c r="L174" s="18">
        <f t="shared" si="223"/>
        <v>3856</v>
      </c>
      <c r="M174" s="18">
        <f t="shared" si="223"/>
        <v>607</v>
      </c>
      <c r="N174" s="18">
        <f t="shared" si="223"/>
        <v>2480</v>
      </c>
      <c r="O174" s="18">
        <f t="shared" si="223"/>
        <v>1873</v>
      </c>
      <c r="P174" s="18">
        <f t="shared" si="223"/>
        <v>-1687</v>
      </c>
      <c r="Q174" s="18">
        <f t="shared" si="223"/>
        <v>-1041</v>
      </c>
      <c r="R174" s="18">
        <f t="shared" si="223"/>
        <v>6443</v>
      </c>
      <c r="S174" s="18">
        <f t="shared" si="223"/>
        <v>5154</v>
      </c>
      <c r="T174" s="18">
        <f t="shared" si="223"/>
        <v>4725</v>
      </c>
      <c r="U174" s="18">
        <f t="shared" si="223"/>
        <v>506</v>
      </c>
      <c r="V174" s="18">
        <f t="shared" si="223"/>
        <v>-10552</v>
      </c>
      <c r="W174" s="18">
        <f t="shared" si="223"/>
        <v>3546</v>
      </c>
      <c r="X174" s="18">
        <f t="shared" si="223"/>
        <v>-11</v>
      </c>
      <c r="Y174" s="18">
        <f t="shared" si="223"/>
        <v>-694</v>
      </c>
      <c r="Z174" s="18">
        <f t="shared" si="223"/>
        <v>-7710</v>
      </c>
      <c r="AA174" s="18">
        <f t="shared" si="223"/>
        <v>4384</v>
      </c>
      <c r="AB174" s="18">
        <f t="shared" si="223"/>
        <v>-2876</v>
      </c>
      <c r="AC174" s="18">
        <f t="shared" si="223"/>
        <v>-8885</v>
      </c>
      <c r="AD174" s="18">
        <f t="shared" si="223"/>
        <v>-2020</v>
      </c>
      <c r="AE174" s="18">
        <f t="shared" si="223"/>
        <v>-1596</v>
      </c>
      <c r="AF174" s="18">
        <f t="shared" si="223"/>
        <v>-1000</v>
      </c>
      <c r="AG174" s="18">
        <f t="shared" si="223"/>
        <v>-897</v>
      </c>
      <c r="AH174" s="18">
        <f t="shared" si="223"/>
        <v>728</v>
      </c>
      <c r="AI174" s="18">
        <f t="shared" si="223"/>
        <v>1106</v>
      </c>
      <c r="AJ174" s="18">
        <f t="shared" si="223"/>
        <v>2614</v>
      </c>
    </row>
    <row r="175" spans="1:36">
      <c r="A175" s="1">
        <f>A37</f>
        <v>37865</v>
      </c>
      <c r="B175" s="18">
        <f t="shared" ref="B175:AJ175" si="224">IF(OR(B25="C",B37="C"),"C",B37-B25)</f>
        <v>10379</v>
      </c>
      <c r="C175" s="18">
        <f t="shared" si="224"/>
        <v>-124</v>
      </c>
      <c r="D175" s="18">
        <f t="shared" si="224"/>
        <v>-2358</v>
      </c>
      <c r="E175" s="18">
        <f t="shared" si="224"/>
        <v>6893</v>
      </c>
      <c r="F175" s="18">
        <f t="shared" si="224"/>
        <v>7097</v>
      </c>
      <c r="G175" s="18">
        <f t="shared" si="224"/>
        <v>9348</v>
      </c>
      <c r="H175" s="18">
        <f t="shared" si="224"/>
        <v>4602</v>
      </c>
      <c r="I175" s="18">
        <f t="shared" si="224"/>
        <v>2049</v>
      </c>
      <c r="J175" s="18">
        <f t="shared" si="224"/>
        <v>-876</v>
      </c>
      <c r="K175" s="18">
        <f t="shared" si="224"/>
        <v>3167</v>
      </c>
      <c r="L175" s="18">
        <f t="shared" si="224"/>
        <v>800</v>
      </c>
      <c r="M175" s="18">
        <f t="shared" si="224"/>
        <v>-1389</v>
      </c>
      <c r="N175" s="18">
        <f t="shared" si="224"/>
        <v>586</v>
      </c>
      <c r="O175" s="18">
        <f t="shared" si="224"/>
        <v>5686</v>
      </c>
      <c r="P175" s="18">
        <f t="shared" si="224"/>
        <v>386</v>
      </c>
      <c r="Q175" s="18">
        <f t="shared" si="224"/>
        <v>-795</v>
      </c>
      <c r="R175" s="18">
        <f t="shared" si="224"/>
        <v>17781</v>
      </c>
      <c r="S175" s="18">
        <f t="shared" si="224"/>
        <v>12330</v>
      </c>
      <c r="T175" s="18">
        <f t="shared" si="224"/>
        <v>-1615</v>
      </c>
      <c r="U175" s="18">
        <f t="shared" si="224"/>
        <v>-4233</v>
      </c>
      <c r="V175" s="18">
        <f t="shared" si="224"/>
        <v>-3104</v>
      </c>
      <c r="W175" s="18">
        <f t="shared" si="224"/>
        <v>5037</v>
      </c>
      <c r="X175" s="18">
        <f t="shared" si="224"/>
        <v>-589</v>
      </c>
      <c r="Y175" s="18">
        <f t="shared" si="224"/>
        <v>3077</v>
      </c>
      <c r="Z175" s="18">
        <f t="shared" si="224"/>
        <v>4421</v>
      </c>
      <c r="AA175" s="18">
        <f t="shared" si="224"/>
        <v>5182</v>
      </c>
      <c r="AB175" s="18">
        <f t="shared" si="224"/>
        <v>3403</v>
      </c>
      <c r="AC175" s="18">
        <f t="shared" si="224"/>
        <v>14914</v>
      </c>
      <c r="AD175" s="18">
        <f t="shared" si="224"/>
        <v>163</v>
      </c>
      <c r="AE175" s="18">
        <f t="shared" si="224"/>
        <v>-351</v>
      </c>
      <c r="AF175" s="18">
        <f t="shared" si="224"/>
        <v>5570</v>
      </c>
      <c r="AG175" s="18">
        <f t="shared" si="224"/>
        <v>-465</v>
      </c>
      <c r="AH175" s="18">
        <f t="shared" si="224"/>
        <v>1620</v>
      </c>
      <c r="AI175" s="18">
        <f t="shared" si="224"/>
        <v>2956</v>
      </c>
      <c r="AJ175" s="18">
        <f t="shared" si="224"/>
        <v>94798</v>
      </c>
    </row>
    <row r="176" spans="1:36">
      <c r="A176" s="1">
        <f>A38</f>
        <v>37895</v>
      </c>
      <c r="B176" s="18">
        <f t="shared" ref="B176:AJ176" si="225">IF(OR(B26="C",B38="C"),"C",B38-B26)</f>
        <v>5888</v>
      </c>
      <c r="C176" s="18">
        <f t="shared" si="225"/>
        <v>-30636</v>
      </c>
      <c r="D176" s="18">
        <f t="shared" si="225"/>
        <v>-5254</v>
      </c>
      <c r="E176" s="18">
        <f t="shared" si="225"/>
        <v>2388</v>
      </c>
      <c r="F176" s="18">
        <f t="shared" si="225"/>
        <v>1857</v>
      </c>
      <c r="G176" s="18">
        <f t="shared" si="225"/>
        <v>14240</v>
      </c>
      <c r="H176" s="18">
        <f t="shared" si="225"/>
        <v>-2201</v>
      </c>
      <c r="I176" s="18">
        <f t="shared" si="225"/>
        <v>-247</v>
      </c>
      <c r="J176" s="18">
        <f t="shared" si="225"/>
        <v>439</v>
      </c>
      <c r="K176" s="18">
        <f t="shared" si="225"/>
        <v>-2843</v>
      </c>
      <c r="L176" s="18">
        <f t="shared" si="225"/>
        <v>6075</v>
      </c>
      <c r="M176" s="18">
        <f t="shared" si="225"/>
        <v>3384</v>
      </c>
      <c r="N176" s="18">
        <f t="shared" si="225"/>
        <v>-3611</v>
      </c>
      <c r="O176" s="18">
        <f t="shared" si="225"/>
        <v>1369</v>
      </c>
      <c r="P176" s="18">
        <f t="shared" si="225"/>
        <v>-655</v>
      </c>
      <c r="Q176" s="18">
        <f t="shared" si="225"/>
        <v>295</v>
      </c>
      <c r="R176" s="18">
        <f t="shared" si="225"/>
        <v>2796</v>
      </c>
      <c r="S176" s="18">
        <f t="shared" si="225"/>
        <v>-1344</v>
      </c>
      <c r="T176" s="18">
        <f t="shared" si="225"/>
        <v>3119</v>
      </c>
      <c r="U176" s="18">
        <f t="shared" si="225"/>
        <v>-383</v>
      </c>
      <c r="V176" s="18">
        <f t="shared" si="225"/>
        <v>1555</v>
      </c>
      <c r="W176" s="18">
        <f t="shared" si="225"/>
        <v>4374</v>
      </c>
      <c r="X176" s="18">
        <f t="shared" si="225"/>
        <v>1551</v>
      </c>
      <c r="Y176" s="18">
        <f t="shared" si="225"/>
        <v>-674</v>
      </c>
      <c r="Z176" s="18">
        <f t="shared" si="225"/>
        <v>6807</v>
      </c>
      <c r="AA176" s="18">
        <f t="shared" si="225"/>
        <v>3026</v>
      </c>
      <c r="AB176" s="18">
        <f t="shared" si="225"/>
        <v>1382</v>
      </c>
      <c r="AC176" s="18">
        <f t="shared" si="225"/>
        <v>4344</v>
      </c>
      <c r="AD176" s="18">
        <f t="shared" si="225"/>
        <v>582</v>
      </c>
      <c r="AE176" s="18">
        <f t="shared" si="225"/>
        <v>-1569</v>
      </c>
      <c r="AF176" s="18">
        <f t="shared" si="225"/>
        <v>4626</v>
      </c>
      <c r="AG176" s="18">
        <f t="shared" si="225"/>
        <v>-27</v>
      </c>
      <c r="AH176" s="18">
        <f t="shared" si="225"/>
        <v>1369</v>
      </c>
      <c r="AI176" s="18">
        <f t="shared" si="225"/>
        <v>2402</v>
      </c>
      <c r="AJ176" s="18">
        <f t="shared" si="225"/>
        <v>18961</v>
      </c>
    </row>
    <row r="177" spans="1:36">
      <c r="A177" s="1">
        <f>A39</f>
        <v>37926</v>
      </c>
      <c r="B177" s="18">
        <f t="shared" ref="B177:AJ177" si="226">IF(OR(B27="C",B39="C"),"C",B39-B27)</f>
        <v>3496</v>
      </c>
      <c r="C177" s="18">
        <f t="shared" si="226"/>
        <v>-32505</v>
      </c>
      <c r="D177" s="18">
        <f t="shared" si="226"/>
        <v>-3216</v>
      </c>
      <c r="E177" s="18">
        <f t="shared" si="226"/>
        <v>10785</v>
      </c>
      <c r="F177" s="18">
        <f t="shared" si="226"/>
        <v>-837</v>
      </c>
      <c r="G177" s="18">
        <f t="shared" si="226"/>
        <v>6647</v>
      </c>
      <c r="H177" s="18">
        <f t="shared" si="226"/>
        <v>-2723</v>
      </c>
      <c r="I177" s="18">
        <f t="shared" si="226"/>
        <v>272</v>
      </c>
      <c r="J177" s="18">
        <f t="shared" si="226"/>
        <v>-98</v>
      </c>
      <c r="K177" s="18">
        <f t="shared" si="226"/>
        <v>-3791</v>
      </c>
      <c r="L177" s="18">
        <f t="shared" si="226"/>
        <v>7602</v>
      </c>
      <c r="M177" s="18">
        <f t="shared" si="226"/>
        <v>3032</v>
      </c>
      <c r="N177" s="18">
        <f t="shared" si="226"/>
        <v>-908</v>
      </c>
      <c r="O177" s="18">
        <f t="shared" si="226"/>
        <v>442</v>
      </c>
      <c r="P177" s="18">
        <f t="shared" si="226"/>
        <v>-2771</v>
      </c>
      <c r="Q177" s="18">
        <f t="shared" si="226"/>
        <v>-3</v>
      </c>
      <c r="R177" s="18">
        <f t="shared" si="226"/>
        <v>10224</v>
      </c>
      <c r="S177" s="18">
        <f t="shared" si="226"/>
        <v>5984</v>
      </c>
      <c r="T177" s="18">
        <f t="shared" si="226"/>
        <v>-3837</v>
      </c>
      <c r="U177" s="18">
        <f t="shared" si="226"/>
        <v>2779</v>
      </c>
      <c r="V177" s="18">
        <f t="shared" si="226"/>
        <v>-3146</v>
      </c>
      <c r="W177" s="18">
        <f t="shared" si="226"/>
        <v>2831</v>
      </c>
      <c r="X177" s="18">
        <f t="shared" si="226"/>
        <v>221</v>
      </c>
      <c r="Y177" s="18">
        <f t="shared" si="226"/>
        <v>2082</v>
      </c>
      <c r="Z177" s="18">
        <f t="shared" si="226"/>
        <v>1989</v>
      </c>
      <c r="AA177" s="18">
        <f t="shared" si="226"/>
        <v>5363</v>
      </c>
      <c r="AB177" s="18">
        <f t="shared" si="226"/>
        <v>-2184</v>
      </c>
      <c r="AC177" s="18">
        <f t="shared" si="226"/>
        <v>5884</v>
      </c>
      <c r="AD177" s="18">
        <f t="shared" si="226"/>
        <v>4976</v>
      </c>
      <c r="AE177" s="18">
        <f t="shared" si="226"/>
        <v>-264</v>
      </c>
      <c r="AF177" s="18">
        <f t="shared" si="226"/>
        <v>4338</v>
      </c>
      <c r="AG177" s="18">
        <f t="shared" si="226"/>
        <v>-158</v>
      </c>
      <c r="AH177" s="18">
        <f t="shared" si="226"/>
        <v>3049</v>
      </c>
      <c r="AI177" s="18">
        <f t="shared" si="226"/>
        <v>291</v>
      </c>
      <c r="AJ177" s="18">
        <f t="shared" si="226"/>
        <v>17877</v>
      </c>
    </row>
    <row r="178" spans="1:36">
      <c r="A178" s="1">
        <f>A40</f>
        <v>37956</v>
      </c>
      <c r="B178" s="18">
        <f t="shared" ref="B178:AJ178" si="227">IF(OR(B28="C",B40="C"),"C",B40-B28)</f>
        <v>9748</v>
      </c>
      <c r="C178" s="18">
        <f t="shared" si="227"/>
        <v>6201</v>
      </c>
      <c r="D178" s="18">
        <f t="shared" si="227"/>
        <v>1857</v>
      </c>
      <c r="E178" s="18">
        <f t="shared" si="227"/>
        <v>2577</v>
      </c>
      <c r="F178" s="18">
        <f t="shared" si="227"/>
        <v>-5087</v>
      </c>
      <c r="G178" s="18">
        <f t="shared" si="227"/>
        <v>7609</v>
      </c>
      <c r="H178" s="18">
        <f t="shared" si="227"/>
        <v>-5887</v>
      </c>
      <c r="I178" s="18">
        <f t="shared" si="227"/>
        <v>34</v>
      </c>
      <c r="J178" s="18">
        <f t="shared" si="227"/>
        <v>2062</v>
      </c>
      <c r="K178" s="18">
        <f t="shared" si="227"/>
        <v>6114</v>
      </c>
      <c r="L178" s="18">
        <f t="shared" si="227"/>
        <v>17639</v>
      </c>
      <c r="M178" s="18">
        <f t="shared" si="227"/>
        <v>898</v>
      </c>
      <c r="N178" s="18">
        <f t="shared" si="227"/>
        <v>3224</v>
      </c>
      <c r="O178" s="18">
        <f t="shared" si="227"/>
        <v>1708</v>
      </c>
      <c r="P178" s="18">
        <f t="shared" si="227"/>
        <v>577</v>
      </c>
      <c r="Q178" s="18">
        <f t="shared" si="227"/>
        <v>-484</v>
      </c>
      <c r="R178" s="18">
        <f t="shared" si="227"/>
        <v>12539</v>
      </c>
      <c r="S178" s="18">
        <f t="shared" si="227"/>
        <v>7643</v>
      </c>
      <c r="T178" s="18">
        <f t="shared" si="227"/>
        <v>1020</v>
      </c>
      <c r="U178" s="18">
        <f t="shared" si="227"/>
        <v>-2563</v>
      </c>
      <c r="V178" s="18">
        <f t="shared" si="227"/>
        <v>19604</v>
      </c>
      <c r="W178" s="18">
        <f t="shared" si="227"/>
        <v>4507</v>
      </c>
      <c r="X178" s="18">
        <f t="shared" si="227"/>
        <v>5568</v>
      </c>
      <c r="Y178" s="18">
        <f t="shared" si="227"/>
        <v>3497</v>
      </c>
      <c r="Z178" s="18">
        <f t="shared" si="227"/>
        <v>33176</v>
      </c>
      <c r="AA178" s="18">
        <f t="shared" si="227"/>
        <v>17598</v>
      </c>
      <c r="AB178" s="18">
        <f t="shared" si="227"/>
        <v>1361</v>
      </c>
      <c r="AC178" s="18">
        <f t="shared" si="227"/>
        <v>22075</v>
      </c>
      <c r="AD178" s="18">
        <f t="shared" si="227"/>
        <v>6868</v>
      </c>
      <c r="AE178" s="18">
        <f t="shared" si="227"/>
        <v>1287</v>
      </c>
      <c r="AF178" s="18">
        <f t="shared" si="227"/>
        <v>4061</v>
      </c>
      <c r="AG178" s="18">
        <f t="shared" si="227"/>
        <v>841</v>
      </c>
      <c r="AH178" s="18">
        <f t="shared" si="227"/>
        <v>7647</v>
      </c>
      <c r="AI178" s="18">
        <f t="shared" si="227"/>
        <v>5308</v>
      </c>
      <c r="AJ178" s="18">
        <f t="shared" si="227"/>
        <v>160004</v>
      </c>
    </row>
    <row r="179" spans="1:36">
      <c r="A179" s="1">
        <f>A41</f>
        <v>37987</v>
      </c>
      <c r="B179" s="18">
        <f t="shared" ref="B179:AJ179" si="228">IF(OR(B29="C",B41="C"),"C",B41-B29)</f>
        <v>4087</v>
      </c>
      <c r="C179" s="18">
        <f t="shared" si="228"/>
        <v>12681</v>
      </c>
      <c r="D179" s="18">
        <f t="shared" si="228"/>
        <v>6104</v>
      </c>
      <c r="E179" s="18">
        <f t="shared" si="228"/>
        <v>13420</v>
      </c>
      <c r="F179" s="18">
        <f t="shared" si="228"/>
        <v>-5529</v>
      </c>
      <c r="G179" s="18">
        <f t="shared" si="228"/>
        <v>49142</v>
      </c>
      <c r="H179" s="18">
        <f t="shared" si="228"/>
        <v>-5944</v>
      </c>
      <c r="I179" s="18">
        <f t="shared" si="228"/>
        <v>3023</v>
      </c>
      <c r="J179" s="18">
        <f t="shared" si="228"/>
        <v>3009</v>
      </c>
      <c r="K179" s="18">
        <f t="shared" si="228"/>
        <v>11671</v>
      </c>
      <c r="L179" s="18">
        <f t="shared" si="228"/>
        <v>25281</v>
      </c>
      <c r="M179" s="18">
        <f t="shared" si="228"/>
        <v>1472</v>
      </c>
      <c r="N179" s="18">
        <f t="shared" si="228"/>
        <v>1350</v>
      </c>
      <c r="O179" s="18">
        <f t="shared" si="228"/>
        <v>2133</v>
      </c>
      <c r="P179" s="18">
        <f t="shared" si="228"/>
        <v>-2391</v>
      </c>
      <c r="Q179" s="18">
        <f t="shared" si="228"/>
        <v>-1980</v>
      </c>
      <c r="R179" s="18">
        <f t="shared" si="228"/>
        <v>20895</v>
      </c>
      <c r="S179" s="18">
        <f t="shared" si="228"/>
        <v>15079</v>
      </c>
      <c r="T179" s="18">
        <f t="shared" si="228"/>
        <v>163</v>
      </c>
      <c r="U179" s="18">
        <f t="shared" si="228"/>
        <v>-9077</v>
      </c>
      <c r="V179" s="18">
        <f t="shared" si="228"/>
        <v>22203</v>
      </c>
      <c r="W179" s="18">
        <f t="shared" si="228"/>
        <v>1372</v>
      </c>
      <c r="X179" s="18">
        <f t="shared" si="228"/>
        <v>3437</v>
      </c>
      <c r="Y179" s="18">
        <f t="shared" si="228"/>
        <v>5963</v>
      </c>
      <c r="Z179" s="18">
        <f t="shared" si="228"/>
        <v>32975</v>
      </c>
      <c r="AA179" s="18">
        <f t="shared" si="228"/>
        <v>17249</v>
      </c>
      <c r="AB179" s="18">
        <f t="shared" si="228"/>
        <v>1118</v>
      </c>
      <c r="AC179" s="18">
        <f t="shared" si="228"/>
        <v>14922</v>
      </c>
      <c r="AD179" s="18">
        <f t="shared" si="228"/>
        <v>-1306</v>
      </c>
      <c r="AE179" s="18">
        <f t="shared" si="228"/>
        <v>9545</v>
      </c>
      <c r="AF179" s="18">
        <f t="shared" si="228"/>
        <v>3540</v>
      </c>
      <c r="AG179" s="18">
        <f t="shared" si="228"/>
        <v>-648</v>
      </c>
      <c r="AH179" s="18">
        <f t="shared" si="228"/>
        <v>6611</v>
      </c>
      <c r="AI179" s="18">
        <f t="shared" si="228"/>
        <v>889</v>
      </c>
      <c r="AJ179" s="18">
        <f t="shared" si="228"/>
        <v>214407</v>
      </c>
    </row>
    <row r="180" spans="1:36">
      <c r="A180" s="1">
        <f>A42</f>
        <v>38018</v>
      </c>
      <c r="B180" s="18">
        <f t="shared" ref="B180:AJ180" si="229">IF(OR(B30="C",B42="C"),"C",B42-B30)</f>
        <v>5607</v>
      </c>
      <c r="C180" s="18">
        <f t="shared" si="229"/>
        <v>-10854</v>
      </c>
      <c r="D180" s="18">
        <f t="shared" si="229"/>
        <v>-6163</v>
      </c>
      <c r="E180" s="18">
        <f t="shared" si="229"/>
        <v>2839</v>
      </c>
      <c r="F180" s="18">
        <f t="shared" si="229"/>
        <v>-3702</v>
      </c>
      <c r="G180" s="18">
        <f t="shared" si="229"/>
        <v>15787</v>
      </c>
      <c r="H180" s="18">
        <f t="shared" si="229"/>
        <v>-1063</v>
      </c>
      <c r="I180" s="18">
        <f t="shared" si="229"/>
        <v>-8</v>
      </c>
      <c r="J180" s="18">
        <f t="shared" si="229"/>
        <v>7144</v>
      </c>
      <c r="K180" s="18">
        <f t="shared" si="229"/>
        <v>4673</v>
      </c>
      <c r="L180" s="18">
        <f t="shared" si="229"/>
        <v>9970</v>
      </c>
      <c r="M180" s="18">
        <f t="shared" si="229"/>
        <v>1244</v>
      </c>
      <c r="N180" s="18">
        <f t="shared" si="229"/>
        <v>3548</v>
      </c>
      <c r="O180" s="18">
        <f t="shared" si="229"/>
        <v>-1141</v>
      </c>
      <c r="P180" s="18">
        <f t="shared" si="229"/>
        <v>-2045</v>
      </c>
      <c r="Q180" s="18">
        <f t="shared" si="229"/>
        <v>-990</v>
      </c>
      <c r="R180" s="18">
        <f t="shared" si="229"/>
        <v>13068</v>
      </c>
      <c r="S180" s="18">
        <f t="shared" si="229"/>
        <v>12276</v>
      </c>
      <c r="T180" s="18">
        <f t="shared" si="229"/>
        <v>261</v>
      </c>
      <c r="U180" s="18">
        <f t="shared" si="229"/>
        <v>-7727</v>
      </c>
      <c r="V180" s="18">
        <f t="shared" si="229"/>
        <v>22584</v>
      </c>
      <c r="W180" s="18">
        <f t="shared" si="229"/>
        <v>4069</v>
      </c>
      <c r="X180" s="18">
        <f t="shared" si="229"/>
        <v>3244</v>
      </c>
      <c r="Y180" s="18">
        <f t="shared" si="229"/>
        <v>2997</v>
      </c>
      <c r="Z180" s="18">
        <f t="shared" si="229"/>
        <v>32893</v>
      </c>
      <c r="AA180" s="18">
        <f t="shared" si="229"/>
        <v>17854</v>
      </c>
      <c r="AB180" s="18">
        <f t="shared" si="229"/>
        <v>-5076</v>
      </c>
      <c r="AC180" s="18">
        <f t="shared" si="229"/>
        <v>2753</v>
      </c>
      <c r="AD180" s="18">
        <f t="shared" si="229"/>
        <v>-940</v>
      </c>
      <c r="AE180" s="18">
        <f t="shared" si="229"/>
        <v>1950</v>
      </c>
      <c r="AF180" s="18">
        <f t="shared" si="229"/>
        <v>7318</v>
      </c>
      <c r="AG180" s="18">
        <f t="shared" si="229"/>
        <v>618</v>
      </c>
      <c r="AH180" s="18">
        <f t="shared" si="229"/>
        <v>6133</v>
      </c>
      <c r="AI180" s="18">
        <f t="shared" si="229"/>
        <v>1134</v>
      </c>
      <c r="AJ180" s="18">
        <f t="shared" si="229"/>
        <v>95085</v>
      </c>
    </row>
    <row r="181" spans="1:36">
      <c r="A181" s="1">
        <f>A43</f>
        <v>38047</v>
      </c>
      <c r="B181" s="18">
        <f t="shared" ref="B181:AJ181" si="230">IF(OR(B31="C",B43="C"),"C",B43-B31)</f>
        <v>4580</v>
      </c>
      <c r="C181" s="18">
        <f t="shared" si="230"/>
        <v>4702</v>
      </c>
      <c r="D181" s="18">
        <f t="shared" si="230"/>
        <v>-6177</v>
      </c>
      <c r="E181" s="18">
        <f t="shared" si="230"/>
        <v>3567</v>
      </c>
      <c r="F181" s="18">
        <f t="shared" si="230"/>
        <v>8278</v>
      </c>
      <c r="G181" s="18">
        <f t="shared" si="230"/>
        <v>9799</v>
      </c>
      <c r="H181" s="18">
        <f t="shared" si="230"/>
        <v>2640</v>
      </c>
      <c r="I181" s="18">
        <f t="shared" si="230"/>
        <v>1184</v>
      </c>
      <c r="J181" s="18">
        <f t="shared" si="230"/>
        <v>6088</v>
      </c>
      <c r="K181" s="18">
        <f t="shared" si="230"/>
        <v>-6931</v>
      </c>
      <c r="L181" s="18">
        <f t="shared" si="230"/>
        <v>9291</v>
      </c>
      <c r="M181" s="18">
        <f t="shared" si="230"/>
        <v>1475</v>
      </c>
      <c r="N181" s="18">
        <f t="shared" si="230"/>
        <v>3419</v>
      </c>
      <c r="O181" s="18">
        <f t="shared" si="230"/>
        <v>-797</v>
      </c>
      <c r="P181" s="18">
        <f t="shared" si="230"/>
        <v>-1072</v>
      </c>
      <c r="Q181" s="18">
        <f t="shared" si="230"/>
        <v>-1984</v>
      </c>
      <c r="R181" s="18">
        <f t="shared" si="230"/>
        <v>15424</v>
      </c>
      <c r="S181" s="18">
        <f t="shared" si="230"/>
        <v>10251</v>
      </c>
      <c r="T181" s="18">
        <f t="shared" si="230"/>
        <v>6576</v>
      </c>
      <c r="U181" s="18">
        <f t="shared" si="230"/>
        <v>-11246</v>
      </c>
      <c r="V181" s="18">
        <f t="shared" si="230"/>
        <v>28781</v>
      </c>
      <c r="W181" s="18">
        <f t="shared" si="230"/>
        <v>3987</v>
      </c>
      <c r="X181" s="18">
        <f t="shared" si="230"/>
        <v>4174</v>
      </c>
      <c r="Y181" s="18">
        <f t="shared" si="230"/>
        <v>2898</v>
      </c>
      <c r="Z181" s="18">
        <f t="shared" si="230"/>
        <v>39839</v>
      </c>
      <c r="AA181" s="18">
        <f t="shared" si="230"/>
        <v>10603</v>
      </c>
      <c r="AB181" s="18">
        <f t="shared" si="230"/>
        <v>-5288</v>
      </c>
      <c r="AC181" s="18">
        <f t="shared" si="230"/>
        <v>3321</v>
      </c>
      <c r="AD181" s="18">
        <f t="shared" si="230"/>
        <v>3420</v>
      </c>
      <c r="AE181" s="18">
        <f t="shared" si="230"/>
        <v>-297</v>
      </c>
      <c r="AF181" s="18">
        <f t="shared" si="230"/>
        <v>4566</v>
      </c>
      <c r="AG181" s="18">
        <f t="shared" si="230"/>
        <v>-4384</v>
      </c>
      <c r="AH181" s="18">
        <f t="shared" si="230"/>
        <v>6098</v>
      </c>
      <c r="AI181" s="18">
        <f t="shared" si="230"/>
        <v>-2769</v>
      </c>
      <c r="AJ181" s="18">
        <f t="shared" si="230"/>
        <v>103926</v>
      </c>
    </row>
    <row r="182" spans="1:36">
      <c r="A182" s="1">
        <f>A44</f>
        <v>38078</v>
      </c>
      <c r="B182" s="18">
        <f t="shared" ref="B182:AJ182" si="231">IF(OR(B32="C",B44="C"),"C",B44-B32)</f>
        <v>-5160</v>
      </c>
      <c r="C182" s="18">
        <f t="shared" si="231"/>
        <v>37056</v>
      </c>
      <c r="D182" s="18">
        <f t="shared" si="231"/>
        <v>-8580</v>
      </c>
      <c r="E182" s="18">
        <f t="shared" si="231"/>
        <v>2050</v>
      </c>
      <c r="F182" s="18">
        <f t="shared" si="231"/>
        <v>2793</v>
      </c>
      <c r="G182" s="18">
        <f t="shared" si="231"/>
        <v>6575</v>
      </c>
      <c r="H182" s="18">
        <f t="shared" si="231"/>
        <v>-3059</v>
      </c>
      <c r="I182" s="18">
        <f t="shared" si="231"/>
        <v>849</v>
      </c>
      <c r="J182" s="18">
        <f t="shared" si="231"/>
        <v>772</v>
      </c>
      <c r="K182" s="18">
        <f t="shared" si="231"/>
        <v>1358</v>
      </c>
      <c r="L182" s="18">
        <f t="shared" si="231"/>
        <v>-3530</v>
      </c>
      <c r="M182" s="18">
        <f t="shared" si="231"/>
        <v>504</v>
      </c>
      <c r="N182" s="18">
        <f t="shared" si="231"/>
        <v>-5127</v>
      </c>
      <c r="O182" s="18">
        <f t="shared" si="231"/>
        <v>640</v>
      </c>
      <c r="P182" s="18">
        <f t="shared" si="231"/>
        <v>-164</v>
      </c>
      <c r="Q182" s="18">
        <f t="shared" si="231"/>
        <v>-1703</v>
      </c>
      <c r="R182" s="18">
        <f t="shared" si="231"/>
        <v>6423</v>
      </c>
      <c r="S182" s="18">
        <f t="shared" si="231"/>
        <v>6255</v>
      </c>
      <c r="T182" s="18">
        <f t="shared" si="231"/>
        <v>-3199</v>
      </c>
      <c r="U182" s="18">
        <f t="shared" si="231"/>
        <v>-9314</v>
      </c>
      <c r="V182" s="18">
        <f t="shared" si="231"/>
        <v>43815</v>
      </c>
      <c r="W182" s="18">
        <f t="shared" si="231"/>
        <v>4425</v>
      </c>
      <c r="X182" s="18">
        <f t="shared" si="231"/>
        <v>1628</v>
      </c>
      <c r="Y182" s="18">
        <f t="shared" si="231"/>
        <v>3281</v>
      </c>
      <c r="Z182" s="18">
        <f t="shared" si="231"/>
        <v>53150</v>
      </c>
      <c r="AA182" s="18">
        <f t="shared" si="231"/>
        <v>7891</v>
      </c>
      <c r="AB182" s="18">
        <f t="shared" si="231"/>
        <v>-532</v>
      </c>
      <c r="AC182" s="18">
        <f t="shared" si="231"/>
        <v>13210</v>
      </c>
      <c r="AD182" s="18">
        <f t="shared" si="231"/>
        <v>286</v>
      </c>
      <c r="AE182" s="18">
        <f t="shared" si="231"/>
        <v>3656</v>
      </c>
      <c r="AF182" s="18">
        <f t="shared" si="231"/>
        <v>3910</v>
      </c>
      <c r="AG182" s="18">
        <f t="shared" si="231"/>
        <v>-319</v>
      </c>
      <c r="AH182" s="18">
        <f t="shared" si="231"/>
        <v>5356</v>
      </c>
      <c r="AI182" s="18">
        <f t="shared" si="231"/>
        <v>790</v>
      </c>
      <c r="AJ182" s="18">
        <f t="shared" si="231"/>
        <v>106585</v>
      </c>
    </row>
    <row r="183" spans="1:36">
      <c r="A183" s="1">
        <f>A45</f>
        <v>38108</v>
      </c>
      <c r="B183" s="18">
        <f t="shared" ref="B183:AJ183" si="232">IF(OR(B33="C",B45="C"),"C",B45-B33)</f>
        <v>-1256</v>
      </c>
      <c r="C183" s="18">
        <f t="shared" si="232"/>
        <v>26292</v>
      </c>
      <c r="D183" s="18">
        <f t="shared" si="232"/>
        <v>-2785</v>
      </c>
      <c r="E183" s="18">
        <f t="shared" si="232"/>
        <v>549</v>
      </c>
      <c r="F183" s="18">
        <f t="shared" si="232"/>
        <v>2419</v>
      </c>
      <c r="G183" s="18">
        <f t="shared" si="232"/>
        <v>7392</v>
      </c>
      <c r="H183" s="18">
        <f t="shared" si="232"/>
        <v>-6990</v>
      </c>
      <c r="I183" s="18">
        <f t="shared" si="232"/>
        <v>-43</v>
      </c>
      <c r="J183" s="18">
        <f t="shared" si="232"/>
        <v>-1730</v>
      </c>
      <c r="K183" s="18">
        <f t="shared" si="232"/>
        <v>-1746</v>
      </c>
      <c r="L183" s="18">
        <f t="shared" si="232"/>
        <v>2507</v>
      </c>
      <c r="M183" s="18">
        <f t="shared" si="232"/>
        <v>121</v>
      </c>
      <c r="N183" s="18">
        <f t="shared" si="232"/>
        <v>-573</v>
      </c>
      <c r="O183" s="18">
        <f t="shared" si="232"/>
        <v>-485</v>
      </c>
      <c r="P183" s="18">
        <f t="shared" si="232"/>
        <v>-626</v>
      </c>
      <c r="Q183" s="18">
        <f t="shared" si="232"/>
        <v>-1216</v>
      </c>
      <c r="R183" s="18">
        <f t="shared" si="232"/>
        <v>-5036</v>
      </c>
      <c r="S183" s="18">
        <f t="shared" si="232"/>
        <v>-2519</v>
      </c>
      <c r="T183" s="18">
        <f t="shared" si="232"/>
        <v>562</v>
      </c>
      <c r="U183" s="18">
        <f t="shared" si="232"/>
        <v>-5276</v>
      </c>
      <c r="V183" s="18">
        <f t="shared" si="232"/>
        <v>36064</v>
      </c>
      <c r="W183" s="18">
        <f t="shared" si="232"/>
        <v>2656</v>
      </c>
      <c r="X183" s="18">
        <f t="shared" si="232"/>
        <v>2655</v>
      </c>
      <c r="Y183" s="18">
        <f t="shared" si="232"/>
        <v>954</v>
      </c>
      <c r="Z183" s="18">
        <f t="shared" si="232"/>
        <v>42329</v>
      </c>
      <c r="AA183" s="18">
        <f t="shared" si="232"/>
        <v>2349</v>
      </c>
      <c r="AB183" s="18">
        <f t="shared" si="232"/>
        <v>-3056</v>
      </c>
      <c r="AC183" s="18">
        <f t="shared" si="232"/>
        <v>16331</v>
      </c>
      <c r="AD183" s="18">
        <f t="shared" si="232"/>
        <v>29</v>
      </c>
      <c r="AE183" s="18">
        <f t="shared" si="232"/>
        <v>238</v>
      </c>
      <c r="AF183" s="18">
        <f t="shared" si="232"/>
        <v>1181</v>
      </c>
      <c r="AG183" s="18">
        <f t="shared" si="232"/>
        <v>-494</v>
      </c>
      <c r="AH183" s="18">
        <f t="shared" si="232"/>
        <v>1742</v>
      </c>
      <c r="AI183" s="18">
        <f t="shared" si="232"/>
        <v>-3064</v>
      </c>
      <c r="AJ183" s="18">
        <f t="shared" si="232"/>
        <v>69667</v>
      </c>
    </row>
    <row r="184" spans="1:36">
      <c r="A184" s="1">
        <f>A46</f>
        <v>38139</v>
      </c>
      <c r="B184" s="18">
        <f t="shared" ref="B184:AJ184" si="233">IF(OR(B34="C",B46="C"),"C",B46-B34)</f>
        <v>13254</v>
      </c>
      <c r="C184" s="18">
        <f t="shared" si="233"/>
        <v>42633</v>
      </c>
      <c r="D184" s="18">
        <f t="shared" si="233"/>
        <v>4357</v>
      </c>
      <c r="E184" s="18">
        <f t="shared" si="233"/>
        <v>8999</v>
      </c>
      <c r="F184" s="18">
        <f t="shared" si="233"/>
        <v>4158</v>
      </c>
      <c r="G184" s="18">
        <f t="shared" si="233"/>
        <v>12432</v>
      </c>
      <c r="H184" s="18">
        <f t="shared" si="233"/>
        <v>10334</v>
      </c>
      <c r="I184" s="18">
        <f t="shared" si="233"/>
        <v>1776</v>
      </c>
      <c r="J184" s="18">
        <f t="shared" si="233"/>
        <v>1371</v>
      </c>
      <c r="K184" s="18">
        <f t="shared" si="233"/>
        <v>5554</v>
      </c>
      <c r="L184" s="18">
        <f t="shared" si="233"/>
        <v>4339</v>
      </c>
      <c r="M184" s="18">
        <f t="shared" si="233"/>
        <v>4875</v>
      </c>
      <c r="N184" s="18">
        <f t="shared" si="233"/>
        <v>6558</v>
      </c>
      <c r="O184" s="18">
        <f t="shared" si="233"/>
        <v>2048</v>
      </c>
      <c r="P184" s="18">
        <f t="shared" si="233"/>
        <v>1713</v>
      </c>
      <c r="Q184" s="18">
        <f t="shared" si="233"/>
        <v>-445</v>
      </c>
      <c r="R184" s="18">
        <f t="shared" si="233"/>
        <v>1554</v>
      </c>
      <c r="S184" s="18">
        <f t="shared" si="233"/>
        <v>297</v>
      </c>
      <c r="T184" s="18">
        <f t="shared" si="233"/>
        <v>1265</v>
      </c>
      <c r="U184" s="18">
        <f t="shared" si="233"/>
        <v>-135</v>
      </c>
      <c r="V184" s="18">
        <f t="shared" si="233"/>
        <v>31319</v>
      </c>
      <c r="W184" s="18">
        <f t="shared" si="233"/>
        <v>3494</v>
      </c>
      <c r="X184" s="18">
        <f t="shared" si="233"/>
        <v>947</v>
      </c>
      <c r="Y184" s="18">
        <f t="shared" si="233"/>
        <v>6281</v>
      </c>
      <c r="Z184" s="18">
        <f t="shared" si="233"/>
        <v>42041</v>
      </c>
      <c r="AA184" s="18">
        <f t="shared" si="233"/>
        <v>4302</v>
      </c>
      <c r="AB184" s="18">
        <f t="shared" si="233"/>
        <v>-75</v>
      </c>
      <c r="AC184" s="18">
        <f t="shared" si="233"/>
        <v>26091</v>
      </c>
      <c r="AD184" s="18">
        <f t="shared" si="233"/>
        <v>2267</v>
      </c>
      <c r="AE184" s="18">
        <f t="shared" si="233"/>
        <v>2068</v>
      </c>
      <c r="AF184" s="18">
        <f t="shared" si="233"/>
        <v>13103</v>
      </c>
      <c r="AG184" s="18">
        <f t="shared" si="233"/>
        <v>330</v>
      </c>
      <c r="AH184" s="18">
        <f t="shared" si="233"/>
        <v>1604</v>
      </c>
      <c r="AI184" s="18">
        <f t="shared" si="233"/>
        <v>-5</v>
      </c>
      <c r="AJ184" s="18">
        <f t="shared" si="233"/>
        <v>218365</v>
      </c>
    </row>
    <row r="185" spans="1:36">
      <c r="A185" s="1">
        <f>A47</f>
        <v>38169</v>
      </c>
      <c r="B185" s="18">
        <f t="shared" ref="B185:AJ185" si="234">IF(OR(B35="C",B47="C"),"C",B47-B35)</f>
        <v>10649</v>
      </c>
      <c r="C185" s="18">
        <f t="shared" si="234"/>
        <v>17127</v>
      </c>
      <c r="D185" s="18">
        <f t="shared" si="234"/>
        <v>-726</v>
      </c>
      <c r="E185" s="18">
        <f t="shared" si="234"/>
        <v>97</v>
      </c>
      <c r="F185" s="18">
        <f t="shared" si="234"/>
        <v>1805</v>
      </c>
      <c r="G185" s="18">
        <f t="shared" si="234"/>
        <v>2733</v>
      </c>
      <c r="H185" s="18">
        <f t="shared" si="234"/>
        <v>4882</v>
      </c>
      <c r="I185" s="18">
        <f t="shared" si="234"/>
        <v>1982</v>
      </c>
      <c r="J185" s="18">
        <f t="shared" si="234"/>
        <v>50</v>
      </c>
      <c r="K185" s="18">
        <f t="shared" si="234"/>
        <v>4001</v>
      </c>
      <c r="L185" s="18">
        <f t="shared" si="234"/>
        <v>-2971</v>
      </c>
      <c r="M185" s="18">
        <f t="shared" si="234"/>
        <v>13359</v>
      </c>
      <c r="N185" s="18">
        <f t="shared" si="234"/>
        <v>6590</v>
      </c>
      <c r="O185" s="18">
        <f t="shared" si="234"/>
        <v>1836</v>
      </c>
      <c r="P185" s="18">
        <f t="shared" si="234"/>
        <v>853</v>
      </c>
      <c r="Q185" s="18">
        <f t="shared" si="234"/>
        <v>1660</v>
      </c>
      <c r="R185" s="18">
        <f t="shared" si="234"/>
        <v>15855</v>
      </c>
      <c r="S185" s="18">
        <f t="shared" si="234"/>
        <v>14530</v>
      </c>
      <c r="T185" s="18">
        <f t="shared" si="234"/>
        <v>3311</v>
      </c>
      <c r="U185" s="18">
        <f t="shared" si="234"/>
        <v>-1137</v>
      </c>
      <c r="V185" s="18">
        <f t="shared" si="234"/>
        <v>29690</v>
      </c>
      <c r="W185" s="18">
        <f t="shared" si="234"/>
        <v>-1488</v>
      </c>
      <c r="X185" s="18">
        <f t="shared" si="234"/>
        <v>740</v>
      </c>
      <c r="Y185" s="18">
        <f t="shared" si="234"/>
        <v>4340</v>
      </c>
      <c r="Z185" s="18">
        <f t="shared" si="234"/>
        <v>33282</v>
      </c>
      <c r="AA185" s="18">
        <f t="shared" si="234"/>
        <v>748</v>
      </c>
      <c r="AB185" s="18">
        <f t="shared" si="234"/>
        <v>4</v>
      </c>
      <c r="AC185" s="18">
        <f t="shared" si="234"/>
        <v>1325</v>
      </c>
      <c r="AD185" s="18">
        <f t="shared" si="234"/>
        <v>-984</v>
      </c>
      <c r="AE185" s="18">
        <f t="shared" si="234"/>
        <v>-1348</v>
      </c>
      <c r="AF185" s="18">
        <f t="shared" si="234"/>
        <v>1931</v>
      </c>
      <c r="AG185" s="18">
        <f t="shared" si="234"/>
        <v>-545</v>
      </c>
      <c r="AH185" s="18">
        <f t="shared" si="234"/>
        <v>-1253</v>
      </c>
      <c r="AI185" s="18">
        <f t="shared" si="234"/>
        <v>-914</v>
      </c>
      <c r="AJ185" s="18">
        <f t="shared" si="234"/>
        <v>114201</v>
      </c>
    </row>
    <row r="186" spans="1:36">
      <c r="A186" s="1">
        <f>A48</f>
        <v>38200</v>
      </c>
      <c r="B186" s="18">
        <f t="shared" ref="B186:AJ186" si="235">IF(OR(B36="C",B48="C"),"C",B48-B36)</f>
        <v>682</v>
      </c>
      <c r="C186" s="18">
        <f t="shared" si="235"/>
        <v>4807</v>
      </c>
      <c r="D186" s="18">
        <f t="shared" si="235"/>
        <v>-1278</v>
      </c>
      <c r="E186" s="18">
        <f t="shared" si="235"/>
        <v>1376</v>
      </c>
      <c r="F186" s="18">
        <f t="shared" si="235"/>
        <v>5352</v>
      </c>
      <c r="G186" s="18">
        <f t="shared" si="235"/>
        <v>8231</v>
      </c>
      <c r="H186" s="18">
        <f t="shared" si="235"/>
        <v>2029</v>
      </c>
      <c r="I186" s="18">
        <f t="shared" si="235"/>
        <v>2661</v>
      </c>
      <c r="J186" s="18">
        <f t="shared" si="235"/>
        <v>-1253</v>
      </c>
      <c r="K186" s="18">
        <f t="shared" si="235"/>
        <v>5974</v>
      </c>
      <c r="L186" s="18">
        <f t="shared" si="235"/>
        <v>154</v>
      </c>
      <c r="M186" s="18">
        <f t="shared" si="235"/>
        <v>4897</v>
      </c>
      <c r="N186" s="18">
        <f t="shared" si="235"/>
        <v>-596</v>
      </c>
      <c r="O186" s="18">
        <f t="shared" si="235"/>
        <v>-296</v>
      </c>
      <c r="P186" s="18">
        <f t="shared" si="235"/>
        <v>-1920</v>
      </c>
      <c r="Q186" s="18">
        <f t="shared" si="235"/>
        <v>-486</v>
      </c>
      <c r="R186" s="18">
        <f t="shared" si="235"/>
        <v>5089</v>
      </c>
      <c r="S186" s="18">
        <f t="shared" si="235"/>
        <v>4442</v>
      </c>
      <c r="T186" s="18">
        <f t="shared" si="235"/>
        <v>-2465</v>
      </c>
      <c r="U186" s="18">
        <f t="shared" si="235"/>
        <v>-1953</v>
      </c>
      <c r="V186" s="18">
        <f t="shared" si="235"/>
        <v>20284</v>
      </c>
      <c r="W186" s="18">
        <f t="shared" si="235"/>
        <v>-701</v>
      </c>
      <c r="X186" s="18">
        <f t="shared" si="235"/>
        <v>-247</v>
      </c>
      <c r="Y186" s="18">
        <f t="shared" si="235"/>
        <v>5308</v>
      </c>
      <c r="Z186" s="18">
        <f t="shared" si="235"/>
        <v>24644</v>
      </c>
      <c r="AA186" s="18">
        <f t="shared" si="235"/>
        <v>3015</v>
      </c>
      <c r="AB186" s="18">
        <f t="shared" si="235"/>
        <v>3515</v>
      </c>
      <c r="AC186" s="18">
        <f t="shared" si="235"/>
        <v>17283</v>
      </c>
      <c r="AD186" s="18">
        <f t="shared" si="235"/>
        <v>91</v>
      </c>
      <c r="AE186" s="18">
        <f t="shared" si="235"/>
        <v>466</v>
      </c>
      <c r="AF186" s="18">
        <f t="shared" si="235"/>
        <v>2455</v>
      </c>
      <c r="AG186" s="18">
        <f t="shared" si="235"/>
        <v>-420</v>
      </c>
      <c r="AH186" s="18">
        <f t="shared" si="235"/>
        <v>-865</v>
      </c>
      <c r="AI186" s="18">
        <f t="shared" si="235"/>
        <v>1675</v>
      </c>
      <c r="AJ186" s="18">
        <f t="shared" si="235"/>
        <v>82862</v>
      </c>
    </row>
    <row r="187" spans="1:36">
      <c r="A187" s="1">
        <f>A49</f>
        <v>38231</v>
      </c>
      <c r="B187" s="18">
        <f t="shared" ref="B187:AJ187" si="236">IF(OR(B37="C",B49="C"),"C",B49-B37)</f>
        <v>-154</v>
      </c>
      <c r="C187" s="18">
        <f t="shared" si="236"/>
        <v>12805</v>
      </c>
      <c r="D187" s="18">
        <f t="shared" si="236"/>
        <v>33</v>
      </c>
      <c r="E187" s="18">
        <f t="shared" si="236"/>
        <v>1669</v>
      </c>
      <c r="F187" s="18">
        <f t="shared" si="236"/>
        <v>3779</v>
      </c>
      <c r="G187" s="18">
        <f t="shared" si="236"/>
        <v>5823</v>
      </c>
      <c r="H187" s="18">
        <f t="shared" si="236"/>
        <v>6506</v>
      </c>
      <c r="I187" s="18">
        <f t="shared" si="236"/>
        <v>1614</v>
      </c>
      <c r="J187" s="18">
        <f t="shared" si="236"/>
        <v>668</v>
      </c>
      <c r="K187" s="18">
        <f t="shared" si="236"/>
        <v>6356</v>
      </c>
      <c r="L187" s="18">
        <f t="shared" si="236"/>
        <v>1802</v>
      </c>
      <c r="M187" s="18">
        <f t="shared" si="236"/>
        <v>7538</v>
      </c>
      <c r="N187" s="18">
        <f t="shared" si="236"/>
        <v>1620</v>
      </c>
      <c r="O187" s="18">
        <f t="shared" si="236"/>
        <v>-1693</v>
      </c>
      <c r="P187" s="18">
        <f t="shared" si="236"/>
        <v>-1799</v>
      </c>
      <c r="Q187" s="18">
        <f t="shared" si="236"/>
        <v>-343</v>
      </c>
      <c r="R187" s="18">
        <f t="shared" si="236"/>
        <v>4479</v>
      </c>
      <c r="S187" s="18">
        <f t="shared" si="236"/>
        <v>5525</v>
      </c>
      <c r="T187" s="18">
        <f t="shared" si="236"/>
        <v>4027</v>
      </c>
      <c r="U187" s="18">
        <f t="shared" si="236"/>
        <v>1257</v>
      </c>
      <c r="V187" s="18">
        <f t="shared" si="236"/>
        <v>33639</v>
      </c>
      <c r="W187" s="18">
        <f t="shared" si="236"/>
        <v>3310</v>
      </c>
      <c r="X187" s="18">
        <f t="shared" si="236"/>
        <v>3183</v>
      </c>
      <c r="Y187" s="18">
        <f t="shared" si="236"/>
        <v>368</v>
      </c>
      <c r="Z187" s="18">
        <f t="shared" si="236"/>
        <v>40499</v>
      </c>
      <c r="AA187" s="18">
        <f t="shared" si="236"/>
        <v>13515</v>
      </c>
      <c r="AB187" s="18">
        <f t="shared" si="236"/>
        <v>6159</v>
      </c>
      <c r="AC187" s="18">
        <f t="shared" si="236"/>
        <v>20279</v>
      </c>
      <c r="AD187" s="18">
        <f t="shared" si="236"/>
        <v>195</v>
      </c>
      <c r="AE187" s="18">
        <f t="shared" si="236"/>
        <v>-1117</v>
      </c>
      <c r="AF187" s="18">
        <f t="shared" si="236"/>
        <v>4566</v>
      </c>
      <c r="AG187" s="18">
        <f t="shared" si="236"/>
        <v>-640</v>
      </c>
      <c r="AH187" s="18">
        <f t="shared" si="236"/>
        <v>2256</v>
      </c>
      <c r="AI187" s="18">
        <f t="shared" si="236"/>
        <v>-2399</v>
      </c>
      <c r="AJ187" s="18">
        <f t="shared" si="236"/>
        <v>139301</v>
      </c>
    </row>
    <row r="188" spans="1:36">
      <c r="A188" s="1">
        <f>A50</f>
        <v>38261</v>
      </c>
      <c r="B188" s="18">
        <f t="shared" ref="B188:AJ188" si="237">IF(OR(B38="C",B50="C"),"C",B50-B38)</f>
        <v>-303</v>
      </c>
      <c r="C188" s="18">
        <f t="shared" si="237"/>
        <v>27843</v>
      </c>
      <c r="D188" s="18">
        <f t="shared" si="237"/>
        <v>2501</v>
      </c>
      <c r="E188" s="18">
        <f t="shared" si="237"/>
        <v>5172</v>
      </c>
      <c r="F188" s="18">
        <f t="shared" si="237"/>
        <v>2527</v>
      </c>
      <c r="G188" s="18">
        <f t="shared" si="237"/>
        <v>-943</v>
      </c>
      <c r="H188" s="18">
        <f t="shared" si="237"/>
        <v>2597</v>
      </c>
      <c r="I188" s="18">
        <f t="shared" si="237"/>
        <v>371</v>
      </c>
      <c r="J188" s="18">
        <f t="shared" si="237"/>
        <v>-587</v>
      </c>
      <c r="K188" s="18">
        <f t="shared" si="237"/>
        <v>5783</v>
      </c>
      <c r="L188" s="18">
        <f t="shared" si="237"/>
        <v>-1925</v>
      </c>
      <c r="M188" s="18">
        <f t="shared" si="237"/>
        <v>3427</v>
      </c>
      <c r="N188" s="18">
        <f t="shared" si="237"/>
        <v>-2235</v>
      </c>
      <c r="O188" s="18">
        <f t="shared" si="237"/>
        <v>282</v>
      </c>
      <c r="P188" s="18">
        <f t="shared" si="237"/>
        <v>-1566</v>
      </c>
      <c r="Q188" s="18">
        <f t="shared" si="237"/>
        <v>-231</v>
      </c>
      <c r="R188" s="18">
        <f t="shared" si="237"/>
        <v>-989</v>
      </c>
      <c r="S188" s="18">
        <f t="shared" si="237"/>
        <v>1353</v>
      </c>
      <c r="T188" s="18">
        <f t="shared" si="237"/>
        <v>-4121</v>
      </c>
      <c r="U188" s="18">
        <f t="shared" si="237"/>
        <v>-2877</v>
      </c>
      <c r="V188" s="18">
        <f t="shared" si="237"/>
        <v>5976</v>
      </c>
      <c r="W188" s="18">
        <f t="shared" si="237"/>
        <v>370</v>
      </c>
      <c r="X188" s="18">
        <f t="shared" si="237"/>
        <v>-2032</v>
      </c>
      <c r="Y188" s="18">
        <f t="shared" si="237"/>
        <v>4015</v>
      </c>
      <c r="Z188" s="18">
        <f t="shared" si="237"/>
        <v>8328</v>
      </c>
      <c r="AA188" s="18">
        <f t="shared" si="237"/>
        <v>6819</v>
      </c>
      <c r="AB188" s="18">
        <f t="shared" si="237"/>
        <v>233</v>
      </c>
      <c r="AC188" s="18">
        <f t="shared" si="237"/>
        <v>10111</v>
      </c>
      <c r="AD188" s="18">
        <f t="shared" si="237"/>
        <v>2041</v>
      </c>
      <c r="AE188" s="18">
        <f t="shared" si="237"/>
        <v>221</v>
      </c>
      <c r="AF188" s="18">
        <f t="shared" si="237"/>
        <v>1963</v>
      </c>
      <c r="AG188" s="18">
        <f t="shared" si="237"/>
        <v>-530</v>
      </c>
      <c r="AH188" s="18">
        <f t="shared" si="237"/>
        <v>-97</v>
      </c>
      <c r="AI188" s="18">
        <f t="shared" si="237"/>
        <v>-1713</v>
      </c>
      <c r="AJ188" s="18">
        <f t="shared" si="237"/>
        <v>62103</v>
      </c>
    </row>
    <row r="189" spans="1:36">
      <c r="A189" s="1">
        <f>A51</f>
        <v>38292</v>
      </c>
      <c r="B189" s="18">
        <f t="shared" ref="B189:AJ189" si="238">IF(OR(B39="C",B51="C"),"C",B51-B39)</f>
        <v>7037</v>
      </c>
      <c r="C189" s="18">
        <f t="shared" si="238"/>
        <v>-5323</v>
      </c>
      <c r="D189" s="18">
        <f t="shared" si="238"/>
        <v>247</v>
      </c>
      <c r="E189" s="18">
        <f t="shared" si="238"/>
        <v>-1824</v>
      </c>
      <c r="F189" s="18">
        <f t="shared" si="238"/>
        <v>8886</v>
      </c>
      <c r="G189" s="18">
        <f t="shared" si="238"/>
        <v>2393</v>
      </c>
      <c r="H189" s="18">
        <f t="shared" si="238"/>
        <v>5540</v>
      </c>
      <c r="I189" s="18">
        <f t="shared" si="238"/>
        <v>1986</v>
      </c>
      <c r="J189" s="18">
        <f t="shared" si="238"/>
        <v>775</v>
      </c>
      <c r="K189" s="18">
        <f t="shared" si="238"/>
        <v>7115</v>
      </c>
      <c r="L189" s="18">
        <f t="shared" si="238"/>
        <v>2339</v>
      </c>
      <c r="M189" s="18">
        <f t="shared" si="238"/>
        <v>5493</v>
      </c>
      <c r="N189" s="18">
        <f t="shared" si="238"/>
        <v>3379</v>
      </c>
      <c r="O189" s="18">
        <f t="shared" si="238"/>
        <v>3570</v>
      </c>
      <c r="P189" s="18">
        <f t="shared" si="238"/>
        <v>-3058</v>
      </c>
      <c r="Q189" s="18">
        <f t="shared" si="238"/>
        <v>-396</v>
      </c>
      <c r="R189" s="18">
        <f t="shared" si="238"/>
        <v>7413</v>
      </c>
      <c r="S189" s="18">
        <f t="shared" si="238"/>
        <v>6662</v>
      </c>
      <c r="T189" s="18">
        <f t="shared" si="238"/>
        <v>7736</v>
      </c>
      <c r="U189" s="18">
        <f t="shared" si="238"/>
        <v>3191</v>
      </c>
      <c r="V189" s="18">
        <f t="shared" si="238"/>
        <v>44574</v>
      </c>
      <c r="W189" s="18">
        <f t="shared" si="238"/>
        <v>260</v>
      </c>
      <c r="X189" s="18">
        <f t="shared" si="238"/>
        <v>498</v>
      </c>
      <c r="Y189" s="18">
        <f t="shared" si="238"/>
        <v>1764</v>
      </c>
      <c r="Z189" s="18">
        <f t="shared" si="238"/>
        <v>47096</v>
      </c>
      <c r="AA189" s="18">
        <f t="shared" si="238"/>
        <v>11957</v>
      </c>
      <c r="AB189" s="18">
        <f t="shared" si="238"/>
        <v>1076</v>
      </c>
      <c r="AC189" s="18">
        <f t="shared" si="238"/>
        <v>9980</v>
      </c>
      <c r="AD189" s="18">
        <f t="shared" si="238"/>
        <v>349</v>
      </c>
      <c r="AE189" s="18">
        <f t="shared" si="238"/>
        <v>2863</v>
      </c>
      <c r="AF189" s="18">
        <f t="shared" si="238"/>
        <v>1593</v>
      </c>
      <c r="AG189" s="18">
        <f t="shared" si="238"/>
        <v>504</v>
      </c>
      <c r="AH189" s="18">
        <f t="shared" si="238"/>
        <v>1689</v>
      </c>
      <c r="AI189" s="18">
        <f t="shared" si="238"/>
        <v>2318</v>
      </c>
      <c r="AJ189" s="18">
        <f t="shared" si="238"/>
        <v>135925</v>
      </c>
    </row>
    <row r="190" spans="1:36">
      <c r="A190" s="1">
        <f>A52</f>
        <v>38322</v>
      </c>
      <c r="B190" s="18">
        <f t="shared" ref="B190:AJ190" si="239">IF(OR(B40="C",B52="C"),"C",B52-B40)</f>
        <v>3968</v>
      </c>
      <c r="C190" s="18">
        <f t="shared" si="239"/>
        <v>-7053</v>
      </c>
      <c r="D190" s="18">
        <f t="shared" si="239"/>
        <v>4637</v>
      </c>
      <c r="E190" s="18">
        <f t="shared" si="239"/>
        <v>5299</v>
      </c>
      <c r="F190" s="18">
        <f t="shared" si="239"/>
        <v>3224</v>
      </c>
      <c r="G190" s="18">
        <f t="shared" si="239"/>
        <v>6410</v>
      </c>
      <c r="H190" s="18">
        <f t="shared" si="239"/>
        <v>-406</v>
      </c>
      <c r="I190" s="18">
        <f t="shared" si="239"/>
        <v>-211</v>
      </c>
      <c r="J190" s="18">
        <f t="shared" si="239"/>
        <v>-868</v>
      </c>
      <c r="K190" s="18">
        <f t="shared" si="239"/>
        <v>1463</v>
      </c>
      <c r="L190" s="18">
        <f t="shared" si="239"/>
        <v>2089</v>
      </c>
      <c r="M190" s="18">
        <f t="shared" si="239"/>
        <v>-1320</v>
      </c>
      <c r="N190" s="18">
        <f t="shared" si="239"/>
        <v>3854</v>
      </c>
      <c r="O190" s="18">
        <f t="shared" si="239"/>
        <v>2246</v>
      </c>
      <c r="P190" s="18">
        <f t="shared" si="239"/>
        <v>-101</v>
      </c>
      <c r="Q190" s="18">
        <f t="shared" si="239"/>
        <v>5087</v>
      </c>
      <c r="R190" s="18">
        <f t="shared" si="239"/>
        <v>8258</v>
      </c>
      <c r="S190" s="18">
        <f t="shared" si="239"/>
        <v>9257</v>
      </c>
      <c r="T190" s="18">
        <f t="shared" si="239"/>
        <v>1406</v>
      </c>
      <c r="U190" s="18">
        <f t="shared" si="239"/>
        <v>-2206</v>
      </c>
      <c r="V190" s="18">
        <f t="shared" si="239"/>
        <v>25613</v>
      </c>
      <c r="W190" s="18">
        <f t="shared" si="239"/>
        <v>882</v>
      </c>
      <c r="X190" s="18">
        <f t="shared" si="239"/>
        <v>-8137</v>
      </c>
      <c r="Y190" s="18">
        <f t="shared" si="239"/>
        <v>-632</v>
      </c>
      <c r="Z190" s="18">
        <f t="shared" si="239"/>
        <v>17725</v>
      </c>
      <c r="AA190" s="18">
        <f t="shared" si="239"/>
        <v>-312</v>
      </c>
      <c r="AB190" s="18">
        <f t="shared" si="239"/>
        <v>-3212</v>
      </c>
      <c r="AC190" s="18">
        <f t="shared" si="239"/>
        <v>-2328</v>
      </c>
      <c r="AD190" s="18">
        <f t="shared" si="239"/>
        <v>-5674</v>
      </c>
      <c r="AE190" s="18">
        <f t="shared" si="239"/>
        <v>310</v>
      </c>
      <c r="AF190" s="18">
        <f t="shared" si="239"/>
        <v>-196</v>
      </c>
      <c r="AG190" s="18">
        <f t="shared" si="239"/>
        <v>-1364</v>
      </c>
      <c r="AH190" s="18">
        <f t="shared" si="239"/>
        <v>-1705</v>
      </c>
      <c r="AI190" s="18">
        <f t="shared" si="239"/>
        <v>2182</v>
      </c>
      <c r="AJ190" s="18">
        <f t="shared" si="239"/>
        <v>41206</v>
      </c>
    </row>
    <row r="191" spans="1:36">
      <c r="A191" s="1">
        <f>A53</f>
        <v>38353</v>
      </c>
      <c r="B191" s="18">
        <f t="shared" ref="B191:AJ191" si="240">IF(OR(B41="C",B53="C"),"C",B53-B41)</f>
        <v>6412</v>
      </c>
      <c r="C191" s="18">
        <f t="shared" si="240"/>
        <v>13192</v>
      </c>
      <c r="D191" s="18">
        <f t="shared" si="240"/>
        <v>-5941</v>
      </c>
      <c r="E191" s="18">
        <f t="shared" si="240"/>
        <v>5938</v>
      </c>
      <c r="F191" s="18">
        <f t="shared" si="240"/>
        <v>26384</v>
      </c>
      <c r="G191" s="18">
        <f t="shared" si="240"/>
        <v>-22537</v>
      </c>
      <c r="H191" s="18">
        <f t="shared" si="240"/>
        <v>9066</v>
      </c>
      <c r="I191" s="18">
        <f t="shared" si="240"/>
        <v>20062</v>
      </c>
      <c r="J191" s="18">
        <f t="shared" si="240"/>
        <v>6913</v>
      </c>
      <c r="K191" s="18">
        <f t="shared" si="240"/>
        <v>-817</v>
      </c>
      <c r="L191" s="18">
        <f t="shared" si="240"/>
        <v>7205</v>
      </c>
      <c r="M191" s="18">
        <f t="shared" si="240"/>
        <v>2953</v>
      </c>
      <c r="N191" s="18">
        <f t="shared" si="240"/>
        <v>2184</v>
      </c>
      <c r="O191" s="18">
        <f t="shared" si="240"/>
        <v>-755</v>
      </c>
      <c r="P191" s="18">
        <f t="shared" si="240"/>
        <v>-1133</v>
      </c>
      <c r="Q191" s="18">
        <f t="shared" si="240"/>
        <v>5247</v>
      </c>
      <c r="R191" s="18">
        <f t="shared" si="240"/>
        <v>7762</v>
      </c>
      <c r="S191" s="18">
        <f t="shared" si="240"/>
        <v>9022</v>
      </c>
      <c r="T191" s="18">
        <f t="shared" si="240"/>
        <v>8613</v>
      </c>
      <c r="U191" s="18">
        <f t="shared" si="240"/>
        <v>19189</v>
      </c>
      <c r="V191" s="18">
        <f t="shared" si="240"/>
        <v>40007</v>
      </c>
      <c r="W191" s="18">
        <f t="shared" si="240"/>
        <v>5828</v>
      </c>
      <c r="X191" s="18">
        <f t="shared" si="240"/>
        <v>170</v>
      </c>
      <c r="Y191" s="18">
        <f t="shared" si="240"/>
        <v>7096</v>
      </c>
      <c r="Z191" s="18">
        <f t="shared" si="240"/>
        <v>53102</v>
      </c>
      <c r="AA191" s="18">
        <f t="shared" si="240"/>
        <v>2176</v>
      </c>
      <c r="AB191" s="18">
        <f t="shared" si="240"/>
        <v>-8061</v>
      </c>
      <c r="AC191" s="18">
        <f t="shared" si="240"/>
        <v>16911</v>
      </c>
      <c r="AD191" s="18">
        <f t="shared" si="240"/>
        <v>2909</v>
      </c>
      <c r="AE191" s="18">
        <f t="shared" si="240"/>
        <v>-3635</v>
      </c>
      <c r="AF191" s="18">
        <f t="shared" si="240"/>
        <v>-849</v>
      </c>
      <c r="AG191" s="18">
        <f t="shared" si="240"/>
        <v>-978</v>
      </c>
      <c r="AH191" s="18">
        <f t="shared" si="240"/>
        <v>5117</v>
      </c>
      <c r="AI191" s="18">
        <f t="shared" si="240"/>
        <v>4865</v>
      </c>
      <c r="AJ191" s="18">
        <f t="shared" si="240"/>
        <v>181493</v>
      </c>
    </row>
    <row r="192" spans="1:36">
      <c r="A192" s="1">
        <f>A54</f>
        <v>38384</v>
      </c>
      <c r="B192" s="18">
        <f t="shared" ref="B192:AJ192" si="241">IF(OR(B42="C",B54="C"),"C",B54-B42)</f>
        <v>-4683</v>
      </c>
      <c r="C192" s="18">
        <f t="shared" si="241"/>
        <v>-2869</v>
      </c>
      <c r="D192" s="18">
        <f t="shared" si="241"/>
        <v>-3542</v>
      </c>
      <c r="E192" s="18">
        <f t="shared" si="241"/>
        <v>-2775</v>
      </c>
      <c r="F192" s="18">
        <f t="shared" si="241"/>
        <v>4789</v>
      </c>
      <c r="G192" s="18">
        <f t="shared" si="241"/>
        <v>4087</v>
      </c>
      <c r="H192" s="18">
        <f t="shared" si="241"/>
        <v>1296</v>
      </c>
      <c r="I192" s="18">
        <f t="shared" si="241"/>
        <v>352</v>
      </c>
      <c r="J192" s="18">
        <f t="shared" si="241"/>
        <v>-7617</v>
      </c>
      <c r="K192" s="18">
        <f t="shared" si="241"/>
        <v>3075</v>
      </c>
      <c r="L192" s="18">
        <f t="shared" si="241"/>
        <v>-706</v>
      </c>
      <c r="M192" s="18">
        <f t="shared" si="241"/>
        <v>3459</v>
      </c>
      <c r="N192" s="18">
        <f t="shared" si="241"/>
        <v>3453</v>
      </c>
      <c r="O192" s="18">
        <f t="shared" si="241"/>
        <v>1814</v>
      </c>
      <c r="P192" s="18">
        <f t="shared" si="241"/>
        <v>-439</v>
      </c>
      <c r="Q192" s="18">
        <f t="shared" si="241"/>
        <v>1760</v>
      </c>
      <c r="R192" s="18">
        <f t="shared" si="241"/>
        <v>5353</v>
      </c>
      <c r="S192" s="18">
        <f t="shared" si="241"/>
        <v>8627</v>
      </c>
      <c r="T192" s="18">
        <f t="shared" si="241"/>
        <v>-353</v>
      </c>
      <c r="U192" s="18">
        <f t="shared" si="241"/>
        <v>4236</v>
      </c>
      <c r="V192" s="18">
        <f t="shared" si="241"/>
        <v>10096</v>
      </c>
      <c r="W192" s="18">
        <f t="shared" si="241"/>
        <v>1487</v>
      </c>
      <c r="X192" s="18">
        <f t="shared" si="241"/>
        <v>-4457</v>
      </c>
      <c r="Y192" s="18">
        <f t="shared" si="241"/>
        <v>344</v>
      </c>
      <c r="Z192" s="18">
        <f t="shared" si="241"/>
        <v>7471</v>
      </c>
      <c r="AA192" s="18">
        <f t="shared" si="241"/>
        <v>2751</v>
      </c>
      <c r="AB192" s="18">
        <f t="shared" si="241"/>
        <v>1817</v>
      </c>
      <c r="AC192" s="18">
        <f t="shared" si="241"/>
        <v>14620</v>
      </c>
      <c r="AD192" s="18">
        <f t="shared" si="241"/>
        <v>524</v>
      </c>
      <c r="AE192" s="18">
        <f t="shared" si="241"/>
        <v>711</v>
      </c>
      <c r="AF192" s="18">
        <f t="shared" si="241"/>
        <v>221</v>
      </c>
      <c r="AG192" s="18">
        <f t="shared" si="241"/>
        <v>-1881</v>
      </c>
      <c r="AH192" s="18">
        <f t="shared" si="241"/>
        <v>1267</v>
      </c>
      <c r="AI192" s="18">
        <f t="shared" si="241"/>
        <v>3738</v>
      </c>
      <c r="AJ192" s="18">
        <f t="shared" si="241"/>
        <v>41931</v>
      </c>
    </row>
    <row r="193" spans="1:36">
      <c r="A193" s="1">
        <f>A55</f>
        <v>38412</v>
      </c>
      <c r="B193" s="18">
        <f t="shared" ref="B193:AJ193" si="242">IF(OR(B43="C",B55="C"),"C",B55-B43)</f>
        <v>27234</v>
      </c>
      <c r="C193" s="18">
        <f t="shared" si="242"/>
        <v>15951</v>
      </c>
      <c r="D193" s="18">
        <f t="shared" si="242"/>
        <v>10527</v>
      </c>
      <c r="E193" s="18">
        <f t="shared" si="242"/>
        <v>11986</v>
      </c>
      <c r="F193" s="18">
        <f t="shared" si="242"/>
        <v>21152</v>
      </c>
      <c r="G193" s="18">
        <f t="shared" si="242"/>
        <v>21689</v>
      </c>
      <c r="H193" s="18">
        <f t="shared" si="242"/>
        <v>12500</v>
      </c>
      <c r="I193" s="18">
        <f t="shared" si="242"/>
        <v>2984</v>
      </c>
      <c r="J193" s="18">
        <f t="shared" si="242"/>
        <v>-2380</v>
      </c>
      <c r="K193" s="18">
        <f t="shared" si="242"/>
        <v>18171</v>
      </c>
      <c r="L193" s="18">
        <f t="shared" si="242"/>
        <v>10681</v>
      </c>
      <c r="M193" s="18">
        <f t="shared" si="242"/>
        <v>2623</v>
      </c>
      <c r="N193" s="18">
        <f t="shared" si="242"/>
        <v>-4108</v>
      </c>
      <c r="O193" s="18">
        <f t="shared" si="242"/>
        <v>1756</v>
      </c>
      <c r="P193" s="18">
        <f t="shared" si="242"/>
        <v>1378</v>
      </c>
      <c r="Q193" s="18">
        <f t="shared" si="242"/>
        <v>4254</v>
      </c>
      <c r="R193" s="18">
        <f t="shared" si="242"/>
        <v>19221</v>
      </c>
      <c r="S193" s="18">
        <f t="shared" si="242"/>
        <v>22411</v>
      </c>
      <c r="T193" s="18">
        <f t="shared" si="242"/>
        <v>6030</v>
      </c>
      <c r="U193" s="18">
        <f t="shared" si="242"/>
        <v>14361</v>
      </c>
      <c r="V193" s="18">
        <f t="shared" si="242"/>
        <v>46031</v>
      </c>
      <c r="W193" s="18">
        <f t="shared" si="242"/>
        <v>4174</v>
      </c>
      <c r="X193" s="18">
        <f t="shared" si="242"/>
        <v>-3096</v>
      </c>
      <c r="Y193" s="18">
        <f t="shared" si="242"/>
        <v>3240</v>
      </c>
      <c r="Z193" s="18">
        <f t="shared" si="242"/>
        <v>50349</v>
      </c>
      <c r="AA193" s="18">
        <f t="shared" si="242"/>
        <v>14635</v>
      </c>
      <c r="AB193" s="18">
        <f t="shared" si="242"/>
        <v>5674</v>
      </c>
      <c r="AC193" s="18">
        <f t="shared" si="242"/>
        <v>26460</v>
      </c>
      <c r="AD193" s="18">
        <f t="shared" si="242"/>
        <v>5312</v>
      </c>
      <c r="AE193" s="18">
        <f t="shared" si="242"/>
        <v>10324</v>
      </c>
      <c r="AF193" s="18">
        <f t="shared" si="242"/>
        <v>7630</v>
      </c>
      <c r="AG193" s="18">
        <f t="shared" si="242"/>
        <v>243</v>
      </c>
      <c r="AH193" s="18">
        <f t="shared" si="242"/>
        <v>3791</v>
      </c>
      <c r="AI193" s="18">
        <f t="shared" si="242"/>
        <v>10580</v>
      </c>
      <c r="AJ193" s="18">
        <f t="shared" si="242"/>
        <v>331007</v>
      </c>
    </row>
    <row r="194" spans="1:36">
      <c r="A194" s="1">
        <f>A56</f>
        <v>38443</v>
      </c>
      <c r="B194" s="18">
        <f t="shared" ref="B194:AJ194" si="243">IF(OR(B44="C",B56="C"),"C",B56-B44)</f>
        <v>-5139</v>
      </c>
      <c r="C194" s="18">
        <f t="shared" si="243"/>
        <v>711</v>
      </c>
      <c r="D194" s="18">
        <f t="shared" si="243"/>
        <v>-645</v>
      </c>
      <c r="E194" s="18">
        <f t="shared" si="243"/>
        <v>11513</v>
      </c>
      <c r="F194" s="18">
        <f t="shared" si="243"/>
        <v>-3320</v>
      </c>
      <c r="G194" s="18">
        <f t="shared" si="243"/>
        <v>-5868</v>
      </c>
      <c r="H194" s="18">
        <f t="shared" si="243"/>
        <v>-5239</v>
      </c>
      <c r="I194" s="18">
        <f t="shared" si="243"/>
        <v>-987</v>
      </c>
      <c r="J194" s="18">
        <f t="shared" si="243"/>
        <v>-6274</v>
      </c>
      <c r="K194" s="18">
        <f t="shared" si="243"/>
        <v>991</v>
      </c>
      <c r="L194" s="18">
        <f t="shared" si="243"/>
        <v>-2288</v>
      </c>
      <c r="M194" s="18">
        <f t="shared" si="243"/>
        <v>-626</v>
      </c>
      <c r="N194" s="18">
        <f t="shared" si="243"/>
        <v>5996</v>
      </c>
      <c r="O194" s="18">
        <f t="shared" si="243"/>
        <v>-2654</v>
      </c>
      <c r="P194" s="18">
        <f t="shared" si="243"/>
        <v>-1687</v>
      </c>
      <c r="Q194" s="18">
        <f t="shared" si="243"/>
        <v>-2088</v>
      </c>
      <c r="R194" s="18">
        <f t="shared" si="243"/>
        <v>22956</v>
      </c>
      <c r="S194" s="18">
        <f t="shared" si="243"/>
        <v>23427</v>
      </c>
      <c r="T194" s="18">
        <f t="shared" si="243"/>
        <v>-3366</v>
      </c>
      <c r="U194" s="18">
        <f t="shared" si="243"/>
        <v>-7742</v>
      </c>
      <c r="V194" s="18">
        <f t="shared" si="243"/>
        <v>6032</v>
      </c>
      <c r="W194" s="18">
        <f t="shared" si="243"/>
        <v>-3915</v>
      </c>
      <c r="X194" s="18">
        <f t="shared" si="243"/>
        <v>-3313</v>
      </c>
      <c r="Y194" s="18">
        <f t="shared" si="243"/>
        <v>-2388</v>
      </c>
      <c r="Z194" s="18">
        <f t="shared" si="243"/>
        <v>-3584</v>
      </c>
      <c r="AA194" s="18">
        <f t="shared" si="243"/>
        <v>-9114</v>
      </c>
      <c r="AB194" s="18">
        <f t="shared" si="243"/>
        <v>-7657</v>
      </c>
      <c r="AC194" s="18">
        <f t="shared" si="243"/>
        <v>-2209</v>
      </c>
      <c r="AD194" s="18">
        <f t="shared" si="243"/>
        <v>-4489</v>
      </c>
      <c r="AE194" s="18">
        <f t="shared" si="243"/>
        <v>-7080</v>
      </c>
      <c r="AF194" s="18">
        <f t="shared" si="243"/>
        <v>-2469</v>
      </c>
      <c r="AG194" s="18">
        <f t="shared" si="243"/>
        <v>372</v>
      </c>
      <c r="AH194" s="18">
        <f t="shared" si="243"/>
        <v>-4987</v>
      </c>
      <c r="AI194" s="18">
        <f t="shared" si="243"/>
        <v>806</v>
      </c>
      <c r="AJ194" s="18">
        <f t="shared" si="243"/>
        <v>-46166</v>
      </c>
    </row>
    <row r="195" spans="1:36">
      <c r="A195" s="1">
        <f>A57</f>
        <v>38473</v>
      </c>
      <c r="B195" s="18">
        <f t="shared" ref="B195:AJ195" si="244">IF(OR(B45="C",B57="C"),"C",B57-B45)</f>
        <v>-778</v>
      </c>
      <c r="C195" s="18">
        <f t="shared" si="244"/>
        <v>-12666</v>
      </c>
      <c r="D195" s="18">
        <f t="shared" si="244"/>
        <v>-6121</v>
      </c>
      <c r="E195" s="18">
        <f t="shared" si="244"/>
        <v>4885</v>
      </c>
      <c r="F195" s="18">
        <f t="shared" si="244"/>
        <v>491</v>
      </c>
      <c r="G195" s="18">
        <f t="shared" si="244"/>
        <v>3489</v>
      </c>
      <c r="H195" s="18">
        <f t="shared" si="244"/>
        <v>3003</v>
      </c>
      <c r="I195" s="18">
        <f t="shared" si="244"/>
        <v>659</v>
      </c>
      <c r="J195" s="18">
        <f t="shared" si="244"/>
        <v>1945</v>
      </c>
      <c r="K195" s="18">
        <f t="shared" si="244"/>
        <v>3512</v>
      </c>
      <c r="L195" s="18">
        <f t="shared" si="244"/>
        <v>-3621</v>
      </c>
      <c r="M195" s="18">
        <f t="shared" si="244"/>
        <v>-20</v>
      </c>
      <c r="N195" s="18">
        <f t="shared" si="244"/>
        <v>-1258</v>
      </c>
      <c r="O195" s="18">
        <f t="shared" si="244"/>
        <v>-98</v>
      </c>
      <c r="P195" s="18">
        <f t="shared" si="244"/>
        <v>-744</v>
      </c>
      <c r="Q195" s="18">
        <f t="shared" si="244"/>
        <v>189</v>
      </c>
      <c r="R195" s="18">
        <f t="shared" si="244"/>
        <v>9118</v>
      </c>
      <c r="S195" s="18">
        <f t="shared" si="244"/>
        <v>8925</v>
      </c>
      <c r="T195" s="18">
        <f t="shared" si="244"/>
        <v>-340</v>
      </c>
      <c r="U195" s="18">
        <f t="shared" si="244"/>
        <v>-2020</v>
      </c>
      <c r="V195" s="18">
        <f t="shared" si="244"/>
        <v>-7356</v>
      </c>
      <c r="W195" s="18">
        <f t="shared" si="244"/>
        <v>-2636</v>
      </c>
      <c r="X195" s="18">
        <f t="shared" si="244"/>
        <v>-3842</v>
      </c>
      <c r="Y195" s="18">
        <f t="shared" si="244"/>
        <v>-527</v>
      </c>
      <c r="Z195" s="18">
        <f t="shared" si="244"/>
        <v>-14362</v>
      </c>
      <c r="AA195" s="18">
        <f t="shared" si="244"/>
        <v>3068</v>
      </c>
      <c r="AB195" s="18">
        <f t="shared" si="244"/>
        <v>-1926</v>
      </c>
      <c r="AC195" s="18">
        <f t="shared" si="244"/>
        <v>8685</v>
      </c>
      <c r="AD195" s="18">
        <f t="shared" si="244"/>
        <v>1500</v>
      </c>
      <c r="AE195" s="18">
        <f t="shared" si="244"/>
        <v>1291</v>
      </c>
      <c r="AF195" s="18">
        <f t="shared" si="244"/>
        <v>3049</v>
      </c>
      <c r="AG195" s="18">
        <f t="shared" si="244"/>
        <v>-127</v>
      </c>
      <c r="AH195" s="18">
        <f t="shared" si="244"/>
        <v>-2060</v>
      </c>
      <c r="AI195" s="18">
        <f t="shared" si="244"/>
        <v>1217</v>
      </c>
      <c r="AJ195" s="18">
        <f t="shared" si="244"/>
        <v>-38</v>
      </c>
    </row>
    <row r="196" spans="1:36">
      <c r="A196" s="1">
        <f>A58</f>
        <v>38504</v>
      </c>
      <c r="B196" s="18">
        <f t="shared" ref="B196:AJ196" si="245">IF(OR(B46="C",B58="C"),"C",B58-B46)</f>
        <v>-4110</v>
      </c>
      <c r="C196" s="18">
        <f t="shared" si="245"/>
        <v>1239</v>
      </c>
      <c r="D196" s="18">
        <f t="shared" si="245"/>
        <v>-6373</v>
      </c>
      <c r="E196" s="18">
        <f t="shared" si="245"/>
        <v>3205</v>
      </c>
      <c r="F196" s="18">
        <f t="shared" si="245"/>
        <v>3746</v>
      </c>
      <c r="G196" s="18">
        <f t="shared" si="245"/>
        <v>2833</v>
      </c>
      <c r="H196" s="18">
        <f t="shared" si="245"/>
        <v>-26</v>
      </c>
      <c r="I196" s="18">
        <f t="shared" si="245"/>
        <v>545</v>
      </c>
      <c r="J196" s="18">
        <f t="shared" si="245"/>
        <v>203</v>
      </c>
      <c r="K196" s="18">
        <f t="shared" si="245"/>
        <v>6173</v>
      </c>
      <c r="L196" s="18">
        <f t="shared" si="245"/>
        <v>1682</v>
      </c>
      <c r="M196" s="18">
        <f t="shared" si="245"/>
        <v>-54</v>
      </c>
      <c r="N196" s="18">
        <f t="shared" si="245"/>
        <v>2719</v>
      </c>
      <c r="O196" s="18">
        <f t="shared" si="245"/>
        <v>3591</v>
      </c>
      <c r="P196" s="18">
        <f t="shared" si="245"/>
        <v>-628</v>
      </c>
      <c r="Q196" s="18">
        <f t="shared" si="245"/>
        <v>2692</v>
      </c>
      <c r="R196" s="18">
        <f t="shared" si="245"/>
        <v>20132</v>
      </c>
      <c r="S196" s="18">
        <f t="shared" si="245"/>
        <v>18223</v>
      </c>
      <c r="T196" s="18">
        <f t="shared" si="245"/>
        <v>2639</v>
      </c>
      <c r="U196" s="18">
        <f t="shared" si="245"/>
        <v>569</v>
      </c>
      <c r="V196" s="18">
        <f t="shared" si="245"/>
        <v>47704</v>
      </c>
      <c r="W196" s="18">
        <f t="shared" si="245"/>
        <v>1792</v>
      </c>
      <c r="X196" s="18">
        <f t="shared" si="245"/>
        <v>-182</v>
      </c>
      <c r="Y196" s="18">
        <f t="shared" si="245"/>
        <v>-2954</v>
      </c>
      <c r="Z196" s="18">
        <f t="shared" si="245"/>
        <v>46359</v>
      </c>
      <c r="AA196" s="18">
        <f t="shared" si="245"/>
        <v>8769</v>
      </c>
      <c r="AB196" s="18">
        <f t="shared" si="245"/>
        <v>-1608</v>
      </c>
      <c r="AC196" s="18">
        <f t="shared" si="245"/>
        <v>19868</v>
      </c>
      <c r="AD196" s="18">
        <f t="shared" si="245"/>
        <v>555</v>
      </c>
      <c r="AE196" s="18">
        <f t="shared" si="245"/>
        <v>-735</v>
      </c>
      <c r="AF196" s="18">
        <f t="shared" si="245"/>
        <v>-49</v>
      </c>
      <c r="AG196" s="18">
        <f t="shared" si="245"/>
        <v>21</v>
      </c>
      <c r="AH196" s="18">
        <f t="shared" si="245"/>
        <v>-634</v>
      </c>
      <c r="AI196" s="18">
        <f t="shared" si="245"/>
        <v>3797</v>
      </c>
      <c r="AJ196" s="18">
        <f t="shared" si="245"/>
        <v>117120</v>
      </c>
    </row>
    <row r="197" spans="1:36">
      <c r="A197" s="1">
        <f>A59</f>
        <v>38534</v>
      </c>
      <c r="B197" s="18">
        <f t="shared" ref="B197:AJ197" si="246">IF(OR(B47="C",B59="C"),"C",B59-B47)</f>
        <v>-1640</v>
      </c>
      <c r="C197" s="18">
        <f t="shared" si="246"/>
        <v>28092</v>
      </c>
      <c r="D197" s="18">
        <f t="shared" si="246"/>
        <v>386</v>
      </c>
      <c r="E197" s="18">
        <f t="shared" si="246"/>
        <v>4734</v>
      </c>
      <c r="F197" s="18">
        <f t="shared" si="246"/>
        <v>4922</v>
      </c>
      <c r="G197" s="18">
        <f t="shared" si="246"/>
        <v>2808</v>
      </c>
      <c r="H197" s="18">
        <f t="shared" si="246"/>
        <v>1490</v>
      </c>
      <c r="I197" s="18">
        <f t="shared" si="246"/>
        <v>-1330</v>
      </c>
      <c r="J197" s="18">
        <f t="shared" si="246"/>
        <v>-986</v>
      </c>
      <c r="K197" s="18">
        <f t="shared" si="246"/>
        <v>-902</v>
      </c>
      <c r="L197" s="18">
        <f t="shared" si="246"/>
        <v>213</v>
      </c>
      <c r="M197" s="18">
        <f t="shared" si="246"/>
        <v>-4017</v>
      </c>
      <c r="N197" s="18">
        <f t="shared" si="246"/>
        <v>-3675</v>
      </c>
      <c r="O197" s="18">
        <f t="shared" si="246"/>
        <v>-1014</v>
      </c>
      <c r="P197" s="18">
        <f t="shared" si="246"/>
        <v>-563</v>
      </c>
      <c r="Q197" s="18">
        <f t="shared" si="246"/>
        <v>1792</v>
      </c>
      <c r="R197" s="18">
        <f t="shared" si="246"/>
        <v>17176</v>
      </c>
      <c r="S197" s="18">
        <f t="shared" si="246"/>
        <v>15235</v>
      </c>
      <c r="T197" s="18">
        <f t="shared" si="246"/>
        <v>725</v>
      </c>
      <c r="U197" s="18">
        <f t="shared" si="246"/>
        <v>-2612</v>
      </c>
      <c r="V197" s="18">
        <f t="shared" si="246"/>
        <v>-4804</v>
      </c>
      <c r="W197" s="18">
        <f t="shared" si="246"/>
        <v>1404</v>
      </c>
      <c r="X197" s="18">
        <f t="shared" si="246"/>
        <v>-2166</v>
      </c>
      <c r="Y197" s="18">
        <f t="shared" si="246"/>
        <v>-2422</v>
      </c>
      <c r="Z197" s="18">
        <f t="shared" si="246"/>
        <v>-7988</v>
      </c>
      <c r="AA197" s="18">
        <f t="shared" si="246"/>
        <v>3611</v>
      </c>
      <c r="AB197" s="18">
        <f t="shared" si="246"/>
        <v>-337</v>
      </c>
      <c r="AC197" s="18">
        <f t="shared" si="246"/>
        <v>12934</v>
      </c>
      <c r="AD197" s="18">
        <f t="shared" si="246"/>
        <v>-767</v>
      </c>
      <c r="AE197" s="18">
        <f t="shared" si="246"/>
        <v>1506</v>
      </c>
      <c r="AF197" s="18">
        <f t="shared" si="246"/>
        <v>946</v>
      </c>
      <c r="AG197" s="18">
        <f t="shared" si="246"/>
        <v>436</v>
      </c>
      <c r="AH197" s="18">
        <f t="shared" si="246"/>
        <v>-2565</v>
      </c>
      <c r="AI197" s="18">
        <f t="shared" si="246"/>
        <v>1744</v>
      </c>
      <c r="AJ197" s="18">
        <f t="shared" si="246"/>
        <v>55120</v>
      </c>
    </row>
    <row r="198" spans="1:36">
      <c r="A198" s="1">
        <f>A60</f>
        <v>38565</v>
      </c>
      <c r="B198" s="18">
        <f t="shared" ref="B198:AJ198" si="247">IF(OR(B48="C",B60="C"),"C",B60-B48)</f>
        <v>1581</v>
      </c>
      <c r="C198" s="18">
        <f t="shared" si="247"/>
        <v>-10003</v>
      </c>
      <c r="D198" s="18">
        <f t="shared" si="247"/>
        <v>4268</v>
      </c>
      <c r="E198" s="18">
        <f t="shared" si="247"/>
        <v>-703</v>
      </c>
      <c r="F198" s="18">
        <f t="shared" si="247"/>
        <v>2536</v>
      </c>
      <c r="G198" s="18">
        <f t="shared" si="247"/>
        <v>-12203</v>
      </c>
      <c r="H198" s="18">
        <f t="shared" si="247"/>
        <v>-5909</v>
      </c>
      <c r="I198" s="18">
        <f t="shared" si="247"/>
        <v>-2686</v>
      </c>
      <c r="J198" s="18">
        <f t="shared" si="247"/>
        <v>2348</v>
      </c>
      <c r="K198" s="18">
        <f t="shared" si="247"/>
        <v>2980</v>
      </c>
      <c r="L198" s="18">
        <f t="shared" si="247"/>
        <v>-554</v>
      </c>
      <c r="M198" s="18">
        <f t="shared" si="247"/>
        <v>2548</v>
      </c>
      <c r="N198" s="18">
        <f t="shared" si="247"/>
        <v>3412</v>
      </c>
      <c r="O198" s="18">
        <f t="shared" si="247"/>
        <v>1010</v>
      </c>
      <c r="P198" s="18">
        <f t="shared" si="247"/>
        <v>1460</v>
      </c>
      <c r="Q198" s="18">
        <f t="shared" si="247"/>
        <v>3734</v>
      </c>
      <c r="R198" s="18">
        <f t="shared" si="247"/>
        <v>8895</v>
      </c>
      <c r="S198" s="18">
        <f t="shared" si="247"/>
        <v>6164</v>
      </c>
      <c r="T198" s="18">
        <f t="shared" si="247"/>
        <v>818</v>
      </c>
      <c r="U198" s="18">
        <f t="shared" si="247"/>
        <v>1694</v>
      </c>
      <c r="V198" s="18">
        <f t="shared" si="247"/>
        <v>-4868</v>
      </c>
      <c r="W198" s="18">
        <f t="shared" si="247"/>
        <v>-1364</v>
      </c>
      <c r="X198" s="18">
        <f t="shared" si="247"/>
        <v>-507</v>
      </c>
      <c r="Y198" s="18">
        <f t="shared" si="247"/>
        <v>-4013</v>
      </c>
      <c r="Z198" s="18">
        <f t="shared" si="247"/>
        <v>-10753</v>
      </c>
      <c r="AA198" s="18">
        <f t="shared" si="247"/>
        <v>-531</v>
      </c>
      <c r="AB198" s="18">
        <f t="shared" si="247"/>
        <v>792</v>
      </c>
      <c r="AC198" s="18">
        <f t="shared" si="247"/>
        <v>3012</v>
      </c>
      <c r="AD198" s="18">
        <f t="shared" si="247"/>
        <v>781</v>
      </c>
      <c r="AE198" s="18">
        <f t="shared" si="247"/>
        <v>868</v>
      </c>
      <c r="AF198" s="18">
        <f t="shared" si="247"/>
        <v>4942</v>
      </c>
      <c r="AG198" s="18">
        <f t="shared" si="247"/>
        <v>718</v>
      </c>
      <c r="AH198" s="18">
        <f t="shared" si="247"/>
        <v>-316</v>
      </c>
      <c r="AI198" s="18">
        <f t="shared" si="247"/>
        <v>1612</v>
      </c>
      <c r="AJ198" s="18">
        <f t="shared" si="247"/>
        <v>6351</v>
      </c>
    </row>
    <row r="199" spans="1:36">
      <c r="A199" s="1">
        <f>A61</f>
        <v>38596</v>
      </c>
      <c r="B199" s="18">
        <f t="shared" ref="B199:AJ199" si="248">IF(OR(B49="C",B61="C"),"C",B61-B49)</f>
        <v>-2702</v>
      </c>
      <c r="C199" s="18">
        <f t="shared" si="248"/>
        <v>3354</v>
      </c>
      <c r="D199" s="18">
        <f t="shared" si="248"/>
        <v>5118</v>
      </c>
      <c r="E199" s="18">
        <f t="shared" si="248"/>
        <v>8568</v>
      </c>
      <c r="F199" s="18">
        <f t="shared" si="248"/>
        <v>1798</v>
      </c>
      <c r="G199" s="18">
        <f t="shared" si="248"/>
        <v>-21154</v>
      </c>
      <c r="H199" s="18">
        <f t="shared" si="248"/>
        <v>-13924</v>
      </c>
      <c r="I199" s="18">
        <f t="shared" si="248"/>
        <v>-316</v>
      </c>
      <c r="J199" s="18">
        <f t="shared" si="248"/>
        <v>-156</v>
      </c>
      <c r="K199" s="18">
        <f t="shared" si="248"/>
        <v>-4085</v>
      </c>
      <c r="L199" s="18">
        <f t="shared" si="248"/>
        <v>1438</v>
      </c>
      <c r="M199" s="18">
        <f t="shared" si="248"/>
        <v>3488</v>
      </c>
      <c r="N199" s="18">
        <f t="shared" si="248"/>
        <v>-1385</v>
      </c>
      <c r="O199" s="18">
        <f t="shared" si="248"/>
        <v>-1337</v>
      </c>
      <c r="P199" s="18">
        <f t="shared" si="248"/>
        <v>658</v>
      </c>
      <c r="Q199" s="18">
        <f t="shared" si="248"/>
        <v>2830</v>
      </c>
      <c r="R199" s="18">
        <f t="shared" si="248"/>
        <v>2606</v>
      </c>
      <c r="S199" s="18">
        <f t="shared" si="248"/>
        <v>3031</v>
      </c>
      <c r="T199" s="18">
        <f t="shared" si="248"/>
        <v>330</v>
      </c>
      <c r="U199" s="18">
        <f t="shared" si="248"/>
        <v>-7983</v>
      </c>
      <c r="V199" s="18">
        <f t="shared" si="248"/>
        <v>-18470</v>
      </c>
      <c r="W199" s="18">
        <f t="shared" si="248"/>
        <v>-5908</v>
      </c>
      <c r="X199" s="18">
        <f t="shared" si="248"/>
        <v>-2747</v>
      </c>
      <c r="Y199" s="18">
        <f t="shared" si="248"/>
        <v>-1339</v>
      </c>
      <c r="Z199" s="18">
        <f t="shared" si="248"/>
        <v>-28464</v>
      </c>
      <c r="AA199" s="18">
        <f t="shared" si="248"/>
        <v>-11258</v>
      </c>
      <c r="AB199" s="18">
        <f t="shared" si="248"/>
        <v>-2397</v>
      </c>
      <c r="AC199" s="18">
        <f t="shared" si="248"/>
        <v>2184</v>
      </c>
      <c r="AD199" s="18">
        <f t="shared" si="248"/>
        <v>215</v>
      </c>
      <c r="AE199" s="18">
        <f t="shared" si="248"/>
        <v>3903</v>
      </c>
      <c r="AF199" s="18">
        <f t="shared" si="248"/>
        <v>4618</v>
      </c>
      <c r="AG199" s="18">
        <f t="shared" si="248"/>
        <v>486</v>
      </c>
      <c r="AH199" s="18">
        <f t="shared" si="248"/>
        <v>-4269</v>
      </c>
      <c r="AI199" s="18">
        <f t="shared" si="248"/>
        <v>1404</v>
      </c>
      <c r="AJ199" s="18">
        <f t="shared" si="248"/>
        <v>-56432</v>
      </c>
    </row>
    <row r="200" spans="1:36">
      <c r="A200" s="1">
        <f>A62</f>
        <v>38626</v>
      </c>
      <c r="B200" s="18">
        <f t="shared" ref="B200:AJ200" si="249">IF(OR(B50="C",B62="C"),"C",B62-B50)</f>
        <v>1300</v>
      </c>
      <c r="C200" s="18">
        <f t="shared" si="249"/>
        <v>-22548</v>
      </c>
      <c r="D200" s="18">
        <f t="shared" si="249"/>
        <v>3532</v>
      </c>
      <c r="E200" s="18">
        <f t="shared" si="249"/>
        <v>4421</v>
      </c>
      <c r="F200" s="18">
        <f t="shared" si="249"/>
        <v>6414</v>
      </c>
      <c r="G200" s="18">
        <f t="shared" si="249"/>
        <v>-7273</v>
      </c>
      <c r="H200" s="18">
        <f t="shared" si="249"/>
        <v>-1927</v>
      </c>
      <c r="I200" s="18">
        <f t="shared" si="249"/>
        <v>810</v>
      </c>
      <c r="J200" s="18">
        <f t="shared" si="249"/>
        <v>1121</v>
      </c>
      <c r="K200" s="18">
        <f t="shared" si="249"/>
        <v>3277</v>
      </c>
      <c r="L200" s="18">
        <f t="shared" si="249"/>
        <v>13974</v>
      </c>
      <c r="M200" s="18">
        <f t="shared" si="249"/>
        <v>-2861</v>
      </c>
      <c r="N200" s="18">
        <f t="shared" si="249"/>
        <v>3541</v>
      </c>
      <c r="O200" s="18">
        <f t="shared" si="249"/>
        <v>239</v>
      </c>
      <c r="P200" s="18">
        <f t="shared" si="249"/>
        <v>1446</v>
      </c>
      <c r="Q200" s="18">
        <f t="shared" si="249"/>
        <v>3554</v>
      </c>
      <c r="R200" s="18">
        <f t="shared" si="249"/>
        <v>12939</v>
      </c>
      <c r="S200" s="18">
        <f t="shared" si="249"/>
        <v>10313</v>
      </c>
      <c r="T200" s="18">
        <f t="shared" si="249"/>
        <v>4457</v>
      </c>
      <c r="U200" s="18">
        <f t="shared" si="249"/>
        <v>3891</v>
      </c>
      <c r="V200" s="18">
        <f t="shared" si="249"/>
        <v>4478</v>
      </c>
      <c r="W200" s="18">
        <f t="shared" si="249"/>
        <v>447</v>
      </c>
      <c r="X200" s="18">
        <f t="shared" si="249"/>
        <v>3161</v>
      </c>
      <c r="Y200" s="18">
        <f t="shared" si="249"/>
        <v>-3160</v>
      </c>
      <c r="Z200" s="18">
        <f t="shared" si="249"/>
        <v>4927</v>
      </c>
      <c r="AA200" s="18">
        <f t="shared" si="249"/>
        <v>5088</v>
      </c>
      <c r="AB200" s="18">
        <f t="shared" si="249"/>
        <v>-830</v>
      </c>
      <c r="AC200" s="18">
        <f t="shared" si="249"/>
        <v>841</v>
      </c>
      <c r="AD200" s="18">
        <f t="shared" si="249"/>
        <v>-297</v>
      </c>
      <c r="AE200" s="18">
        <f t="shared" si="249"/>
        <v>2323</v>
      </c>
      <c r="AF200" s="18">
        <f t="shared" si="249"/>
        <v>4380</v>
      </c>
      <c r="AG200" s="18">
        <f t="shared" si="249"/>
        <v>1569</v>
      </c>
      <c r="AH200" s="18">
        <f t="shared" si="249"/>
        <v>-4547</v>
      </c>
      <c r="AI200" s="18">
        <f t="shared" si="249"/>
        <v>3893</v>
      </c>
      <c r="AJ200" s="18">
        <f t="shared" si="249"/>
        <v>47654</v>
      </c>
    </row>
    <row r="201" spans="1:36">
      <c r="A201" s="1">
        <f>A63</f>
        <v>38657</v>
      </c>
      <c r="B201" s="18">
        <f t="shared" ref="B201:AJ201" si="250">IF(OR(B51="C",B63="C"),"C",B63-B51)</f>
        <v>-3505</v>
      </c>
      <c r="C201" s="18">
        <f t="shared" si="250"/>
        <v>-4324</v>
      </c>
      <c r="D201" s="18">
        <f t="shared" si="250"/>
        <v>-517</v>
      </c>
      <c r="E201" s="18">
        <f t="shared" si="250"/>
        <v>-1097</v>
      </c>
      <c r="F201" s="18">
        <f t="shared" si="250"/>
        <v>2242</v>
      </c>
      <c r="G201" s="18">
        <f t="shared" si="250"/>
        <v>-4094</v>
      </c>
      <c r="H201" s="18">
        <f t="shared" si="250"/>
        <v>-3213</v>
      </c>
      <c r="I201" s="18">
        <f t="shared" si="250"/>
        <v>-1668</v>
      </c>
      <c r="J201" s="18">
        <f t="shared" si="250"/>
        <v>-1212</v>
      </c>
      <c r="K201" s="18">
        <f t="shared" si="250"/>
        <v>-1389</v>
      </c>
      <c r="L201" s="18">
        <f t="shared" si="250"/>
        <v>-1104</v>
      </c>
      <c r="M201" s="18">
        <f t="shared" si="250"/>
        <v>-4335</v>
      </c>
      <c r="N201" s="18">
        <f t="shared" si="250"/>
        <v>2845</v>
      </c>
      <c r="O201" s="18">
        <f t="shared" si="250"/>
        <v>-1911</v>
      </c>
      <c r="P201" s="18">
        <f t="shared" si="250"/>
        <v>2050</v>
      </c>
      <c r="Q201" s="18">
        <f t="shared" si="250"/>
        <v>5536</v>
      </c>
      <c r="R201" s="18">
        <f t="shared" si="250"/>
        <v>5985</v>
      </c>
      <c r="S201" s="18">
        <f t="shared" si="250"/>
        <v>5457</v>
      </c>
      <c r="T201" s="18">
        <f t="shared" si="250"/>
        <v>-3314</v>
      </c>
      <c r="U201" s="18">
        <f t="shared" si="250"/>
        <v>1492</v>
      </c>
      <c r="V201" s="18">
        <f t="shared" si="250"/>
        <v>-27079</v>
      </c>
      <c r="W201" s="18">
        <f t="shared" si="250"/>
        <v>-704</v>
      </c>
      <c r="X201" s="18">
        <f t="shared" si="250"/>
        <v>218</v>
      </c>
      <c r="Y201" s="18">
        <f t="shared" si="250"/>
        <v>-1296</v>
      </c>
      <c r="Z201" s="18">
        <f t="shared" si="250"/>
        <v>-28862</v>
      </c>
      <c r="AA201" s="18">
        <f t="shared" si="250"/>
        <v>-1107</v>
      </c>
      <c r="AB201" s="18">
        <f t="shared" si="250"/>
        <v>403</v>
      </c>
      <c r="AC201" s="18">
        <f t="shared" si="250"/>
        <v>7363</v>
      </c>
      <c r="AD201" s="18">
        <f t="shared" si="250"/>
        <v>-1695</v>
      </c>
      <c r="AE201" s="18">
        <f t="shared" si="250"/>
        <v>-865</v>
      </c>
      <c r="AF201" s="18">
        <f t="shared" si="250"/>
        <v>5723</v>
      </c>
      <c r="AG201" s="18">
        <f t="shared" si="250"/>
        <v>772</v>
      </c>
      <c r="AH201" s="18">
        <f t="shared" si="250"/>
        <v>-5032</v>
      </c>
      <c r="AI201" s="18">
        <f t="shared" si="250"/>
        <v>1394</v>
      </c>
      <c r="AJ201" s="18">
        <f t="shared" si="250"/>
        <v>-33440</v>
      </c>
    </row>
    <row r="202" spans="1:36">
      <c r="A202" s="1">
        <f>A64</f>
        <v>38687</v>
      </c>
      <c r="B202" s="18">
        <f t="shared" ref="B202:AJ202" si="251">IF(OR(B52="C",B64="C"),"C",B64-B52)</f>
        <v>-22544</v>
      </c>
      <c r="C202" s="18">
        <f t="shared" si="251"/>
        <v>-21661</v>
      </c>
      <c r="D202" s="18">
        <f t="shared" si="251"/>
        <v>-7318</v>
      </c>
      <c r="E202" s="18">
        <f t="shared" si="251"/>
        <v>-3213</v>
      </c>
      <c r="F202" s="18">
        <f t="shared" si="251"/>
        <v>7654</v>
      </c>
      <c r="G202" s="18">
        <f t="shared" si="251"/>
        <v>-13907</v>
      </c>
      <c r="H202" s="18">
        <f t="shared" si="251"/>
        <v>-3565</v>
      </c>
      <c r="I202" s="18">
        <f t="shared" si="251"/>
        <v>-717</v>
      </c>
      <c r="J202" s="18">
        <f t="shared" si="251"/>
        <v>177</v>
      </c>
      <c r="K202" s="18">
        <f t="shared" si="251"/>
        <v>5438</v>
      </c>
      <c r="L202" s="18">
        <f t="shared" si="251"/>
        <v>-2271</v>
      </c>
      <c r="M202" s="18">
        <f t="shared" si="251"/>
        <v>2834</v>
      </c>
      <c r="N202" s="18">
        <f t="shared" si="251"/>
        <v>-1571</v>
      </c>
      <c r="O202" s="18">
        <f t="shared" si="251"/>
        <v>-1605</v>
      </c>
      <c r="P202" s="18">
        <f t="shared" si="251"/>
        <v>879</v>
      </c>
      <c r="Q202" s="18">
        <f t="shared" si="251"/>
        <v>-2760</v>
      </c>
      <c r="R202" s="18">
        <f t="shared" si="251"/>
        <v>1439</v>
      </c>
      <c r="S202" s="18">
        <f t="shared" si="251"/>
        <v>2379</v>
      </c>
      <c r="T202" s="18">
        <f t="shared" si="251"/>
        <v>104</v>
      </c>
      <c r="U202" s="18">
        <f t="shared" si="251"/>
        <v>-10978</v>
      </c>
      <c r="V202" s="18">
        <f t="shared" si="251"/>
        <v>-25852</v>
      </c>
      <c r="W202" s="18">
        <f t="shared" si="251"/>
        <v>-1548</v>
      </c>
      <c r="X202" s="18">
        <f t="shared" si="251"/>
        <v>1989</v>
      </c>
      <c r="Y202" s="18">
        <f t="shared" si="251"/>
        <v>567</v>
      </c>
      <c r="Z202" s="18">
        <f t="shared" si="251"/>
        <v>-24842</v>
      </c>
      <c r="AA202" s="18">
        <f t="shared" si="251"/>
        <v>-4102</v>
      </c>
      <c r="AB202" s="18">
        <f t="shared" si="251"/>
        <v>74</v>
      </c>
      <c r="AC202" s="18">
        <f t="shared" si="251"/>
        <v>3902</v>
      </c>
      <c r="AD202" s="18">
        <f t="shared" si="251"/>
        <v>-1628</v>
      </c>
      <c r="AE202" s="18">
        <f t="shared" si="251"/>
        <v>4843</v>
      </c>
      <c r="AF202" s="18">
        <f t="shared" si="251"/>
        <v>1647</v>
      </c>
      <c r="AG202" s="18">
        <f t="shared" si="251"/>
        <v>1128</v>
      </c>
      <c r="AH202" s="18">
        <f t="shared" si="251"/>
        <v>-6959</v>
      </c>
      <c r="AI202" s="18">
        <f t="shared" si="251"/>
        <v>-3667</v>
      </c>
      <c r="AJ202" s="18">
        <f t="shared" si="251"/>
        <v>-103190</v>
      </c>
    </row>
    <row r="203" spans="1:36">
      <c r="A203" s="1">
        <f>A65</f>
        <v>38718</v>
      </c>
      <c r="B203" s="18">
        <f t="shared" ref="B203:AJ203" si="252">IF(OR(B53="C",B65="C"),"C",B65-B53)</f>
        <v>-16517</v>
      </c>
      <c r="C203" s="18">
        <f t="shared" si="252"/>
        <v>-43445</v>
      </c>
      <c r="D203" s="18">
        <f t="shared" si="252"/>
        <v>-5427</v>
      </c>
      <c r="E203" s="18">
        <f t="shared" si="252"/>
        <v>68</v>
      </c>
      <c r="F203" s="18">
        <f t="shared" si="252"/>
        <v>-10501</v>
      </c>
      <c r="G203" s="18">
        <f t="shared" si="252"/>
        <v>-19035</v>
      </c>
      <c r="H203" s="18">
        <f t="shared" si="252"/>
        <v>-13204</v>
      </c>
      <c r="I203" s="18">
        <f t="shared" si="252"/>
        <v>-17671</v>
      </c>
      <c r="J203" s="18">
        <f t="shared" si="252"/>
        <v>6851</v>
      </c>
      <c r="K203" s="18">
        <f t="shared" si="252"/>
        <v>10241</v>
      </c>
      <c r="L203" s="18">
        <f t="shared" si="252"/>
        <v>-11532</v>
      </c>
      <c r="M203" s="18">
        <f t="shared" si="252"/>
        <v>-1100</v>
      </c>
      <c r="N203" s="18">
        <f t="shared" si="252"/>
        <v>-4547</v>
      </c>
      <c r="O203" s="18">
        <f t="shared" si="252"/>
        <v>2993</v>
      </c>
      <c r="P203" s="18">
        <f t="shared" si="252"/>
        <v>1795</v>
      </c>
      <c r="Q203" s="18">
        <f t="shared" si="252"/>
        <v>1534</v>
      </c>
      <c r="R203" s="18">
        <f t="shared" si="252"/>
        <v>7466</v>
      </c>
      <c r="S203" s="18">
        <f t="shared" si="252"/>
        <v>612</v>
      </c>
      <c r="T203" s="18">
        <f t="shared" si="252"/>
        <v>2290</v>
      </c>
      <c r="U203" s="18">
        <f t="shared" si="252"/>
        <v>16061</v>
      </c>
      <c r="V203" s="18">
        <f t="shared" si="252"/>
        <v>-17424</v>
      </c>
      <c r="W203" s="18">
        <f t="shared" si="252"/>
        <v>-2273</v>
      </c>
      <c r="X203" s="18">
        <f t="shared" si="252"/>
        <v>-223</v>
      </c>
      <c r="Y203" s="18">
        <f t="shared" si="252"/>
        <v>4050</v>
      </c>
      <c r="Z203" s="18">
        <f t="shared" si="252"/>
        <v>-15871</v>
      </c>
      <c r="AA203" s="18">
        <f t="shared" si="252"/>
        <v>1865</v>
      </c>
      <c r="AB203" s="18">
        <f t="shared" si="252"/>
        <v>6184</v>
      </c>
      <c r="AC203" s="18">
        <f t="shared" si="252"/>
        <v>11965</v>
      </c>
      <c r="AD203" s="18">
        <f t="shared" si="252"/>
        <v>-1438</v>
      </c>
      <c r="AE203" s="18">
        <f t="shared" si="252"/>
        <v>5236</v>
      </c>
      <c r="AF203" s="18">
        <f t="shared" si="252"/>
        <v>5773</v>
      </c>
      <c r="AG203" s="18">
        <f t="shared" si="252"/>
        <v>1826</v>
      </c>
      <c r="AH203" s="18">
        <f t="shared" si="252"/>
        <v>-7809</v>
      </c>
      <c r="AI203" s="18">
        <f t="shared" si="252"/>
        <v>6104</v>
      </c>
      <c r="AJ203" s="18">
        <f t="shared" si="252"/>
        <v>-79843</v>
      </c>
    </row>
    <row r="204" spans="1:36">
      <c r="A204" s="1">
        <f>A66</f>
        <v>38749</v>
      </c>
      <c r="B204" s="18">
        <f t="shared" ref="B204:AJ204" si="253">IF(OR(B54="C",B66="C"),"C",B66-B54)</f>
        <v>11315</v>
      </c>
      <c r="C204" s="18">
        <f t="shared" si="253"/>
        <v>-6455</v>
      </c>
      <c r="D204" s="18">
        <f t="shared" si="253"/>
        <v>2395</v>
      </c>
      <c r="E204" s="18">
        <f t="shared" si="253"/>
        <v>2969</v>
      </c>
      <c r="F204" s="18">
        <f t="shared" si="253"/>
        <v>7133</v>
      </c>
      <c r="G204" s="18">
        <f t="shared" si="253"/>
        <v>1803</v>
      </c>
      <c r="H204" s="18">
        <f t="shared" si="253"/>
        <v>317</v>
      </c>
      <c r="I204" s="18">
        <f t="shared" si="253"/>
        <v>2023</v>
      </c>
      <c r="J204" s="18">
        <f t="shared" si="253"/>
        <v>2624</v>
      </c>
      <c r="K204" s="18">
        <f t="shared" si="253"/>
        <v>-386</v>
      </c>
      <c r="L204" s="18">
        <f t="shared" si="253"/>
        <v>6771</v>
      </c>
      <c r="M204" s="18">
        <f t="shared" si="253"/>
        <v>211</v>
      </c>
      <c r="N204" s="18">
        <f t="shared" si="253"/>
        <v>-5794</v>
      </c>
      <c r="O204" s="18">
        <f t="shared" si="253"/>
        <v>-1260</v>
      </c>
      <c r="P204" s="18">
        <f t="shared" si="253"/>
        <v>402</v>
      </c>
      <c r="Q204" s="18">
        <f t="shared" si="253"/>
        <v>5317</v>
      </c>
      <c r="R204" s="18">
        <f t="shared" si="253"/>
        <v>8913</v>
      </c>
      <c r="S204" s="18">
        <f t="shared" si="253"/>
        <v>8631</v>
      </c>
      <c r="T204" s="18">
        <f t="shared" si="253"/>
        <v>4735</v>
      </c>
      <c r="U204" s="18">
        <f t="shared" si="253"/>
        <v>12837</v>
      </c>
      <c r="V204" s="18">
        <f t="shared" si="253"/>
        <v>-765</v>
      </c>
      <c r="W204" s="18">
        <f t="shared" si="253"/>
        <v>-9</v>
      </c>
      <c r="X204" s="18">
        <f t="shared" si="253"/>
        <v>3423</v>
      </c>
      <c r="Y204" s="18">
        <f t="shared" si="253"/>
        <v>634</v>
      </c>
      <c r="Z204" s="18">
        <f t="shared" si="253"/>
        <v>3283</v>
      </c>
      <c r="AA204" s="18">
        <f t="shared" si="253"/>
        <v>-432</v>
      </c>
      <c r="AB204" s="18">
        <f t="shared" si="253"/>
        <v>-1476</v>
      </c>
      <c r="AC204" s="18">
        <f t="shared" si="253"/>
        <v>9903</v>
      </c>
      <c r="AD204" s="18">
        <f t="shared" si="253"/>
        <v>-28</v>
      </c>
      <c r="AE204" s="18">
        <f t="shared" si="253"/>
        <v>-1191</v>
      </c>
      <c r="AF204" s="18">
        <f t="shared" si="253"/>
        <v>10184</v>
      </c>
      <c r="AG204" s="18">
        <f t="shared" si="253"/>
        <v>1859</v>
      </c>
      <c r="AH204" s="18">
        <f t="shared" si="253"/>
        <v>-3187</v>
      </c>
      <c r="AI204" s="18">
        <f t="shared" si="253"/>
        <v>479</v>
      </c>
      <c r="AJ204" s="18">
        <f t="shared" si="253"/>
        <v>75264</v>
      </c>
    </row>
    <row r="205" spans="1:36">
      <c r="A205" s="1">
        <f>A67</f>
        <v>38777</v>
      </c>
      <c r="B205" s="18">
        <f t="shared" ref="B205:AJ205" si="254">IF(OR(B55="C",B67="C"),"C",B67-B55)</f>
        <v>-16780</v>
      </c>
      <c r="C205" s="18">
        <f t="shared" si="254"/>
        <v>-33391</v>
      </c>
      <c r="D205" s="18">
        <f t="shared" si="254"/>
        <v>-11019</v>
      </c>
      <c r="E205" s="18">
        <f t="shared" si="254"/>
        <v>514</v>
      </c>
      <c r="F205" s="18">
        <f t="shared" si="254"/>
        <v>-20330</v>
      </c>
      <c r="G205" s="18">
        <f t="shared" si="254"/>
        <v>-13946</v>
      </c>
      <c r="H205" s="18">
        <f t="shared" si="254"/>
        <v>-13864</v>
      </c>
      <c r="I205" s="18">
        <f t="shared" si="254"/>
        <v>-2172</v>
      </c>
      <c r="J205" s="18">
        <f t="shared" si="254"/>
        <v>-1928</v>
      </c>
      <c r="K205" s="18">
        <f t="shared" si="254"/>
        <v>-8031</v>
      </c>
      <c r="L205" s="18">
        <f t="shared" si="254"/>
        <v>-122</v>
      </c>
      <c r="M205" s="18">
        <f t="shared" si="254"/>
        <v>-1933</v>
      </c>
      <c r="N205" s="18">
        <f t="shared" si="254"/>
        <v>-819</v>
      </c>
      <c r="O205" s="18">
        <f t="shared" si="254"/>
        <v>-791</v>
      </c>
      <c r="P205" s="18">
        <f t="shared" si="254"/>
        <v>-686</v>
      </c>
      <c r="Q205" s="18">
        <f t="shared" si="254"/>
        <v>1953</v>
      </c>
      <c r="R205" s="18">
        <f t="shared" si="254"/>
        <v>3300</v>
      </c>
      <c r="S205" s="18">
        <f t="shared" si="254"/>
        <v>3486</v>
      </c>
      <c r="T205" s="18">
        <f t="shared" si="254"/>
        <v>-3784</v>
      </c>
      <c r="U205" s="18">
        <f t="shared" si="254"/>
        <v>-9820</v>
      </c>
      <c r="V205" s="18">
        <f t="shared" si="254"/>
        <v>-38600</v>
      </c>
      <c r="W205" s="18">
        <f t="shared" si="254"/>
        <v>-4352</v>
      </c>
      <c r="X205" s="18">
        <f t="shared" si="254"/>
        <v>1938</v>
      </c>
      <c r="Y205" s="18">
        <f t="shared" si="254"/>
        <v>-3113</v>
      </c>
      <c r="Z205" s="18">
        <f t="shared" si="254"/>
        <v>-44128</v>
      </c>
      <c r="AA205" s="18">
        <f t="shared" si="254"/>
        <v>-11773</v>
      </c>
      <c r="AB205" s="18">
        <f t="shared" si="254"/>
        <v>-6476</v>
      </c>
      <c r="AC205" s="18">
        <f t="shared" si="254"/>
        <v>-766</v>
      </c>
      <c r="AD205" s="18">
        <f t="shared" si="254"/>
        <v>-4691</v>
      </c>
      <c r="AE205" s="18">
        <f t="shared" si="254"/>
        <v>-9113</v>
      </c>
      <c r="AF205" s="18">
        <f t="shared" si="254"/>
        <v>-1511</v>
      </c>
      <c r="AG205" s="18">
        <f t="shared" si="254"/>
        <v>894</v>
      </c>
      <c r="AH205" s="18">
        <f t="shared" si="254"/>
        <v>-5900</v>
      </c>
      <c r="AI205" s="18">
        <f t="shared" si="254"/>
        <v>-6308</v>
      </c>
      <c r="AJ205" s="18">
        <f t="shared" si="254"/>
        <v>-223423</v>
      </c>
    </row>
    <row r="206" spans="1:36">
      <c r="A206" s="1">
        <f>A68</f>
        <v>38808</v>
      </c>
      <c r="B206" s="18">
        <f t="shared" ref="B206:AJ206" si="255">IF(OR(B56="C",B68="C"),"C",B68-B56)</f>
        <v>11574</v>
      </c>
      <c r="C206" s="18">
        <f t="shared" si="255"/>
        <v>-18571</v>
      </c>
      <c r="D206" s="18">
        <f t="shared" si="255"/>
        <v>856</v>
      </c>
      <c r="E206" s="18">
        <f t="shared" si="255"/>
        <v>-7538</v>
      </c>
      <c r="F206" s="18">
        <f t="shared" si="255"/>
        <v>7513</v>
      </c>
      <c r="G206" s="18">
        <f t="shared" si="255"/>
        <v>882</v>
      </c>
      <c r="H206" s="18">
        <f t="shared" si="255"/>
        <v>2603</v>
      </c>
      <c r="I206" s="18">
        <f t="shared" si="255"/>
        <v>1258</v>
      </c>
      <c r="J206" s="18">
        <f t="shared" si="255"/>
        <v>1282</v>
      </c>
      <c r="K206" s="18">
        <f t="shared" si="255"/>
        <v>-3034</v>
      </c>
      <c r="L206" s="18">
        <f t="shared" si="255"/>
        <v>7871</v>
      </c>
      <c r="M206" s="18">
        <f t="shared" si="255"/>
        <v>1440</v>
      </c>
      <c r="N206" s="18">
        <f t="shared" si="255"/>
        <v>-7793</v>
      </c>
      <c r="O206" s="18">
        <f t="shared" si="255"/>
        <v>1657</v>
      </c>
      <c r="P206" s="18">
        <f t="shared" si="255"/>
        <v>1879</v>
      </c>
      <c r="Q206" s="18">
        <f t="shared" si="255"/>
        <v>6508</v>
      </c>
      <c r="R206" s="18">
        <f t="shared" si="255"/>
        <v>-1111</v>
      </c>
      <c r="S206" s="18">
        <f t="shared" si="255"/>
        <v>-241</v>
      </c>
      <c r="T206" s="18">
        <f t="shared" si="255"/>
        <v>1976</v>
      </c>
      <c r="U206" s="18">
        <f t="shared" si="255"/>
        <v>9621</v>
      </c>
      <c r="V206" s="18">
        <f t="shared" si="255"/>
        <v>5140</v>
      </c>
      <c r="W206" s="18">
        <f t="shared" si="255"/>
        <v>2992</v>
      </c>
      <c r="X206" s="18">
        <f t="shared" si="255"/>
        <v>2163</v>
      </c>
      <c r="Y206" s="18">
        <f t="shared" si="255"/>
        <v>3263</v>
      </c>
      <c r="Z206" s="18">
        <f t="shared" si="255"/>
        <v>13558</v>
      </c>
      <c r="AA206" s="18">
        <f t="shared" si="255"/>
        <v>9978</v>
      </c>
      <c r="AB206" s="18">
        <f t="shared" si="255"/>
        <v>8006</v>
      </c>
      <c r="AC206" s="18">
        <f t="shared" si="255"/>
        <v>22712</v>
      </c>
      <c r="AD206" s="18">
        <f t="shared" si="255"/>
        <v>5003</v>
      </c>
      <c r="AE206" s="18">
        <f t="shared" si="255"/>
        <v>10837</v>
      </c>
      <c r="AF206" s="18">
        <f t="shared" si="255"/>
        <v>5623</v>
      </c>
      <c r="AG206" s="18">
        <f t="shared" si="255"/>
        <v>1946</v>
      </c>
      <c r="AH206" s="18">
        <f t="shared" si="255"/>
        <v>3843</v>
      </c>
      <c r="AI206" s="18">
        <f t="shared" si="255"/>
        <v>-1051</v>
      </c>
      <c r="AJ206" s="18">
        <f t="shared" si="255"/>
        <v>99327</v>
      </c>
    </row>
    <row r="207" spans="1:36">
      <c r="A207" s="1">
        <f>A69</f>
        <v>38838</v>
      </c>
      <c r="B207" s="18">
        <f t="shared" ref="B207:AJ207" si="256">IF(OR(B57="C",B69="C"),"C",B69-B57)</f>
        <v>-686</v>
      </c>
      <c r="C207" s="18">
        <f t="shared" si="256"/>
        <v>-5001</v>
      </c>
      <c r="D207" s="18">
        <f t="shared" si="256"/>
        <v>-71</v>
      </c>
      <c r="E207" s="18">
        <f t="shared" si="256"/>
        <v>215</v>
      </c>
      <c r="F207" s="18">
        <f t="shared" si="256"/>
        <v>4650</v>
      </c>
      <c r="G207" s="18">
        <f t="shared" si="256"/>
        <v>-6193</v>
      </c>
      <c r="H207" s="18">
        <f t="shared" si="256"/>
        <v>-1954</v>
      </c>
      <c r="I207" s="18">
        <f t="shared" si="256"/>
        <v>-1073</v>
      </c>
      <c r="J207" s="18">
        <f t="shared" si="256"/>
        <v>-1635</v>
      </c>
      <c r="K207" s="18">
        <f t="shared" si="256"/>
        <v>-682</v>
      </c>
      <c r="L207" s="18">
        <f t="shared" si="256"/>
        <v>-1800</v>
      </c>
      <c r="M207" s="18">
        <f t="shared" si="256"/>
        <v>830</v>
      </c>
      <c r="N207" s="18">
        <f t="shared" si="256"/>
        <v>2564</v>
      </c>
      <c r="O207" s="18">
        <f t="shared" si="256"/>
        <v>-117</v>
      </c>
      <c r="P207" s="18">
        <f t="shared" si="256"/>
        <v>118</v>
      </c>
      <c r="Q207" s="18">
        <f t="shared" si="256"/>
        <v>2939</v>
      </c>
      <c r="R207" s="18">
        <f t="shared" si="256"/>
        <v>8594</v>
      </c>
      <c r="S207" s="18">
        <f t="shared" si="256"/>
        <v>7779</v>
      </c>
      <c r="T207" s="18">
        <f t="shared" si="256"/>
        <v>897</v>
      </c>
      <c r="U207" s="18">
        <f t="shared" si="256"/>
        <v>-730</v>
      </c>
      <c r="V207" s="18">
        <f t="shared" si="256"/>
        <v>8746</v>
      </c>
      <c r="W207" s="18">
        <f t="shared" si="256"/>
        <v>3391</v>
      </c>
      <c r="X207" s="18">
        <f t="shared" si="256"/>
        <v>295</v>
      </c>
      <c r="Y207" s="18">
        <f t="shared" si="256"/>
        <v>447</v>
      </c>
      <c r="Z207" s="18">
        <f t="shared" si="256"/>
        <v>12881</v>
      </c>
      <c r="AA207" s="18">
        <f t="shared" si="256"/>
        <v>284</v>
      </c>
      <c r="AB207" s="18">
        <f t="shared" si="256"/>
        <v>2816</v>
      </c>
      <c r="AC207" s="18">
        <f t="shared" si="256"/>
        <v>8550</v>
      </c>
      <c r="AD207" s="18">
        <f t="shared" si="256"/>
        <v>123</v>
      </c>
      <c r="AE207" s="18">
        <f t="shared" si="256"/>
        <v>-130</v>
      </c>
      <c r="AF207" s="18">
        <f t="shared" si="256"/>
        <v>-385</v>
      </c>
      <c r="AG207" s="18">
        <f t="shared" si="256"/>
        <v>1573</v>
      </c>
      <c r="AH207" s="18">
        <f t="shared" si="256"/>
        <v>2289</v>
      </c>
      <c r="AI207" s="18">
        <f t="shared" si="256"/>
        <v>-362</v>
      </c>
      <c r="AJ207" s="18">
        <f t="shared" si="256"/>
        <v>28503</v>
      </c>
    </row>
    <row r="208" spans="1:36">
      <c r="A208" s="1">
        <f>A70</f>
        <v>38869</v>
      </c>
      <c r="B208" s="18">
        <f t="shared" ref="B208:AJ208" si="257">IF(OR(B58="C",B70="C"),"C",B70-B58)</f>
        <v>-1079</v>
      </c>
      <c r="C208" s="18">
        <f t="shared" si="257"/>
        <v>-4912</v>
      </c>
      <c r="D208" s="18">
        <f t="shared" si="257"/>
        <v>2630</v>
      </c>
      <c r="E208" s="18">
        <f t="shared" si="257"/>
        <v>4984</v>
      </c>
      <c r="F208" s="18">
        <f t="shared" si="257"/>
        <v>-1183</v>
      </c>
      <c r="G208" s="18">
        <f t="shared" si="257"/>
        <v>-10573</v>
      </c>
      <c r="H208" s="18">
        <f t="shared" si="257"/>
        <v>-7273</v>
      </c>
      <c r="I208" s="18">
        <f t="shared" si="257"/>
        <v>592</v>
      </c>
      <c r="J208" s="18">
        <f t="shared" si="257"/>
        <v>-961</v>
      </c>
      <c r="K208" s="18">
        <f t="shared" si="257"/>
        <v>-4000</v>
      </c>
      <c r="L208" s="18">
        <f t="shared" si="257"/>
        <v>634</v>
      </c>
      <c r="M208" s="18">
        <f t="shared" si="257"/>
        <v>1375</v>
      </c>
      <c r="N208" s="18">
        <f t="shared" si="257"/>
        <v>-4704</v>
      </c>
      <c r="O208" s="18">
        <f t="shared" si="257"/>
        <v>-3831</v>
      </c>
      <c r="P208" s="18">
        <f t="shared" si="257"/>
        <v>-978</v>
      </c>
      <c r="Q208" s="18">
        <f t="shared" si="257"/>
        <v>-1366</v>
      </c>
      <c r="R208" s="18">
        <f t="shared" si="257"/>
        <v>-7299</v>
      </c>
      <c r="S208" s="18">
        <f t="shared" si="257"/>
        <v>-3404</v>
      </c>
      <c r="T208" s="18">
        <f t="shared" si="257"/>
        <v>-1533</v>
      </c>
      <c r="U208" s="18">
        <f t="shared" si="257"/>
        <v>-3450</v>
      </c>
      <c r="V208" s="18">
        <f t="shared" si="257"/>
        <v>-51211</v>
      </c>
      <c r="W208" s="18">
        <f t="shared" si="257"/>
        <v>-1423</v>
      </c>
      <c r="X208" s="18">
        <f t="shared" si="257"/>
        <v>-1223</v>
      </c>
      <c r="Y208" s="18">
        <f t="shared" si="257"/>
        <v>898</v>
      </c>
      <c r="Z208" s="18">
        <f t="shared" si="257"/>
        <v>-52957</v>
      </c>
      <c r="AA208" s="18">
        <f t="shared" si="257"/>
        <v>-3767</v>
      </c>
      <c r="AB208" s="18">
        <f t="shared" si="257"/>
        <v>-199</v>
      </c>
      <c r="AC208" s="18">
        <f t="shared" si="257"/>
        <v>-10639</v>
      </c>
      <c r="AD208" s="18">
        <f t="shared" si="257"/>
        <v>-256</v>
      </c>
      <c r="AE208" s="18">
        <f t="shared" si="257"/>
        <v>-53</v>
      </c>
      <c r="AF208" s="18">
        <f t="shared" si="257"/>
        <v>-8302</v>
      </c>
      <c r="AG208" s="18">
        <f t="shared" si="257"/>
        <v>513</v>
      </c>
      <c r="AH208" s="18">
        <f t="shared" si="257"/>
        <v>-1233</v>
      </c>
      <c r="AI208" s="18">
        <f t="shared" si="257"/>
        <v>-3275</v>
      </c>
      <c r="AJ208" s="18">
        <f t="shared" si="257"/>
        <v>-123095</v>
      </c>
    </row>
    <row r="209" spans="1:36">
      <c r="A209" s="1">
        <f>A71</f>
        <v>38899</v>
      </c>
      <c r="B209" s="18">
        <f t="shared" ref="B209:AJ209" si="258">IF(OR(B59="C",B71="C"),"C",B71-B59)</f>
        <v>625</v>
      </c>
      <c r="C209" s="18">
        <f t="shared" si="258"/>
        <v>-59232</v>
      </c>
      <c r="D209" s="18">
        <f t="shared" si="258"/>
        <v>-10</v>
      </c>
      <c r="E209" s="18">
        <f t="shared" si="258"/>
        <v>9289</v>
      </c>
      <c r="F209" s="18">
        <f t="shared" si="258"/>
        <v>-913</v>
      </c>
      <c r="G209" s="18">
        <f t="shared" si="258"/>
        <v>-19675</v>
      </c>
      <c r="H209" s="18">
        <f t="shared" si="258"/>
        <v>-11806</v>
      </c>
      <c r="I209" s="18">
        <f t="shared" si="258"/>
        <v>2299</v>
      </c>
      <c r="J209" s="18">
        <f t="shared" si="258"/>
        <v>66</v>
      </c>
      <c r="K209" s="18">
        <f t="shared" si="258"/>
        <v>-559</v>
      </c>
      <c r="L209" s="18">
        <f t="shared" si="258"/>
        <v>-781</v>
      </c>
      <c r="M209" s="18">
        <f t="shared" si="258"/>
        <v>4394</v>
      </c>
      <c r="N209" s="18">
        <f t="shared" si="258"/>
        <v>1979</v>
      </c>
      <c r="O209" s="18">
        <f t="shared" si="258"/>
        <v>967</v>
      </c>
      <c r="P209" s="18">
        <f t="shared" si="258"/>
        <v>-2587</v>
      </c>
      <c r="Q209" s="18">
        <f t="shared" si="258"/>
        <v>-747</v>
      </c>
      <c r="R209" s="18">
        <f t="shared" si="258"/>
        <v>429</v>
      </c>
      <c r="S209" s="18">
        <f t="shared" si="258"/>
        <v>5994</v>
      </c>
      <c r="T209" s="18">
        <f t="shared" si="258"/>
        <v>-2324</v>
      </c>
      <c r="U209" s="18">
        <f t="shared" si="258"/>
        <v>1181</v>
      </c>
      <c r="V209" s="18">
        <f t="shared" si="258"/>
        <v>-6378</v>
      </c>
      <c r="W209" s="18">
        <f t="shared" si="258"/>
        <v>1455</v>
      </c>
      <c r="X209" s="18">
        <f t="shared" si="258"/>
        <v>-679</v>
      </c>
      <c r="Y209" s="18">
        <f t="shared" si="258"/>
        <v>-50</v>
      </c>
      <c r="Z209" s="18">
        <f t="shared" si="258"/>
        <v>-5653</v>
      </c>
      <c r="AA209" s="18">
        <f t="shared" si="258"/>
        <v>1038</v>
      </c>
      <c r="AB209" s="18">
        <f t="shared" si="258"/>
        <v>2629</v>
      </c>
      <c r="AC209" s="18">
        <f t="shared" si="258"/>
        <v>-10232</v>
      </c>
      <c r="AD209" s="18">
        <f t="shared" si="258"/>
        <v>1075</v>
      </c>
      <c r="AE209" s="18">
        <f t="shared" si="258"/>
        <v>-1143</v>
      </c>
      <c r="AF209" s="18">
        <f t="shared" si="258"/>
        <v>3692</v>
      </c>
      <c r="AG209" s="18">
        <f t="shared" si="258"/>
        <v>483</v>
      </c>
      <c r="AH209" s="18">
        <f t="shared" si="258"/>
        <v>904</v>
      </c>
      <c r="AI209" s="18">
        <f t="shared" si="258"/>
        <v>-1762</v>
      </c>
      <c r="AJ209" s="18">
        <f t="shared" si="258"/>
        <v>-86375</v>
      </c>
    </row>
    <row r="210" spans="1:36">
      <c r="A210" s="1">
        <f>A72</f>
        <v>38930</v>
      </c>
      <c r="B210" s="18">
        <f t="shared" ref="B210:AJ210" si="259">IF(OR(B60="C",B72="C"),"C",B72-B60)</f>
        <v>783</v>
      </c>
      <c r="C210" s="18">
        <f t="shared" si="259"/>
        <v>12800</v>
      </c>
      <c r="D210" s="18">
        <f t="shared" si="259"/>
        <v>-571</v>
      </c>
      <c r="E210" s="18">
        <f t="shared" si="259"/>
        <v>1975</v>
      </c>
      <c r="F210" s="18">
        <f t="shared" si="259"/>
        <v>2398</v>
      </c>
      <c r="G210" s="18">
        <f t="shared" si="259"/>
        <v>12012</v>
      </c>
      <c r="H210" s="18">
        <f t="shared" si="259"/>
        <v>-334</v>
      </c>
      <c r="I210" s="18">
        <f t="shared" si="259"/>
        <v>1035</v>
      </c>
      <c r="J210" s="18">
        <f t="shared" si="259"/>
        <v>-550</v>
      </c>
      <c r="K210" s="18">
        <f t="shared" si="259"/>
        <v>-500</v>
      </c>
      <c r="L210" s="18">
        <f t="shared" si="259"/>
        <v>8008</v>
      </c>
      <c r="M210" s="18">
        <f t="shared" si="259"/>
        <v>8412</v>
      </c>
      <c r="N210" s="18">
        <f t="shared" si="259"/>
        <v>-4429</v>
      </c>
      <c r="O210" s="18">
        <f t="shared" si="259"/>
        <v>240</v>
      </c>
      <c r="P210" s="18">
        <f t="shared" si="259"/>
        <v>-21</v>
      </c>
      <c r="Q210" s="18">
        <f t="shared" si="259"/>
        <v>-1763</v>
      </c>
      <c r="R210" s="18">
        <f t="shared" si="259"/>
        <v>10724</v>
      </c>
      <c r="S210" s="18">
        <f t="shared" si="259"/>
        <v>12694</v>
      </c>
      <c r="T210" s="18">
        <f t="shared" si="259"/>
        <v>1042</v>
      </c>
      <c r="U210" s="18">
        <f t="shared" si="259"/>
        <v>-2972</v>
      </c>
      <c r="V210" s="18">
        <f t="shared" si="259"/>
        <v>-3221</v>
      </c>
      <c r="W210" s="18">
        <f t="shared" si="259"/>
        <v>794</v>
      </c>
      <c r="X210" s="18">
        <f t="shared" si="259"/>
        <v>-329</v>
      </c>
      <c r="Y210" s="18">
        <f t="shared" si="259"/>
        <v>999</v>
      </c>
      <c r="Z210" s="18">
        <f t="shared" si="259"/>
        <v>-1756</v>
      </c>
      <c r="AA210" s="18">
        <f t="shared" si="259"/>
        <v>3832</v>
      </c>
      <c r="AB210" s="18">
        <f t="shared" si="259"/>
        <v>2666</v>
      </c>
      <c r="AC210" s="18">
        <f t="shared" si="259"/>
        <v>8473</v>
      </c>
      <c r="AD210" s="18">
        <f t="shared" si="259"/>
        <v>738</v>
      </c>
      <c r="AE210" s="18">
        <f t="shared" si="259"/>
        <v>1200</v>
      </c>
      <c r="AF210" s="18">
        <f t="shared" si="259"/>
        <v>-235</v>
      </c>
      <c r="AG210" s="18">
        <f t="shared" si="259"/>
        <v>-82</v>
      </c>
      <c r="AH210" s="18">
        <f t="shared" si="259"/>
        <v>2227</v>
      </c>
      <c r="AI210" s="18">
        <f t="shared" si="259"/>
        <v>-4328</v>
      </c>
      <c r="AJ210" s="18">
        <f t="shared" si="259"/>
        <v>61027</v>
      </c>
    </row>
    <row r="211" spans="1:36">
      <c r="A211" s="1">
        <f>A73</f>
        <v>38961</v>
      </c>
      <c r="B211" s="18">
        <f t="shared" ref="B211:AJ211" si="260">IF(OR(B61="C",B73="C"),"C",B73-B61)</f>
        <v>3859</v>
      </c>
      <c r="C211" s="18">
        <f t="shared" si="260"/>
        <v>9575</v>
      </c>
      <c r="D211" s="18">
        <f t="shared" si="260"/>
        <v>-1328</v>
      </c>
      <c r="E211" s="18">
        <f t="shared" si="260"/>
        <v>-715</v>
      </c>
      <c r="F211" s="18">
        <f t="shared" si="260"/>
        <v>9508</v>
      </c>
      <c r="G211" s="18">
        <f t="shared" si="260"/>
        <v>2741</v>
      </c>
      <c r="H211" s="18">
        <f t="shared" si="260"/>
        <v>5550</v>
      </c>
      <c r="I211" s="18">
        <f t="shared" si="260"/>
        <v>-1160</v>
      </c>
      <c r="J211" s="18">
        <f t="shared" si="260"/>
        <v>706</v>
      </c>
      <c r="K211" s="18">
        <f t="shared" si="260"/>
        <v>8275</v>
      </c>
      <c r="L211" s="18">
        <f t="shared" si="260"/>
        <v>-2289</v>
      </c>
      <c r="M211" s="18">
        <f t="shared" si="260"/>
        <v>6734</v>
      </c>
      <c r="N211" s="18">
        <f t="shared" si="260"/>
        <v>3291</v>
      </c>
      <c r="O211" s="18">
        <f t="shared" si="260"/>
        <v>-133</v>
      </c>
      <c r="P211" s="18">
        <f t="shared" si="260"/>
        <v>24</v>
      </c>
      <c r="Q211" s="18">
        <f t="shared" si="260"/>
        <v>-589</v>
      </c>
      <c r="R211" s="18">
        <f t="shared" si="260"/>
        <v>16567</v>
      </c>
      <c r="S211" s="18">
        <f t="shared" si="260"/>
        <v>16061</v>
      </c>
      <c r="T211" s="18">
        <f t="shared" si="260"/>
        <v>-3087</v>
      </c>
      <c r="U211" s="18">
        <f t="shared" si="260"/>
        <v>4499</v>
      </c>
      <c r="V211" s="18">
        <f t="shared" si="260"/>
        <v>10013</v>
      </c>
      <c r="W211" s="18">
        <f t="shared" si="260"/>
        <v>2888</v>
      </c>
      <c r="X211" s="18">
        <f t="shared" si="260"/>
        <v>-152</v>
      </c>
      <c r="Y211" s="18">
        <f t="shared" si="260"/>
        <v>2138</v>
      </c>
      <c r="Z211" s="18">
        <f t="shared" si="260"/>
        <v>14889</v>
      </c>
      <c r="AA211" s="18">
        <f t="shared" si="260"/>
        <v>3123</v>
      </c>
      <c r="AB211" s="18">
        <f t="shared" si="260"/>
        <v>-5106</v>
      </c>
      <c r="AC211" s="18">
        <f t="shared" si="260"/>
        <v>-3117</v>
      </c>
      <c r="AD211" s="18">
        <f t="shared" si="260"/>
        <v>-177</v>
      </c>
      <c r="AE211" s="18">
        <f t="shared" si="260"/>
        <v>759</v>
      </c>
      <c r="AF211" s="18">
        <f t="shared" si="260"/>
        <v>-6623</v>
      </c>
      <c r="AG211" s="18">
        <f t="shared" si="260"/>
        <v>148</v>
      </c>
      <c r="AH211" s="18">
        <f t="shared" si="260"/>
        <v>2570</v>
      </c>
      <c r="AI211" s="18">
        <f t="shared" si="260"/>
        <v>-3090</v>
      </c>
      <c r="AJ211" s="18">
        <f t="shared" si="260"/>
        <v>65402</v>
      </c>
    </row>
    <row r="212" spans="1:36">
      <c r="A212" s="1">
        <f>A74</f>
        <v>38991</v>
      </c>
      <c r="B212" s="18">
        <f t="shared" ref="B212:AJ212" si="261">IF(OR(B62="C",B74="C"),"C",B74-B62)</f>
        <v>15792</v>
      </c>
      <c r="C212" s="18">
        <f t="shared" si="261"/>
        <v>43975</v>
      </c>
      <c r="D212" s="18">
        <f t="shared" si="261"/>
        <v>-1689</v>
      </c>
      <c r="E212" s="18">
        <f t="shared" si="261"/>
        <v>-4171</v>
      </c>
      <c r="F212" s="18">
        <f t="shared" si="261"/>
        <v>6874</v>
      </c>
      <c r="G212" s="18">
        <f t="shared" si="261"/>
        <v>1244</v>
      </c>
      <c r="H212" s="18">
        <f t="shared" si="261"/>
        <v>-803</v>
      </c>
      <c r="I212" s="18">
        <f t="shared" si="261"/>
        <v>1230</v>
      </c>
      <c r="J212" s="18">
        <f t="shared" si="261"/>
        <v>4137</v>
      </c>
      <c r="K212" s="18">
        <f t="shared" si="261"/>
        <v>280</v>
      </c>
      <c r="L212" s="18">
        <f t="shared" si="261"/>
        <v>-2676</v>
      </c>
      <c r="M212" s="18">
        <f t="shared" si="261"/>
        <v>1678</v>
      </c>
      <c r="N212" s="18">
        <f t="shared" si="261"/>
        <v>-6089</v>
      </c>
      <c r="O212" s="18">
        <f t="shared" si="261"/>
        <v>-537</v>
      </c>
      <c r="P212" s="18">
        <f t="shared" si="261"/>
        <v>-931</v>
      </c>
      <c r="Q212" s="18">
        <f t="shared" si="261"/>
        <v>-1476</v>
      </c>
      <c r="R212" s="18">
        <f t="shared" si="261"/>
        <v>21218</v>
      </c>
      <c r="S212" s="18">
        <f t="shared" si="261"/>
        <v>20295</v>
      </c>
      <c r="T212" s="18">
        <f t="shared" si="261"/>
        <v>4035</v>
      </c>
      <c r="U212" s="18">
        <f t="shared" si="261"/>
        <v>1034</v>
      </c>
      <c r="V212" s="18">
        <f t="shared" si="261"/>
        <v>-801</v>
      </c>
      <c r="W212" s="18">
        <f t="shared" si="261"/>
        <v>1732</v>
      </c>
      <c r="X212" s="18">
        <f t="shared" si="261"/>
        <v>-975</v>
      </c>
      <c r="Y212" s="18">
        <f t="shared" si="261"/>
        <v>6033</v>
      </c>
      <c r="Z212" s="18">
        <f t="shared" si="261"/>
        <v>5989</v>
      </c>
      <c r="AA212" s="18">
        <f t="shared" si="261"/>
        <v>2398</v>
      </c>
      <c r="AB212" s="18">
        <f t="shared" si="261"/>
        <v>1396</v>
      </c>
      <c r="AC212" s="18">
        <f t="shared" si="261"/>
        <v>2556</v>
      </c>
      <c r="AD212" s="18">
        <f t="shared" si="261"/>
        <v>3173</v>
      </c>
      <c r="AE212" s="18">
        <f t="shared" si="261"/>
        <v>1833</v>
      </c>
      <c r="AF212" s="18">
        <f t="shared" si="261"/>
        <v>3403</v>
      </c>
      <c r="AG212" s="18">
        <f t="shared" si="261"/>
        <v>498</v>
      </c>
      <c r="AH212" s="18">
        <f t="shared" si="261"/>
        <v>5763</v>
      </c>
      <c r="AI212" s="18">
        <f t="shared" si="261"/>
        <v>-1755</v>
      </c>
      <c r="AJ212" s="18">
        <f t="shared" si="261"/>
        <v>108377</v>
      </c>
    </row>
    <row r="213" spans="1:36">
      <c r="A213" s="1">
        <f>A75</f>
        <v>39022</v>
      </c>
      <c r="B213" s="18">
        <f t="shared" ref="B213:AJ213" si="262">IF(OR(B63="C",B75="C"),"C",B75-B63)</f>
        <v>8667</v>
      </c>
      <c r="C213" s="18">
        <f t="shared" si="262"/>
        <v>25078</v>
      </c>
      <c r="D213" s="18">
        <f t="shared" si="262"/>
        <v>3708</v>
      </c>
      <c r="E213" s="18">
        <f t="shared" si="262"/>
        <v>10686</v>
      </c>
      <c r="F213" s="18">
        <f t="shared" si="262"/>
        <v>774</v>
      </c>
      <c r="G213" s="18">
        <f t="shared" si="262"/>
        <v>-807</v>
      </c>
      <c r="H213" s="18">
        <f t="shared" si="262"/>
        <v>12424</v>
      </c>
      <c r="I213" s="18">
        <f t="shared" si="262"/>
        <v>3624</v>
      </c>
      <c r="J213" s="18">
        <f t="shared" si="262"/>
        <v>3422</v>
      </c>
      <c r="K213" s="18">
        <f t="shared" si="262"/>
        <v>-1048</v>
      </c>
      <c r="L213" s="18">
        <f t="shared" si="262"/>
        <v>5028</v>
      </c>
      <c r="M213" s="18">
        <f t="shared" si="262"/>
        <v>3129</v>
      </c>
      <c r="N213" s="18">
        <f t="shared" si="262"/>
        <v>-3589</v>
      </c>
      <c r="O213" s="18">
        <f t="shared" si="262"/>
        <v>-3397</v>
      </c>
      <c r="P213" s="18">
        <f t="shared" si="262"/>
        <v>-649</v>
      </c>
      <c r="Q213" s="18">
        <f t="shared" si="262"/>
        <v>-2127</v>
      </c>
      <c r="R213" s="18">
        <f t="shared" si="262"/>
        <v>23925</v>
      </c>
      <c r="S213" s="18">
        <f t="shared" si="262"/>
        <v>22849</v>
      </c>
      <c r="T213" s="18">
        <f t="shared" si="262"/>
        <v>4998</v>
      </c>
      <c r="U213" s="18">
        <f t="shared" si="262"/>
        <v>285</v>
      </c>
      <c r="V213" s="18">
        <f t="shared" si="262"/>
        <v>13051</v>
      </c>
      <c r="W213" s="18">
        <f t="shared" si="262"/>
        <v>1657</v>
      </c>
      <c r="X213" s="18">
        <f t="shared" si="262"/>
        <v>-1391</v>
      </c>
      <c r="Y213" s="18">
        <f t="shared" si="262"/>
        <v>2497</v>
      </c>
      <c r="Z213" s="18">
        <f t="shared" si="262"/>
        <v>15815</v>
      </c>
      <c r="AA213" s="18">
        <f t="shared" si="262"/>
        <v>1313</v>
      </c>
      <c r="AB213" s="18">
        <f t="shared" si="262"/>
        <v>1030</v>
      </c>
      <c r="AC213" s="18">
        <f t="shared" si="262"/>
        <v>2419</v>
      </c>
      <c r="AD213" s="18">
        <f t="shared" si="262"/>
        <v>856</v>
      </c>
      <c r="AE213" s="18">
        <f t="shared" si="262"/>
        <v>2413</v>
      </c>
      <c r="AF213" s="18">
        <f t="shared" si="262"/>
        <v>-2479</v>
      </c>
      <c r="AG213" s="18">
        <f t="shared" si="262"/>
        <v>141</v>
      </c>
      <c r="AH213" s="18">
        <f t="shared" si="262"/>
        <v>290</v>
      </c>
      <c r="AI213" s="18">
        <f t="shared" si="262"/>
        <v>1671</v>
      </c>
      <c r="AJ213" s="18">
        <f t="shared" si="262"/>
        <v>117596</v>
      </c>
    </row>
    <row r="214" spans="1:36">
      <c r="A214" s="1">
        <f>A76</f>
        <v>39052</v>
      </c>
      <c r="B214" s="18">
        <f t="shared" ref="B214:AJ214" si="263">IF(OR(B64="C",B76="C"),"C",B76-B64)</f>
        <v>10207</v>
      </c>
      <c r="C214" s="18">
        <f t="shared" si="263"/>
        <v>19754</v>
      </c>
      <c r="D214" s="18">
        <f t="shared" si="263"/>
        <v>975</v>
      </c>
      <c r="E214" s="18">
        <f t="shared" si="263"/>
        <v>4831</v>
      </c>
      <c r="F214" s="18">
        <f t="shared" si="263"/>
        <v>10393</v>
      </c>
      <c r="G214" s="18">
        <f t="shared" si="263"/>
        <v>8500</v>
      </c>
      <c r="H214" s="18">
        <f t="shared" si="263"/>
        <v>-4013</v>
      </c>
      <c r="I214" s="18">
        <f t="shared" si="263"/>
        <v>6570</v>
      </c>
      <c r="J214" s="18">
        <f t="shared" si="263"/>
        <v>1868</v>
      </c>
      <c r="K214" s="18">
        <f t="shared" si="263"/>
        <v>-2821</v>
      </c>
      <c r="L214" s="18">
        <f t="shared" si="263"/>
        <v>11980</v>
      </c>
      <c r="M214" s="18">
        <f t="shared" si="263"/>
        <v>2011</v>
      </c>
      <c r="N214" s="18">
        <f t="shared" si="263"/>
        <v>7</v>
      </c>
      <c r="O214" s="18">
        <f t="shared" si="263"/>
        <v>192</v>
      </c>
      <c r="P214" s="18">
        <f t="shared" si="263"/>
        <v>-1116</v>
      </c>
      <c r="Q214" s="18">
        <f t="shared" si="263"/>
        <v>-2166</v>
      </c>
      <c r="R214" s="18">
        <f t="shared" si="263"/>
        <v>13983</v>
      </c>
      <c r="S214" s="18">
        <f t="shared" si="263"/>
        <v>12286</v>
      </c>
      <c r="T214" s="18">
        <f t="shared" si="263"/>
        <v>2318</v>
      </c>
      <c r="U214" s="18">
        <f t="shared" si="263"/>
        <v>7430</v>
      </c>
      <c r="V214" s="18">
        <f t="shared" si="263"/>
        <v>19835</v>
      </c>
      <c r="W214" s="18">
        <f t="shared" si="263"/>
        <v>1443</v>
      </c>
      <c r="X214" s="18">
        <f t="shared" si="263"/>
        <v>2288</v>
      </c>
      <c r="Y214" s="18">
        <f t="shared" si="263"/>
        <v>2039</v>
      </c>
      <c r="Z214" s="18">
        <f t="shared" si="263"/>
        <v>25603</v>
      </c>
      <c r="AA214" s="18">
        <f t="shared" si="263"/>
        <v>5961</v>
      </c>
      <c r="AB214" s="18">
        <f t="shared" si="263"/>
        <v>151</v>
      </c>
      <c r="AC214" s="18">
        <f t="shared" si="263"/>
        <v>4158</v>
      </c>
      <c r="AD214" s="18">
        <f t="shared" si="263"/>
        <v>463</v>
      </c>
      <c r="AE214" s="18">
        <f t="shared" si="263"/>
        <v>4789</v>
      </c>
      <c r="AF214" s="18">
        <f t="shared" si="263"/>
        <v>262</v>
      </c>
      <c r="AG214" s="18">
        <f t="shared" si="263"/>
        <v>2694</v>
      </c>
      <c r="AH214" s="18">
        <f t="shared" si="263"/>
        <v>1266</v>
      </c>
      <c r="AI214" s="18">
        <f t="shared" si="263"/>
        <v>1603</v>
      </c>
      <c r="AJ214" s="18">
        <f t="shared" si="263"/>
        <v>137851</v>
      </c>
    </row>
    <row r="215" spans="1:36">
      <c r="A215" s="1">
        <f>A77</f>
        <v>39083</v>
      </c>
      <c r="B215" s="18">
        <f t="shared" ref="B215:AJ215" si="264">IF(OR(B65="C",B77="C"),"C",B77-B65)</f>
        <v>44945</v>
      </c>
      <c r="C215" s="18">
        <f t="shared" si="264"/>
        <v>30585</v>
      </c>
      <c r="D215" s="18">
        <f t="shared" si="264"/>
        <v>2849</v>
      </c>
      <c r="E215" s="18">
        <f t="shared" si="264"/>
        <v>-2244</v>
      </c>
      <c r="F215" s="18">
        <f t="shared" si="264"/>
        <v>9887</v>
      </c>
      <c r="G215" s="18">
        <f t="shared" si="264"/>
        <v>3192</v>
      </c>
      <c r="H215" s="18">
        <f t="shared" si="264"/>
        <v>4937</v>
      </c>
      <c r="I215" s="18">
        <f t="shared" si="264"/>
        <v>5597</v>
      </c>
      <c r="J215" s="18">
        <f t="shared" si="264"/>
        <v>-6585</v>
      </c>
      <c r="K215" s="18">
        <f t="shared" si="264"/>
        <v>-3658</v>
      </c>
      <c r="L215" s="18">
        <f t="shared" si="264"/>
        <v>13102</v>
      </c>
      <c r="M215" s="18">
        <f t="shared" si="264"/>
        <v>4015</v>
      </c>
      <c r="N215" s="18">
        <f t="shared" si="264"/>
        <v>3121</v>
      </c>
      <c r="O215" s="18">
        <f t="shared" si="264"/>
        <v>-1159</v>
      </c>
      <c r="P215" s="18">
        <f t="shared" si="264"/>
        <v>-1350</v>
      </c>
      <c r="Q215" s="18">
        <f t="shared" si="264"/>
        <v>-2979</v>
      </c>
      <c r="R215" s="18">
        <f t="shared" si="264"/>
        <v>14403</v>
      </c>
      <c r="S215" s="18">
        <f t="shared" si="264"/>
        <v>21311</v>
      </c>
      <c r="T215" s="18">
        <f t="shared" si="264"/>
        <v>-3919</v>
      </c>
      <c r="U215" s="18">
        <f t="shared" si="264"/>
        <v>-8706</v>
      </c>
      <c r="V215" s="18">
        <f t="shared" si="264"/>
        <v>-2174</v>
      </c>
      <c r="W215" s="18">
        <f t="shared" si="264"/>
        <v>2678</v>
      </c>
      <c r="X215" s="18">
        <f t="shared" si="264"/>
        <v>4553</v>
      </c>
      <c r="Y215" s="18">
        <f t="shared" si="264"/>
        <v>-13667</v>
      </c>
      <c r="Z215" s="18">
        <f t="shared" si="264"/>
        <v>-8610</v>
      </c>
      <c r="AA215" s="18">
        <f t="shared" si="264"/>
        <v>4748</v>
      </c>
      <c r="AB215" s="18">
        <f t="shared" si="264"/>
        <v>-6509</v>
      </c>
      <c r="AC215" s="18">
        <f t="shared" si="264"/>
        <v>-1183</v>
      </c>
      <c r="AD215" s="18">
        <f t="shared" si="264"/>
        <v>-1861</v>
      </c>
      <c r="AE215" s="18">
        <f t="shared" si="264"/>
        <v>9696</v>
      </c>
      <c r="AF215" s="18">
        <f t="shared" si="264"/>
        <v>-1528</v>
      </c>
      <c r="AG215" s="18">
        <f t="shared" si="264"/>
        <v>2841</v>
      </c>
      <c r="AH215" s="18">
        <f t="shared" si="264"/>
        <v>1257</v>
      </c>
      <c r="AI215" s="18">
        <f t="shared" si="264"/>
        <v>-5993</v>
      </c>
      <c r="AJ215" s="18">
        <f t="shared" si="264"/>
        <v>98888</v>
      </c>
    </row>
    <row r="216" spans="1:36">
      <c r="A216" s="1">
        <f>A78</f>
        <v>39114</v>
      </c>
      <c r="B216" s="18">
        <f t="shared" ref="B216:AJ216" si="265">IF(OR(B66="C",B78="C"),"C",B78-B66)</f>
        <v>15604</v>
      </c>
      <c r="C216" s="18">
        <f t="shared" si="265"/>
        <v>32478</v>
      </c>
      <c r="D216" s="18">
        <f t="shared" si="265"/>
        <v>14923</v>
      </c>
      <c r="E216" s="18">
        <f t="shared" si="265"/>
        <v>3431</v>
      </c>
      <c r="F216" s="18">
        <f t="shared" si="265"/>
        <v>5185</v>
      </c>
      <c r="G216" s="18">
        <f t="shared" si="265"/>
        <v>-905</v>
      </c>
      <c r="H216" s="18">
        <f t="shared" si="265"/>
        <v>1751</v>
      </c>
      <c r="I216" s="18">
        <f t="shared" si="265"/>
        <v>6472</v>
      </c>
      <c r="J216" s="18">
        <f t="shared" si="265"/>
        <v>3985</v>
      </c>
      <c r="K216" s="18">
        <f t="shared" si="265"/>
        <v>6845</v>
      </c>
      <c r="L216" s="18">
        <f t="shared" si="265"/>
        <v>-3332</v>
      </c>
      <c r="M216" s="18">
        <f t="shared" si="265"/>
        <v>5956</v>
      </c>
      <c r="N216" s="18">
        <f t="shared" si="265"/>
        <v>6897</v>
      </c>
      <c r="O216" s="18">
        <f t="shared" si="265"/>
        <v>2916</v>
      </c>
      <c r="P216" s="18">
        <f t="shared" si="265"/>
        <v>6043</v>
      </c>
      <c r="Q216" s="18">
        <f t="shared" si="265"/>
        <v>2366</v>
      </c>
      <c r="R216" s="18">
        <f t="shared" si="265"/>
        <v>17318</v>
      </c>
      <c r="S216" s="18">
        <f t="shared" si="265"/>
        <v>14108</v>
      </c>
      <c r="T216" s="18">
        <f t="shared" si="265"/>
        <v>1803</v>
      </c>
      <c r="U216" s="18">
        <f t="shared" si="265"/>
        <v>3770</v>
      </c>
      <c r="V216" s="18">
        <f t="shared" si="265"/>
        <v>14553</v>
      </c>
      <c r="W216" s="18">
        <f t="shared" si="265"/>
        <v>-119</v>
      </c>
      <c r="X216" s="18">
        <f t="shared" si="265"/>
        <v>4658</v>
      </c>
      <c r="Y216" s="18">
        <f t="shared" si="265"/>
        <v>137</v>
      </c>
      <c r="Z216" s="18">
        <f t="shared" si="265"/>
        <v>19228</v>
      </c>
      <c r="AA216" s="18">
        <f t="shared" si="265"/>
        <v>16935</v>
      </c>
      <c r="AB216" s="18">
        <f t="shared" si="265"/>
        <v>9670</v>
      </c>
      <c r="AC216" s="18">
        <f t="shared" si="265"/>
        <v>6141</v>
      </c>
      <c r="AD216" s="18">
        <f t="shared" si="265"/>
        <v>1929</v>
      </c>
      <c r="AE216" s="18">
        <f t="shared" si="265"/>
        <v>6053</v>
      </c>
      <c r="AF216" s="18">
        <f t="shared" si="265"/>
        <v>-3314</v>
      </c>
      <c r="AG216" s="18">
        <f t="shared" si="265"/>
        <v>1931</v>
      </c>
      <c r="AH216" s="18">
        <f t="shared" si="265"/>
        <v>2974</v>
      </c>
      <c r="AI216" s="18">
        <f t="shared" si="265"/>
        <v>495</v>
      </c>
      <c r="AJ216" s="18">
        <f t="shared" si="265"/>
        <v>195549</v>
      </c>
    </row>
    <row r="217" spans="1:36">
      <c r="A217" s="1">
        <f>A79</f>
        <v>39142</v>
      </c>
      <c r="B217" s="18">
        <f t="shared" ref="B217:AJ217" si="266">IF(OR(B67="C",B79="C"),"C",B79-B67)</f>
        <v>9039</v>
      </c>
      <c r="C217" s="18">
        <f t="shared" si="266"/>
        <v>66974</v>
      </c>
      <c r="D217" s="18">
        <f t="shared" si="266"/>
        <v>7619</v>
      </c>
      <c r="E217" s="18">
        <f t="shared" si="266"/>
        <v>11078</v>
      </c>
      <c r="F217" s="18">
        <f t="shared" si="266"/>
        <v>16821</v>
      </c>
      <c r="G217" s="18">
        <f t="shared" si="266"/>
        <v>8418</v>
      </c>
      <c r="H217" s="18">
        <f t="shared" si="266"/>
        <v>-1763</v>
      </c>
      <c r="I217" s="18">
        <f t="shared" si="266"/>
        <v>3158</v>
      </c>
      <c r="J217" s="18">
        <f t="shared" si="266"/>
        <v>1697</v>
      </c>
      <c r="K217" s="18">
        <f t="shared" si="266"/>
        <v>4049</v>
      </c>
      <c r="L217" s="18">
        <f t="shared" si="266"/>
        <v>5055</v>
      </c>
      <c r="M217" s="18">
        <f t="shared" si="266"/>
        <v>4847</v>
      </c>
      <c r="N217" s="18">
        <f t="shared" si="266"/>
        <v>1427</v>
      </c>
      <c r="O217" s="18">
        <f t="shared" si="266"/>
        <v>-240</v>
      </c>
      <c r="P217" s="18">
        <f t="shared" si="266"/>
        <v>2060</v>
      </c>
      <c r="Q217" s="18">
        <f t="shared" si="266"/>
        <v>3422</v>
      </c>
      <c r="R217" s="18">
        <f t="shared" si="266"/>
        <v>16370</v>
      </c>
      <c r="S217" s="18">
        <f t="shared" si="266"/>
        <v>11696</v>
      </c>
      <c r="T217" s="18">
        <f t="shared" si="266"/>
        <v>1940</v>
      </c>
      <c r="U217" s="18">
        <f t="shared" si="266"/>
        <v>8129</v>
      </c>
      <c r="V217" s="18">
        <f t="shared" si="266"/>
        <v>7375</v>
      </c>
      <c r="W217" s="18">
        <f t="shared" si="266"/>
        <v>250</v>
      </c>
      <c r="X217" s="18">
        <f t="shared" si="266"/>
        <v>200</v>
      </c>
      <c r="Y217" s="18">
        <f t="shared" si="266"/>
        <v>996</v>
      </c>
      <c r="Z217" s="18">
        <f t="shared" si="266"/>
        <v>8822</v>
      </c>
      <c r="AA217" s="18">
        <f t="shared" si="266"/>
        <v>3394</v>
      </c>
      <c r="AB217" s="18">
        <f t="shared" si="266"/>
        <v>6708</v>
      </c>
      <c r="AC217" s="18">
        <f t="shared" si="266"/>
        <v>14089</v>
      </c>
      <c r="AD217" s="18">
        <f t="shared" si="266"/>
        <v>366</v>
      </c>
      <c r="AE217" s="18">
        <f t="shared" si="266"/>
        <v>6874</v>
      </c>
      <c r="AF217" s="18">
        <f t="shared" si="266"/>
        <v>8113</v>
      </c>
      <c r="AG217" s="18">
        <f t="shared" si="266"/>
        <v>2927</v>
      </c>
      <c r="AH217" s="18">
        <f t="shared" si="266"/>
        <v>4776</v>
      </c>
      <c r="AI217" s="18">
        <f t="shared" si="266"/>
        <v>5691</v>
      </c>
      <c r="AJ217" s="18">
        <f t="shared" si="266"/>
        <v>231861</v>
      </c>
    </row>
    <row r="218" spans="1:36">
      <c r="A218" s="1">
        <f>A80</f>
        <v>39173</v>
      </c>
      <c r="B218" s="18">
        <f t="shared" ref="B218:AJ218" si="267">IF(OR(B68="C",B80="C"),"C",B80-B68)</f>
        <v>-8057</v>
      </c>
      <c r="C218" s="18">
        <f t="shared" si="267"/>
        <v>27117</v>
      </c>
      <c r="D218" s="18">
        <f t="shared" si="267"/>
        <v>971</v>
      </c>
      <c r="E218" s="18">
        <f t="shared" si="267"/>
        <v>4217</v>
      </c>
      <c r="F218" s="18">
        <f t="shared" si="267"/>
        <v>14193</v>
      </c>
      <c r="G218" s="18">
        <f t="shared" si="267"/>
        <v>-3051</v>
      </c>
      <c r="H218" s="18">
        <f t="shared" si="267"/>
        <v>-2871</v>
      </c>
      <c r="I218" s="18">
        <f t="shared" si="267"/>
        <v>4026</v>
      </c>
      <c r="J218" s="18">
        <f t="shared" si="267"/>
        <v>5024</v>
      </c>
      <c r="K218" s="18">
        <f t="shared" si="267"/>
        <v>4338</v>
      </c>
      <c r="L218" s="18">
        <f t="shared" si="267"/>
        <v>230</v>
      </c>
      <c r="M218" s="18">
        <f t="shared" si="267"/>
        <v>3645</v>
      </c>
      <c r="N218" s="18">
        <f t="shared" si="267"/>
        <v>-361</v>
      </c>
      <c r="O218" s="18">
        <f t="shared" si="267"/>
        <v>-1236</v>
      </c>
      <c r="P218" s="18">
        <f t="shared" si="267"/>
        <v>316</v>
      </c>
      <c r="Q218" s="18">
        <f t="shared" si="267"/>
        <v>-2222</v>
      </c>
      <c r="R218" s="18">
        <f t="shared" si="267"/>
        <v>6547</v>
      </c>
      <c r="S218" s="18">
        <f t="shared" si="267"/>
        <v>4783</v>
      </c>
      <c r="T218" s="18">
        <f t="shared" si="267"/>
        <v>4963</v>
      </c>
      <c r="U218" s="18">
        <f t="shared" si="267"/>
        <v>4918</v>
      </c>
      <c r="V218" s="18">
        <f t="shared" si="267"/>
        <v>6703</v>
      </c>
      <c r="W218" s="18">
        <f t="shared" si="267"/>
        <v>519</v>
      </c>
      <c r="X218" s="18">
        <f t="shared" si="267"/>
        <v>1492</v>
      </c>
      <c r="Y218" s="18">
        <f t="shared" si="267"/>
        <v>-2403</v>
      </c>
      <c r="Z218" s="18">
        <f t="shared" si="267"/>
        <v>6311</v>
      </c>
      <c r="AA218" s="18">
        <f t="shared" si="267"/>
        <v>-2492</v>
      </c>
      <c r="AB218" s="18">
        <f t="shared" si="267"/>
        <v>2260</v>
      </c>
      <c r="AC218" s="18">
        <f t="shared" si="267"/>
        <v>-4883</v>
      </c>
      <c r="AD218" s="18">
        <f t="shared" si="267"/>
        <v>1156</v>
      </c>
      <c r="AE218" s="18">
        <f t="shared" si="267"/>
        <v>2828</v>
      </c>
      <c r="AF218" s="18">
        <f t="shared" si="267"/>
        <v>2027</v>
      </c>
      <c r="AG218" s="18">
        <f t="shared" si="267"/>
        <v>952</v>
      </c>
      <c r="AH218" s="18">
        <f t="shared" si="267"/>
        <v>-4320</v>
      </c>
      <c r="AI218" s="18">
        <f t="shared" si="267"/>
        <v>2266</v>
      </c>
      <c r="AJ218" s="18">
        <f t="shared" si="267"/>
        <v>68812</v>
      </c>
    </row>
    <row r="219" spans="1:36">
      <c r="A219" s="1">
        <f>A81</f>
        <v>39203</v>
      </c>
      <c r="B219" s="18">
        <f t="shared" ref="B219:AJ219" si="268">IF(OR(B69="C",B81="C"),"C",B81-B69)</f>
        <v>7345</v>
      </c>
      <c r="C219" s="18">
        <f t="shared" si="268"/>
        <v>12552</v>
      </c>
      <c r="D219" s="18">
        <f t="shared" si="268"/>
        <v>6181</v>
      </c>
      <c r="E219" s="18">
        <f t="shared" si="268"/>
        <v>5612</v>
      </c>
      <c r="F219" s="18">
        <f t="shared" si="268"/>
        <v>3745</v>
      </c>
      <c r="G219" s="18">
        <f t="shared" si="268"/>
        <v>8111</v>
      </c>
      <c r="H219" s="18">
        <f t="shared" si="268"/>
        <v>1949</v>
      </c>
      <c r="I219" s="18">
        <f t="shared" si="268"/>
        <v>2204</v>
      </c>
      <c r="J219" s="18">
        <f t="shared" si="268"/>
        <v>4722</v>
      </c>
      <c r="K219" s="18">
        <f t="shared" si="268"/>
        <v>1169</v>
      </c>
      <c r="L219" s="18">
        <f t="shared" si="268"/>
        <v>7748</v>
      </c>
      <c r="M219" s="18">
        <f t="shared" si="268"/>
        <v>797</v>
      </c>
      <c r="N219" s="18">
        <f t="shared" si="268"/>
        <v>-1966</v>
      </c>
      <c r="O219" s="18">
        <f t="shared" si="268"/>
        <v>379</v>
      </c>
      <c r="P219" s="18">
        <f t="shared" si="268"/>
        <v>2263</v>
      </c>
      <c r="Q219" s="18">
        <f t="shared" si="268"/>
        <v>-97</v>
      </c>
      <c r="R219" s="18">
        <f t="shared" si="268"/>
        <v>7563</v>
      </c>
      <c r="S219" s="18">
        <f t="shared" si="268"/>
        <v>7278</v>
      </c>
      <c r="T219" s="18">
        <f t="shared" si="268"/>
        <v>972</v>
      </c>
      <c r="U219" s="18">
        <f t="shared" si="268"/>
        <v>11760</v>
      </c>
      <c r="V219" s="18">
        <f t="shared" si="268"/>
        <v>5694</v>
      </c>
      <c r="W219" s="18">
        <f t="shared" si="268"/>
        <v>-1351</v>
      </c>
      <c r="X219" s="18">
        <f t="shared" si="268"/>
        <v>358</v>
      </c>
      <c r="Y219" s="18">
        <f t="shared" si="268"/>
        <v>-130</v>
      </c>
      <c r="Z219" s="18">
        <f t="shared" si="268"/>
        <v>4570</v>
      </c>
      <c r="AA219" s="18">
        <f t="shared" si="268"/>
        <v>4594</v>
      </c>
      <c r="AB219" s="18">
        <f t="shared" si="268"/>
        <v>2014</v>
      </c>
      <c r="AC219" s="18">
        <f t="shared" si="268"/>
        <v>-2800</v>
      </c>
      <c r="AD219" s="18">
        <f t="shared" si="268"/>
        <v>1377</v>
      </c>
      <c r="AE219" s="18">
        <f t="shared" si="268"/>
        <v>3023</v>
      </c>
      <c r="AF219" s="18">
        <f t="shared" si="268"/>
        <v>5441</v>
      </c>
      <c r="AG219" s="18">
        <f t="shared" si="268"/>
        <v>-23</v>
      </c>
      <c r="AH219" s="18">
        <f t="shared" si="268"/>
        <v>-1255</v>
      </c>
      <c r="AI219" s="18">
        <f t="shared" si="268"/>
        <v>4438</v>
      </c>
      <c r="AJ219" s="18">
        <f t="shared" si="268"/>
        <v>104388</v>
      </c>
    </row>
    <row r="220" spans="1:36">
      <c r="A220" s="1">
        <f>A82</f>
        <v>39234</v>
      </c>
      <c r="B220" s="18">
        <f t="shared" ref="B220:AJ220" si="269">IF(OR(B70="C",B82="C"),"C",B82-B70)</f>
        <v>2782</v>
      </c>
      <c r="C220" s="18">
        <f t="shared" si="269"/>
        <v>26835</v>
      </c>
      <c r="D220" s="18">
        <f t="shared" si="269"/>
        <v>1645</v>
      </c>
      <c r="E220" s="18">
        <f t="shared" si="269"/>
        <v>-3297</v>
      </c>
      <c r="F220" s="18">
        <f t="shared" si="269"/>
        <v>3971</v>
      </c>
      <c r="G220" s="18">
        <f t="shared" si="269"/>
        <v>880</v>
      </c>
      <c r="H220" s="18">
        <f t="shared" si="269"/>
        <v>748</v>
      </c>
      <c r="I220" s="18">
        <f t="shared" si="269"/>
        <v>759</v>
      </c>
      <c r="J220" s="18">
        <f t="shared" si="269"/>
        <v>3441</v>
      </c>
      <c r="K220" s="18">
        <f t="shared" si="269"/>
        <v>2219</v>
      </c>
      <c r="L220" s="18">
        <f t="shared" si="269"/>
        <v>2428</v>
      </c>
      <c r="M220" s="18">
        <f t="shared" si="269"/>
        <v>-573</v>
      </c>
      <c r="N220" s="18">
        <f t="shared" si="269"/>
        <v>-517</v>
      </c>
      <c r="O220" s="18">
        <f t="shared" si="269"/>
        <v>-210</v>
      </c>
      <c r="P220" s="18">
        <f t="shared" si="269"/>
        <v>3396</v>
      </c>
      <c r="Q220" s="18">
        <f t="shared" si="269"/>
        <v>992</v>
      </c>
      <c r="R220" s="18">
        <f t="shared" si="269"/>
        <v>9262</v>
      </c>
      <c r="S220" s="18">
        <f t="shared" si="269"/>
        <v>7995</v>
      </c>
      <c r="T220" s="18">
        <f t="shared" si="269"/>
        <v>2918</v>
      </c>
      <c r="U220" s="18">
        <f t="shared" si="269"/>
        <v>7137</v>
      </c>
      <c r="V220" s="18">
        <f t="shared" si="269"/>
        <v>20100</v>
      </c>
      <c r="W220" s="18">
        <f t="shared" si="269"/>
        <v>2033</v>
      </c>
      <c r="X220" s="18">
        <f t="shared" si="269"/>
        <v>246</v>
      </c>
      <c r="Y220" s="18">
        <f t="shared" si="269"/>
        <v>-227</v>
      </c>
      <c r="Z220" s="18">
        <f t="shared" si="269"/>
        <v>22151</v>
      </c>
      <c r="AA220" s="18">
        <f t="shared" si="269"/>
        <v>4443</v>
      </c>
      <c r="AB220" s="18">
        <f t="shared" si="269"/>
        <v>2492</v>
      </c>
      <c r="AC220" s="18">
        <f t="shared" si="269"/>
        <v>-338</v>
      </c>
      <c r="AD220" s="18">
        <f t="shared" si="269"/>
        <v>212</v>
      </c>
      <c r="AE220" s="18">
        <f t="shared" si="269"/>
        <v>2365</v>
      </c>
      <c r="AF220" s="18">
        <f t="shared" si="269"/>
        <v>6096</v>
      </c>
      <c r="AG220" s="18">
        <f t="shared" si="269"/>
        <v>898</v>
      </c>
      <c r="AH220" s="18">
        <f t="shared" si="269"/>
        <v>-11</v>
      </c>
      <c r="AI220" s="18">
        <f t="shared" si="269"/>
        <v>3724</v>
      </c>
      <c r="AJ220" s="18">
        <f t="shared" si="269"/>
        <v>106847</v>
      </c>
    </row>
    <row r="221" spans="1:36">
      <c r="A221" s="1">
        <f>A83</f>
        <v>39264</v>
      </c>
      <c r="B221" s="18">
        <f t="shared" ref="B221:AJ221" si="270">IF(OR(B71="C",B83="C"),"C",B83-B71)</f>
        <v>-6000</v>
      </c>
      <c r="C221" s="18">
        <f t="shared" si="270"/>
        <v>56843</v>
      </c>
      <c r="D221" s="18">
        <f t="shared" si="270"/>
        <v>549</v>
      </c>
      <c r="E221" s="18">
        <f t="shared" si="270"/>
        <v>-1357</v>
      </c>
      <c r="F221" s="18">
        <f t="shared" si="270"/>
        <v>1768</v>
      </c>
      <c r="G221" s="18">
        <f t="shared" si="270"/>
        <v>4870</v>
      </c>
      <c r="H221" s="18">
        <f t="shared" si="270"/>
        <v>-4033</v>
      </c>
      <c r="I221" s="18">
        <f t="shared" si="270"/>
        <v>-766</v>
      </c>
      <c r="J221" s="18">
        <f t="shared" si="270"/>
        <v>3611</v>
      </c>
      <c r="K221" s="18">
        <f t="shared" si="270"/>
        <v>1971</v>
      </c>
      <c r="L221" s="18">
        <f t="shared" si="270"/>
        <v>1102</v>
      </c>
      <c r="M221" s="18">
        <f t="shared" si="270"/>
        <v>-1383</v>
      </c>
      <c r="N221" s="18">
        <f t="shared" si="270"/>
        <v>-5830</v>
      </c>
      <c r="O221" s="18">
        <f t="shared" si="270"/>
        <v>-3061</v>
      </c>
      <c r="P221" s="18">
        <f t="shared" si="270"/>
        <v>3569</v>
      </c>
      <c r="Q221" s="18">
        <f t="shared" si="270"/>
        <v>-809</v>
      </c>
      <c r="R221" s="18">
        <f t="shared" si="270"/>
        <v>-6622</v>
      </c>
      <c r="S221" s="18">
        <f t="shared" si="270"/>
        <v>-8013</v>
      </c>
      <c r="T221" s="18">
        <f t="shared" si="270"/>
        <v>428</v>
      </c>
      <c r="U221" s="18">
        <f t="shared" si="270"/>
        <v>5016</v>
      </c>
      <c r="V221" s="18">
        <f t="shared" si="270"/>
        <v>27954</v>
      </c>
      <c r="W221" s="18">
        <f t="shared" si="270"/>
        <v>-135</v>
      </c>
      <c r="X221" s="18">
        <f t="shared" si="270"/>
        <v>2103</v>
      </c>
      <c r="Y221" s="18">
        <f t="shared" si="270"/>
        <v>152</v>
      </c>
      <c r="Z221" s="18">
        <f t="shared" si="270"/>
        <v>30075</v>
      </c>
      <c r="AA221" s="18">
        <f t="shared" si="270"/>
        <v>5542</v>
      </c>
      <c r="AB221" s="18">
        <f t="shared" si="270"/>
        <v>6509</v>
      </c>
      <c r="AC221" s="18">
        <f t="shared" si="270"/>
        <v>36555</v>
      </c>
      <c r="AD221" s="18">
        <f t="shared" si="270"/>
        <v>957</v>
      </c>
      <c r="AE221" s="18">
        <f t="shared" si="270"/>
        <v>2992</v>
      </c>
      <c r="AF221" s="18">
        <f t="shared" si="270"/>
        <v>-7035</v>
      </c>
      <c r="AG221" s="18">
        <f t="shared" si="270"/>
        <v>700</v>
      </c>
      <c r="AH221" s="18">
        <f t="shared" si="270"/>
        <v>815</v>
      </c>
      <c r="AI221" s="18">
        <f t="shared" si="270"/>
        <v>114</v>
      </c>
      <c r="AJ221" s="18">
        <f t="shared" si="270"/>
        <v>127092</v>
      </c>
    </row>
    <row r="222" spans="1:36">
      <c r="A222" s="1">
        <f>A84</f>
        <v>39295</v>
      </c>
      <c r="B222" s="18">
        <f t="shared" ref="B222:AJ222" si="271">IF(OR(B72="C",B84="C"),"C",B84-B72)</f>
        <v>1667</v>
      </c>
      <c r="C222" s="18">
        <f t="shared" si="271"/>
        <v>40721</v>
      </c>
      <c r="D222" s="18">
        <f t="shared" si="271"/>
        <v>2899</v>
      </c>
      <c r="E222" s="18">
        <f t="shared" si="271"/>
        <v>8975</v>
      </c>
      <c r="F222" s="18">
        <f t="shared" si="271"/>
        <v>-3351</v>
      </c>
      <c r="G222" s="18">
        <f t="shared" si="271"/>
        <v>-10753</v>
      </c>
      <c r="H222" s="18">
        <f t="shared" si="271"/>
        <v>880</v>
      </c>
      <c r="I222" s="18">
        <f t="shared" si="271"/>
        <v>-232</v>
      </c>
      <c r="J222" s="18">
        <f t="shared" si="271"/>
        <v>1461</v>
      </c>
      <c r="K222" s="18">
        <f t="shared" si="271"/>
        <v>-1960</v>
      </c>
      <c r="L222" s="18">
        <f t="shared" si="271"/>
        <v>-1135</v>
      </c>
      <c r="M222" s="18">
        <f t="shared" si="271"/>
        <v>-8391</v>
      </c>
      <c r="N222" s="18">
        <f t="shared" si="271"/>
        <v>10999</v>
      </c>
      <c r="O222" s="18">
        <f t="shared" si="271"/>
        <v>-272</v>
      </c>
      <c r="P222" s="18">
        <f t="shared" si="271"/>
        <v>491</v>
      </c>
      <c r="Q222" s="18">
        <f t="shared" si="271"/>
        <v>2069</v>
      </c>
      <c r="R222" s="18">
        <f t="shared" si="271"/>
        <v>6983</v>
      </c>
      <c r="S222" s="18">
        <f t="shared" si="271"/>
        <v>3544</v>
      </c>
      <c r="T222" s="18">
        <f t="shared" si="271"/>
        <v>1782</v>
      </c>
      <c r="U222" s="18">
        <f t="shared" si="271"/>
        <v>8906</v>
      </c>
      <c r="V222" s="18">
        <f t="shared" si="271"/>
        <v>33415</v>
      </c>
      <c r="W222" s="18">
        <f t="shared" si="271"/>
        <v>3015</v>
      </c>
      <c r="X222" s="18">
        <f t="shared" si="271"/>
        <v>832</v>
      </c>
      <c r="Y222" s="18">
        <f t="shared" si="271"/>
        <v>2922</v>
      </c>
      <c r="Z222" s="18">
        <f t="shared" si="271"/>
        <v>40183</v>
      </c>
      <c r="AA222" s="18">
        <f t="shared" si="271"/>
        <v>4697</v>
      </c>
      <c r="AB222" s="18">
        <f t="shared" si="271"/>
        <v>8497</v>
      </c>
      <c r="AC222" s="18">
        <f t="shared" si="271"/>
        <v>9215</v>
      </c>
      <c r="AD222" s="18">
        <f t="shared" si="271"/>
        <v>1508</v>
      </c>
      <c r="AE222" s="18">
        <f t="shared" si="271"/>
        <v>2071</v>
      </c>
      <c r="AF222" s="18">
        <f t="shared" si="271"/>
        <v>270</v>
      </c>
      <c r="AG222" s="18">
        <f t="shared" si="271"/>
        <v>1186</v>
      </c>
      <c r="AH222" s="18">
        <f t="shared" si="271"/>
        <v>-534</v>
      </c>
      <c r="AI222" s="18">
        <f t="shared" si="271"/>
        <v>948</v>
      </c>
      <c r="AJ222" s="18">
        <f t="shared" si="271"/>
        <v>129779</v>
      </c>
    </row>
    <row r="223" spans="1:36">
      <c r="A223" s="1">
        <f>A85</f>
        <v>39326</v>
      </c>
      <c r="B223" s="18">
        <f t="shared" ref="B223:AJ223" si="272">IF(OR(B73="C",B85="C"),"C",B85-B73)</f>
        <v>515</v>
      </c>
      <c r="C223" s="18">
        <f t="shared" si="272"/>
        <v>34387</v>
      </c>
      <c r="D223" s="18">
        <f t="shared" si="272"/>
        <v>-6</v>
      </c>
      <c r="E223" s="18">
        <f t="shared" si="272"/>
        <v>7213</v>
      </c>
      <c r="F223" s="18">
        <f t="shared" si="272"/>
        <v>827</v>
      </c>
      <c r="G223" s="18">
        <f t="shared" si="272"/>
        <v>14988</v>
      </c>
      <c r="H223" s="18">
        <f t="shared" si="272"/>
        <v>-1749</v>
      </c>
      <c r="I223" s="18">
        <f t="shared" si="272"/>
        <v>531</v>
      </c>
      <c r="J223" s="18">
        <f t="shared" si="272"/>
        <v>1685</v>
      </c>
      <c r="K223" s="18">
        <f t="shared" si="272"/>
        <v>-4333</v>
      </c>
      <c r="L223" s="18">
        <f t="shared" si="272"/>
        <v>3757</v>
      </c>
      <c r="M223" s="18">
        <f t="shared" si="272"/>
        <v>-8323</v>
      </c>
      <c r="N223" s="18">
        <f t="shared" si="272"/>
        <v>-1187</v>
      </c>
      <c r="O223" s="18">
        <f t="shared" si="272"/>
        <v>41</v>
      </c>
      <c r="P223" s="18">
        <f t="shared" si="272"/>
        <v>2865</v>
      </c>
      <c r="Q223" s="18">
        <f t="shared" si="272"/>
        <v>1687</v>
      </c>
      <c r="R223" s="18">
        <f t="shared" si="272"/>
        <v>8493</v>
      </c>
      <c r="S223" s="18">
        <f t="shared" si="272"/>
        <v>9822</v>
      </c>
      <c r="T223" s="18">
        <f t="shared" si="272"/>
        <v>4028</v>
      </c>
      <c r="U223" s="18">
        <f t="shared" si="272"/>
        <v>-1773</v>
      </c>
      <c r="V223" s="18">
        <f t="shared" si="272"/>
        <v>5308</v>
      </c>
      <c r="W223" s="18">
        <f t="shared" si="272"/>
        <v>2150</v>
      </c>
      <c r="X223" s="18">
        <f t="shared" si="272"/>
        <v>701</v>
      </c>
      <c r="Y223" s="18">
        <f t="shared" si="272"/>
        <v>3268</v>
      </c>
      <c r="Z223" s="18">
        <f t="shared" si="272"/>
        <v>11427</v>
      </c>
      <c r="AA223" s="18">
        <f t="shared" si="272"/>
        <v>5570</v>
      </c>
      <c r="AB223" s="18">
        <f t="shared" si="272"/>
        <v>5893</v>
      </c>
      <c r="AC223" s="18">
        <f t="shared" si="272"/>
        <v>984</v>
      </c>
      <c r="AD223" s="18">
        <f t="shared" si="272"/>
        <v>-40</v>
      </c>
      <c r="AE223" s="18">
        <f t="shared" si="272"/>
        <v>1362</v>
      </c>
      <c r="AF223" s="18">
        <f t="shared" si="272"/>
        <v>190</v>
      </c>
      <c r="AG223" s="18">
        <f t="shared" si="272"/>
        <v>1089</v>
      </c>
      <c r="AH223" s="18">
        <f t="shared" si="272"/>
        <v>-567</v>
      </c>
      <c r="AI223" s="18">
        <f t="shared" si="272"/>
        <v>2014</v>
      </c>
      <c r="AJ223" s="18">
        <f t="shared" si="272"/>
        <v>91569</v>
      </c>
    </row>
    <row r="224" spans="1:36">
      <c r="A224" s="1">
        <f>A86</f>
        <v>39356</v>
      </c>
      <c r="B224" s="18">
        <f t="shared" ref="B224:AJ224" si="273">IF(OR(B74="C",B86="C"),"C",B86-B74)</f>
        <v>-12383</v>
      </c>
      <c r="C224" s="18">
        <f t="shared" si="273"/>
        <v>-3942</v>
      </c>
      <c r="D224" s="18">
        <f t="shared" si="273"/>
        <v>-1034</v>
      </c>
      <c r="E224" s="18">
        <f t="shared" si="273"/>
        <v>2191</v>
      </c>
      <c r="F224" s="18">
        <f t="shared" si="273"/>
        <v>-1400</v>
      </c>
      <c r="G224" s="18">
        <f t="shared" si="273"/>
        <v>-183</v>
      </c>
      <c r="H224" s="18">
        <f t="shared" si="273"/>
        <v>-6657</v>
      </c>
      <c r="I224" s="18">
        <f t="shared" si="273"/>
        <v>-781</v>
      </c>
      <c r="J224" s="18">
        <f t="shared" si="273"/>
        <v>-825</v>
      </c>
      <c r="K224" s="18">
        <f t="shared" si="273"/>
        <v>511</v>
      </c>
      <c r="L224" s="18">
        <f t="shared" si="273"/>
        <v>2947</v>
      </c>
      <c r="M224" s="18">
        <f t="shared" si="273"/>
        <v>-6834</v>
      </c>
      <c r="N224" s="18">
        <f t="shared" si="273"/>
        <v>-2069</v>
      </c>
      <c r="O224" s="18">
        <f t="shared" si="273"/>
        <v>-574</v>
      </c>
      <c r="P224" s="18">
        <f t="shared" si="273"/>
        <v>799</v>
      </c>
      <c r="Q224" s="18">
        <f t="shared" si="273"/>
        <v>149</v>
      </c>
      <c r="R224" s="18">
        <f t="shared" si="273"/>
        <v>-3436</v>
      </c>
      <c r="S224" s="18">
        <f t="shared" si="273"/>
        <v>-3009</v>
      </c>
      <c r="T224" s="18">
        <f t="shared" si="273"/>
        <v>-4169</v>
      </c>
      <c r="U224" s="18">
        <f t="shared" si="273"/>
        <v>270</v>
      </c>
      <c r="V224" s="18">
        <f t="shared" si="273"/>
        <v>12781</v>
      </c>
      <c r="W224" s="18">
        <f t="shared" si="273"/>
        <v>1033</v>
      </c>
      <c r="X224" s="18">
        <f t="shared" si="273"/>
        <v>-503</v>
      </c>
      <c r="Y224" s="18">
        <f t="shared" si="273"/>
        <v>-1768</v>
      </c>
      <c r="Z224" s="18">
        <f t="shared" si="273"/>
        <v>11542</v>
      </c>
      <c r="AA224" s="18">
        <f t="shared" si="273"/>
        <v>-5178</v>
      </c>
      <c r="AB224" s="18">
        <f t="shared" si="273"/>
        <v>-1241</v>
      </c>
      <c r="AC224" s="18">
        <f t="shared" si="273"/>
        <v>12240</v>
      </c>
      <c r="AD224" s="18">
        <f t="shared" si="273"/>
        <v>-2666</v>
      </c>
      <c r="AE224" s="18">
        <f t="shared" si="273"/>
        <v>-2188</v>
      </c>
      <c r="AF224" s="18">
        <f t="shared" si="273"/>
        <v>-3215</v>
      </c>
      <c r="AG224" s="18">
        <f t="shared" si="273"/>
        <v>-632</v>
      </c>
      <c r="AH224" s="18">
        <f t="shared" si="273"/>
        <v>-2920</v>
      </c>
      <c r="AI224" s="18">
        <f t="shared" si="273"/>
        <v>245</v>
      </c>
      <c r="AJ224" s="18">
        <f t="shared" si="273"/>
        <v>-31429</v>
      </c>
    </row>
    <row r="225" spans="1:36">
      <c r="A225" s="1">
        <f>A87</f>
        <v>39387</v>
      </c>
      <c r="B225" s="18">
        <f t="shared" ref="B225:AJ225" si="274">IF(OR(B75="C",B87="C"),"C",B87-B75)</f>
        <v>-9490</v>
      </c>
      <c r="C225" s="18">
        <f t="shared" si="274"/>
        <v>49192</v>
      </c>
      <c r="D225" s="18">
        <f t="shared" si="274"/>
        <v>-37</v>
      </c>
      <c r="E225" s="18">
        <f t="shared" si="274"/>
        <v>-13407</v>
      </c>
      <c r="F225" s="18">
        <f t="shared" si="274"/>
        <v>5861</v>
      </c>
      <c r="G225" s="18">
        <f t="shared" si="274"/>
        <v>5122</v>
      </c>
      <c r="H225" s="18">
        <f t="shared" si="274"/>
        <v>-16255</v>
      </c>
      <c r="I225" s="18">
        <f t="shared" si="274"/>
        <v>-2203</v>
      </c>
      <c r="J225" s="18">
        <f t="shared" si="274"/>
        <v>-398</v>
      </c>
      <c r="K225" s="18">
        <f t="shared" si="274"/>
        <v>5525</v>
      </c>
      <c r="L225" s="18">
        <f t="shared" si="274"/>
        <v>15</v>
      </c>
      <c r="M225" s="18">
        <f t="shared" si="274"/>
        <v>-1038</v>
      </c>
      <c r="N225" s="18">
        <f t="shared" si="274"/>
        <v>660</v>
      </c>
      <c r="O225" s="18">
        <f t="shared" si="274"/>
        <v>2924</v>
      </c>
      <c r="P225" s="18">
        <f t="shared" si="274"/>
        <v>516</v>
      </c>
      <c r="Q225" s="18">
        <f t="shared" si="274"/>
        <v>968</v>
      </c>
      <c r="R225" s="18">
        <f t="shared" si="274"/>
        <v>1405</v>
      </c>
      <c r="S225" s="18">
        <f t="shared" si="274"/>
        <v>2216</v>
      </c>
      <c r="T225" s="18">
        <f t="shared" si="274"/>
        <v>-2547</v>
      </c>
      <c r="U225" s="18">
        <f t="shared" si="274"/>
        <v>1423</v>
      </c>
      <c r="V225" s="18">
        <f t="shared" si="274"/>
        <v>22340</v>
      </c>
      <c r="W225" s="18">
        <f t="shared" si="274"/>
        <v>1529</v>
      </c>
      <c r="X225" s="18">
        <f t="shared" si="274"/>
        <v>1881</v>
      </c>
      <c r="Y225" s="18">
        <f t="shared" si="274"/>
        <v>1237</v>
      </c>
      <c r="Z225" s="18">
        <f t="shared" si="274"/>
        <v>26987</v>
      </c>
      <c r="AA225" s="18">
        <f t="shared" si="274"/>
        <v>-2707</v>
      </c>
      <c r="AB225" s="18">
        <f t="shared" si="274"/>
        <v>2771</v>
      </c>
      <c r="AC225" s="18">
        <f t="shared" si="274"/>
        <v>2993</v>
      </c>
      <c r="AD225" s="18">
        <f t="shared" si="274"/>
        <v>-1828</v>
      </c>
      <c r="AE225" s="18">
        <f t="shared" si="274"/>
        <v>-773</v>
      </c>
      <c r="AF225" s="18">
        <f t="shared" si="274"/>
        <v>-784</v>
      </c>
      <c r="AG225" s="18">
        <f t="shared" si="274"/>
        <v>1112</v>
      </c>
      <c r="AH225" s="18">
        <f t="shared" si="274"/>
        <v>-1810</v>
      </c>
      <c r="AI225" s="18">
        <f t="shared" si="274"/>
        <v>555</v>
      </c>
      <c r="AJ225" s="18">
        <f t="shared" si="274"/>
        <v>54756</v>
      </c>
    </row>
    <row r="226" spans="1:36">
      <c r="A226" s="1">
        <f>A88</f>
        <v>39417</v>
      </c>
      <c r="B226" s="18">
        <f t="shared" ref="B226:AJ226" si="275">IF(OR(B76="C",B88="C"),"C",B88-B76)</f>
        <v>4506</v>
      </c>
      <c r="C226" s="18">
        <f t="shared" si="275"/>
        <v>3348</v>
      </c>
      <c r="D226" s="18">
        <f t="shared" si="275"/>
        <v>-5856</v>
      </c>
      <c r="E226" s="18">
        <f t="shared" si="275"/>
        <v>-6957</v>
      </c>
      <c r="F226" s="18">
        <f t="shared" si="275"/>
        <v>4122</v>
      </c>
      <c r="G226" s="18">
        <f t="shared" si="275"/>
        <v>-6039</v>
      </c>
      <c r="H226" s="18">
        <f t="shared" si="275"/>
        <v>-7208</v>
      </c>
      <c r="I226" s="18">
        <f t="shared" si="275"/>
        <v>2001</v>
      </c>
      <c r="J226" s="18">
        <f t="shared" si="275"/>
        <v>7768</v>
      </c>
      <c r="K226" s="18">
        <f t="shared" si="275"/>
        <v>3818</v>
      </c>
      <c r="L226" s="18">
        <f t="shared" si="275"/>
        <v>-183</v>
      </c>
      <c r="M226" s="18">
        <f t="shared" si="275"/>
        <v>-2435</v>
      </c>
      <c r="N226" s="18">
        <f t="shared" si="275"/>
        <v>-888</v>
      </c>
      <c r="O226" s="18">
        <f t="shared" si="275"/>
        <v>3719</v>
      </c>
      <c r="P226" s="18">
        <f t="shared" si="275"/>
        <v>-2474</v>
      </c>
      <c r="Q226" s="18">
        <f t="shared" si="275"/>
        <v>-1478</v>
      </c>
      <c r="R226" s="18">
        <f t="shared" si="275"/>
        <v>15033</v>
      </c>
      <c r="S226" s="18">
        <f t="shared" si="275"/>
        <v>15160</v>
      </c>
      <c r="T226" s="18">
        <f t="shared" si="275"/>
        <v>-536</v>
      </c>
      <c r="U226" s="18">
        <f t="shared" si="275"/>
        <v>5909</v>
      </c>
      <c r="V226" s="18">
        <f t="shared" si="275"/>
        <v>11249</v>
      </c>
      <c r="W226" s="18">
        <f t="shared" si="275"/>
        <v>1203</v>
      </c>
      <c r="X226" s="18">
        <f t="shared" si="275"/>
        <v>259</v>
      </c>
      <c r="Y226" s="18">
        <f t="shared" si="275"/>
        <v>-1199</v>
      </c>
      <c r="Z226" s="18">
        <f t="shared" si="275"/>
        <v>11513</v>
      </c>
      <c r="AA226" s="18">
        <f t="shared" si="275"/>
        <v>259</v>
      </c>
      <c r="AB226" s="18">
        <f t="shared" si="275"/>
        <v>1173</v>
      </c>
      <c r="AC226" s="18">
        <f t="shared" si="275"/>
        <v>361</v>
      </c>
      <c r="AD226" s="18">
        <f t="shared" si="275"/>
        <v>-13</v>
      </c>
      <c r="AE226" s="18">
        <f t="shared" si="275"/>
        <v>-1990</v>
      </c>
      <c r="AF226" s="18">
        <f t="shared" si="275"/>
        <v>-1150</v>
      </c>
      <c r="AG226" s="18">
        <f t="shared" si="275"/>
        <v>-174</v>
      </c>
      <c r="AH226" s="18">
        <f t="shared" si="275"/>
        <v>-1742</v>
      </c>
      <c r="AI226" s="18">
        <f t="shared" si="275"/>
        <v>1898</v>
      </c>
      <c r="AJ226" s="18">
        <f t="shared" si="275"/>
        <v>26306</v>
      </c>
    </row>
    <row r="227" spans="1:36">
      <c r="A227" s="1">
        <f>A89</f>
        <v>39448</v>
      </c>
      <c r="B227" s="18">
        <f t="shared" ref="B227:AJ227" si="276">IF(OR(B77="C",B89="C"),"C",B89-B77)</f>
        <v>-7721</v>
      </c>
      <c r="C227" s="18">
        <f t="shared" si="276"/>
        <v>31997</v>
      </c>
      <c r="D227" s="18">
        <f t="shared" si="276"/>
        <v>-2987</v>
      </c>
      <c r="E227" s="18">
        <f t="shared" si="276"/>
        <v>4422</v>
      </c>
      <c r="F227" s="18">
        <f t="shared" si="276"/>
        <v>12315</v>
      </c>
      <c r="G227" s="18">
        <f t="shared" si="276"/>
        <v>11063</v>
      </c>
      <c r="H227" s="18">
        <f t="shared" si="276"/>
        <v>-4221</v>
      </c>
      <c r="I227" s="18">
        <f t="shared" si="276"/>
        <v>-12165</v>
      </c>
      <c r="J227" s="18">
        <f t="shared" si="276"/>
        <v>7809</v>
      </c>
      <c r="K227" s="18">
        <f t="shared" si="276"/>
        <v>4085</v>
      </c>
      <c r="L227" s="18">
        <f t="shared" si="276"/>
        <v>-11294</v>
      </c>
      <c r="M227" s="18">
        <f t="shared" si="276"/>
        <v>-1459</v>
      </c>
      <c r="N227" s="18">
        <f t="shared" si="276"/>
        <v>-5392</v>
      </c>
      <c r="O227" s="18">
        <f t="shared" si="276"/>
        <v>2172</v>
      </c>
      <c r="P227" s="18">
        <f t="shared" si="276"/>
        <v>-1605</v>
      </c>
      <c r="Q227" s="18">
        <f t="shared" si="276"/>
        <v>2510</v>
      </c>
      <c r="R227" s="18">
        <f t="shared" si="276"/>
        <v>13576</v>
      </c>
      <c r="S227" s="18">
        <f t="shared" si="276"/>
        <v>10024</v>
      </c>
      <c r="T227" s="18">
        <f t="shared" si="276"/>
        <v>8875</v>
      </c>
      <c r="U227" s="18">
        <f t="shared" si="276"/>
        <v>5313</v>
      </c>
      <c r="V227" s="18">
        <f t="shared" si="276"/>
        <v>42082</v>
      </c>
      <c r="W227" s="18">
        <f t="shared" si="276"/>
        <v>2357</v>
      </c>
      <c r="X227" s="18">
        <f t="shared" si="276"/>
        <v>-1651</v>
      </c>
      <c r="Y227" s="18">
        <f t="shared" si="276"/>
        <v>2023</v>
      </c>
      <c r="Z227" s="18">
        <f t="shared" si="276"/>
        <v>44811</v>
      </c>
      <c r="AA227" s="18">
        <f t="shared" si="276"/>
        <v>-608</v>
      </c>
      <c r="AB227" s="18">
        <f t="shared" si="276"/>
        <v>-2933</v>
      </c>
      <c r="AC227" s="18">
        <f t="shared" si="276"/>
        <v>-6950</v>
      </c>
      <c r="AD227" s="18">
        <f t="shared" si="276"/>
        <v>-3836</v>
      </c>
      <c r="AE227" s="18">
        <f t="shared" si="276"/>
        <v>18068</v>
      </c>
      <c r="AF227" s="18">
        <f t="shared" si="276"/>
        <v>-3201</v>
      </c>
      <c r="AG227" s="18">
        <f t="shared" si="276"/>
        <v>-416</v>
      </c>
      <c r="AH227" s="18">
        <f t="shared" si="276"/>
        <v>-2403</v>
      </c>
      <c r="AI227" s="18">
        <f t="shared" si="276"/>
        <v>7</v>
      </c>
      <c r="AJ227" s="18">
        <f t="shared" si="276"/>
        <v>99834</v>
      </c>
    </row>
    <row r="228" spans="1:36">
      <c r="A228" s="1">
        <f>A90</f>
        <v>39479</v>
      </c>
      <c r="B228" s="18">
        <f t="shared" ref="B228:AJ228" si="277">IF(OR(B78="C",B90="C"),"C",B90-B78)</f>
        <v>-2429</v>
      </c>
      <c r="C228" s="18">
        <f t="shared" si="277"/>
        <v>41289</v>
      </c>
      <c r="D228" s="18">
        <f t="shared" si="277"/>
        <v>-8358</v>
      </c>
      <c r="E228" s="18">
        <f t="shared" si="277"/>
        <v>158</v>
      </c>
      <c r="F228" s="18">
        <f t="shared" si="277"/>
        <v>6803</v>
      </c>
      <c r="G228" s="18">
        <f t="shared" si="277"/>
        <v>17974</v>
      </c>
      <c r="H228" s="18">
        <f t="shared" si="277"/>
        <v>-5422</v>
      </c>
      <c r="I228" s="18">
        <f t="shared" si="277"/>
        <v>-6926</v>
      </c>
      <c r="J228" s="18">
        <f t="shared" si="277"/>
        <v>9615</v>
      </c>
      <c r="K228" s="18">
        <f t="shared" si="277"/>
        <v>235</v>
      </c>
      <c r="L228" s="18">
        <f t="shared" si="277"/>
        <v>6208</v>
      </c>
      <c r="M228" s="18">
        <f t="shared" si="277"/>
        <v>-5821</v>
      </c>
      <c r="N228" s="18">
        <f t="shared" si="277"/>
        <v>-591</v>
      </c>
      <c r="O228" s="18">
        <f t="shared" si="277"/>
        <v>-2947</v>
      </c>
      <c r="P228" s="18">
        <f t="shared" si="277"/>
        <v>-727</v>
      </c>
      <c r="Q228" s="18">
        <f t="shared" si="277"/>
        <v>-2398</v>
      </c>
      <c r="R228" s="18">
        <f t="shared" si="277"/>
        <v>20363</v>
      </c>
      <c r="S228" s="18">
        <f t="shared" si="277"/>
        <v>18564</v>
      </c>
      <c r="T228" s="18">
        <f t="shared" si="277"/>
        <v>5934</v>
      </c>
      <c r="U228" s="18">
        <f t="shared" si="277"/>
        <v>13011</v>
      </c>
      <c r="V228" s="18">
        <f t="shared" si="277"/>
        <v>16354</v>
      </c>
      <c r="W228" s="18">
        <f t="shared" si="277"/>
        <v>2310</v>
      </c>
      <c r="X228" s="18">
        <f t="shared" si="277"/>
        <v>-2282</v>
      </c>
      <c r="Y228" s="18">
        <f t="shared" si="277"/>
        <v>2410</v>
      </c>
      <c r="Z228" s="18">
        <f t="shared" si="277"/>
        <v>18793</v>
      </c>
      <c r="AA228" s="18">
        <f t="shared" si="277"/>
        <v>-555</v>
      </c>
      <c r="AB228" s="18">
        <f t="shared" si="277"/>
        <v>-6465</v>
      </c>
      <c r="AC228" s="18">
        <f t="shared" si="277"/>
        <v>11678</v>
      </c>
      <c r="AD228" s="18">
        <f t="shared" si="277"/>
        <v>-2390</v>
      </c>
      <c r="AE228" s="18">
        <f t="shared" si="277"/>
        <v>2921</v>
      </c>
      <c r="AF228" s="18">
        <f t="shared" si="277"/>
        <v>4294</v>
      </c>
      <c r="AG228" s="18">
        <f t="shared" si="277"/>
        <v>-216</v>
      </c>
      <c r="AH228" s="18">
        <f t="shared" si="277"/>
        <v>-2419</v>
      </c>
      <c r="AI228" s="18">
        <f t="shared" si="277"/>
        <v>6336</v>
      </c>
      <c r="AJ228" s="18">
        <f t="shared" si="277"/>
        <v>117943</v>
      </c>
    </row>
    <row r="229" spans="1:36">
      <c r="A229" s="1">
        <f>A91</f>
        <v>39508</v>
      </c>
      <c r="B229" s="18">
        <f t="shared" ref="B229:AJ229" si="278">IF(OR(B79="C",B91="C"),"C",B91-B79)</f>
        <v>11455</v>
      </c>
      <c r="C229" s="18">
        <f t="shared" si="278"/>
        <v>-487</v>
      </c>
      <c r="D229" s="18">
        <f t="shared" si="278"/>
        <v>6414</v>
      </c>
      <c r="E229" s="18">
        <f t="shared" si="278"/>
        <v>-9891</v>
      </c>
      <c r="F229" s="18">
        <f t="shared" si="278"/>
        <v>9845</v>
      </c>
      <c r="G229" s="18">
        <f t="shared" si="278"/>
        <v>-63</v>
      </c>
      <c r="H229" s="18">
        <f t="shared" si="278"/>
        <v>-1235</v>
      </c>
      <c r="I229" s="18">
        <f t="shared" si="278"/>
        <v>3107</v>
      </c>
      <c r="J229" s="18">
        <f t="shared" si="278"/>
        <v>6026</v>
      </c>
      <c r="K229" s="18">
        <f t="shared" si="278"/>
        <v>4632</v>
      </c>
      <c r="L229" s="18">
        <f t="shared" si="278"/>
        <v>9329</v>
      </c>
      <c r="M229" s="18">
        <f t="shared" si="278"/>
        <v>-1063</v>
      </c>
      <c r="N229" s="18">
        <f t="shared" si="278"/>
        <v>3895</v>
      </c>
      <c r="O229" s="18">
        <f t="shared" si="278"/>
        <v>5330</v>
      </c>
      <c r="P229" s="18">
        <f t="shared" si="278"/>
        <v>2954</v>
      </c>
      <c r="Q229" s="18">
        <f t="shared" si="278"/>
        <v>1761</v>
      </c>
      <c r="R229" s="18">
        <f t="shared" si="278"/>
        <v>28252</v>
      </c>
      <c r="S229" s="18">
        <f t="shared" si="278"/>
        <v>26709</v>
      </c>
      <c r="T229" s="18">
        <f t="shared" si="278"/>
        <v>10206</v>
      </c>
      <c r="U229" s="18">
        <f t="shared" si="278"/>
        <v>20235</v>
      </c>
      <c r="V229" s="18">
        <f t="shared" si="278"/>
        <v>56534</v>
      </c>
      <c r="W229" s="18">
        <f t="shared" si="278"/>
        <v>5594</v>
      </c>
      <c r="X229" s="18">
        <f t="shared" si="278"/>
        <v>6184</v>
      </c>
      <c r="Y229" s="18">
        <f t="shared" si="278"/>
        <v>3974</v>
      </c>
      <c r="Z229" s="18">
        <f t="shared" si="278"/>
        <v>72286</v>
      </c>
      <c r="AA229" s="18">
        <f t="shared" si="278"/>
        <v>15410</v>
      </c>
      <c r="AB229" s="18">
        <f t="shared" si="278"/>
        <v>7438</v>
      </c>
      <c r="AC229" s="18">
        <f t="shared" si="278"/>
        <v>18289</v>
      </c>
      <c r="AD229" s="18">
        <f t="shared" si="278"/>
        <v>882</v>
      </c>
      <c r="AE229" s="18">
        <f t="shared" si="278"/>
        <v>11067</v>
      </c>
      <c r="AF229" s="18">
        <f t="shared" si="278"/>
        <v>-4894</v>
      </c>
      <c r="AG229" s="18">
        <f t="shared" si="278"/>
        <v>-648</v>
      </c>
      <c r="AH229" s="18">
        <f t="shared" si="278"/>
        <v>-770</v>
      </c>
      <c r="AI229" s="18">
        <f t="shared" si="278"/>
        <v>1115</v>
      </c>
      <c r="AJ229" s="18">
        <f t="shared" si="278"/>
        <v>230878</v>
      </c>
    </row>
    <row r="230" spans="1:36">
      <c r="A230" s="1">
        <f>A92</f>
        <v>39539</v>
      </c>
      <c r="B230" s="18">
        <f t="shared" ref="B230:AJ230" si="279">IF(OR(B80="C",B92="C"),"C",B92-B80)</f>
        <v>-9021</v>
      </c>
      <c r="C230" s="18">
        <f t="shared" si="279"/>
        <v>14723</v>
      </c>
      <c r="D230" s="18">
        <f t="shared" si="279"/>
        <v>-12761</v>
      </c>
      <c r="E230" s="18">
        <f t="shared" si="279"/>
        <v>-1022</v>
      </c>
      <c r="F230" s="18">
        <f t="shared" si="279"/>
        <v>-11096</v>
      </c>
      <c r="G230" s="18">
        <f t="shared" si="279"/>
        <v>-7829</v>
      </c>
      <c r="H230" s="18">
        <f t="shared" si="279"/>
        <v>-10995</v>
      </c>
      <c r="I230" s="18">
        <f t="shared" si="279"/>
        <v>-5888</v>
      </c>
      <c r="J230" s="18">
        <f t="shared" si="279"/>
        <v>-5251</v>
      </c>
      <c r="K230" s="18">
        <f t="shared" si="279"/>
        <v>-4774</v>
      </c>
      <c r="L230" s="18">
        <f t="shared" si="279"/>
        <v>-8793</v>
      </c>
      <c r="M230" s="18">
        <f t="shared" si="279"/>
        <v>-2235</v>
      </c>
      <c r="N230" s="18">
        <f t="shared" si="279"/>
        <v>4182</v>
      </c>
      <c r="O230" s="18">
        <f t="shared" si="279"/>
        <v>239</v>
      </c>
      <c r="P230" s="18">
        <f t="shared" si="279"/>
        <v>-1538</v>
      </c>
      <c r="Q230" s="18">
        <f t="shared" si="279"/>
        <v>1612</v>
      </c>
      <c r="R230" s="18">
        <f t="shared" si="279"/>
        <v>17910</v>
      </c>
      <c r="S230" s="18">
        <f t="shared" si="279"/>
        <v>19165</v>
      </c>
      <c r="T230" s="18">
        <f t="shared" si="279"/>
        <v>-902</v>
      </c>
      <c r="U230" s="18">
        <f t="shared" si="279"/>
        <v>-9040</v>
      </c>
      <c r="V230" s="18">
        <f t="shared" si="279"/>
        <v>-17839</v>
      </c>
      <c r="W230" s="18">
        <f t="shared" si="279"/>
        <v>-1307</v>
      </c>
      <c r="X230" s="18">
        <f t="shared" si="279"/>
        <v>2156</v>
      </c>
      <c r="Y230" s="18">
        <f t="shared" si="279"/>
        <v>2919</v>
      </c>
      <c r="Z230" s="18">
        <f t="shared" si="279"/>
        <v>-14071</v>
      </c>
      <c r="AA230" s="18">
        <f t="shared" si="279"/>
        <v>-1505</v>
      </c>
      <c r="AB230" s="18">
        <f t="shared" si="279"/>
        <v>-7402</v>
      </c>
      <c r="AC230" s="18">
        <f t="shared" si="279"/>
        <v>-1790</v>
      </c>
      <c r="AD230" s="18">
        <f t="shared" si="279"/>
        <v>-6767</v>
      </c>
      <c r="AE230" s="18">
        <f t="shared" si="279"/>
        <v>-7254</v>
      </c>
      <c r="AF230" s="18">
        <f t="shared" si="279"/>
        <v>-3212</v>
      </c>
      <c r="AG230" s="18">
        <f t="shared" si="279"/>
        <v>-1220</v>
      </c>
      <c r="AH230" s="18">
        <f t="shared" si="279"/>
        <v>-3307</v>
      </c>
      <c r="AI230" s="18">
        <f t="shared" si="279"/>
        <v>2473</v>
      </c>
      <c r="AJ230" s="18">
        <f t="shared" si="279"/>
        <v>-96533</v>
      </c>
    </row>
    <row r="231" spans="1:36">
      <c r="A231" s="1">
        <f>A93</f>
        <v>39569</v>
      </c>
      <c r="B231" s="18">
        <f t="shared" ref="B231:AJ231" si="280">IF(OR(B81="C",B93="C"),"C",B93-B81)</f>
        <v>-860</v>
      </c>
      <c r="C231" s="18">
        <f t="shared" si="280"/>
        <v>39445</v>
      </c>
      <c r="D231" s="18">
        <f t="shared" si="280"/>
        <v>-735</v>
      </c>
      <c r="E231" s="18">
        <f t="shared" si="280"/>
        <v>704</v>
      </c>
      <c r="F231" s="18">
        <f t="shared" si="280"/>
        <v>-324</v>
      </c>
      <c r="G231" s="18">
        <f t="shared" si="280"/>
        <v>3006</v>
      </c>
      <c r="H231" s="18">
        <f t="shared" si="280"/>
        <v>2578</v>
      </c>
      <c r="I231" s="18">
        <f t="shared" si="280"/>
        <v>-1330</v>
      </c>
      <c r="J231" s="18">
        <f t="shared" si="280"/>
        <v>-3857</v>
      </c>
      <c r="K231" s="18">
        <f t="shared" si="280"/>
        <v>2296</v>
      </c>
      <c r="L231" s="18">
        <f t="shared" si="280"/>
        <v>2238</v>
      </c>
      <c r="M231" s="18">
        <f t="shared" si="280"/>
        <v>1246</v>
      </c>
      <c r="N231" s="18">
        <f t="shared" si="280"/>
        <v>-35</v>
      </c>
      <c r="O231" s="18">
        <f t="shared" si="280"/>
        <v>522</v>
      </c>
      <c r="P231" s="18">
        <f t="shared" si="280"/>
        <v>97</v>
      </c>
      <c r="Q231" s="18">
        <f t="shared" si="280"/>
        <v>875</v>
      </c>
      <c r="R231" s="18">
        <f t="shared" si="280"/>
        <v>21379</v>
      </c>
      <c r="S231" s="18">
        <f t="shared" si="280"/>
        <v>19309</v>
      </c>
      <c r="T231" s="18">
        <f t="shared" si="280"/>
        <v>3316</v>
      </c>
      <c r="U231" s="18">
        <f t="shared" si="280"/>
        <v>-1796</v>
      </c>
      <c r="V231" s="18">
        <f t="shared" si="280"/>
        <v>13051</v>
      </c>
      <c r="W231" s="18">
        <f t="shared" si="280"/>
        <v>3191</v>
      </c>
      <c r="X231" s="18">
        <f t="shared" si="280"/>
        <v>3018</v>
      </c>
      <c r="Y231" s="18">
        <f t="shared" si="280"/>
        <v>2996</v>
      </c>
      <c r="Z231" s="18">
        <f t="shared" si="280"/>
        <v>22254</v>
      </c>
      <c r="AA231" s="18">
        <f t="shared" si="280"/>
        <v>224</v>
      </c>
      <c r="AB231" s="18">
        <f t="shared" si="280"/>
        <v>-2602</v>
      </c>
      <c r="AC231" s="18">
        <f t="shared" si="280"/>
        <v>5892</v>
      </c>
      <c r="AD231" s="18">
        <f t="shared" si="280"/>
        <v>-2766</v>
      </c>
      <c r="AE231" s="18">
        <f t="shared" si="280"/>
        <v>-1224</v>
      </c>
      <c r="AF231" s="18">
        <f t="shared" si="280"/>
        <v>-1304</v>
      </c>
      <c r="AG231" s="18">
        <f t="shared" si="280"/>
        <v>-508</v>
      </c>
      <c r="AH231" s="18">
        <f t="shared" si="280"/>
        <v>1367</v>
      </c>
      <c r="AI231" s="18">
        <f t="shared" si="280"/>
        <v>1514</v>
      </c>
      <c r="AJ231" s="18">
        <f t="shared" si="280"/>
        <v>91611</v>
      </c>
    </row>
    <row r="232" spans="1:36">
      <c r="A232" s="1">
        <f>A94</f>
        <v>39600</v>
      </c>
      <c r="B232" s="18">
        <f t="shared" ref="B232:AJ232" si="281">IF(OR(B82="C",B94="C"),"C",B94-B82)</f>
        <v>-7291</v>
      </c>
      <c r="C232" s="18">
        <f t="shared" si="281"/>
        <v>-858</v>
      </c>
      <c r="D232" s="18">
        <f t="shared" si="281"/>
        <v>-4102</v>
      </c>
      <c r="E232" s="18">
        <f t="shared" si="281"/>
        <v>-10188</v>
      </c>
      <c r="F232" s="18">
        <f t="shared" si="281"/>
        <v>-4165</v>
      </c>
      <c r="G232" s="18">
        <f t="shared" si="281"/>
        <v>-5318</v>
      </c>
      <c r="H232" s="18">
        <f t="shared" si="281"/>
        <v>-6779</v>
      </c>
      <c r="I232" s="18">
        <f t="shared" si="281"/>
        <v>-3768</v>
      </c>
      <c r="J232" s="18">
        <f t="shared" si="281"/>
        <v>-3871</v>
      </c>
      <c r="K232" s="18">
        <f t="shared" si="281"/>
        <v>-3196</v>
      </c>
      <c r="L232" s="18">
        <f t="shared" si="281"/>
        <v>-11536</v>
      </c>
      <c r="M232" s="18">
        <f t="shared" si="281"/>
        <v>-222</v>
      </c>
      <c r="N232" s="18">
        <f t="shared" si="281"/>
        <v>-2481</v>
      </c>
      <c r="O232" s="18">
        <f t="shared" si="281"/>
        <v>-926</v>
      </c>
      <c r="P232" s="18">
        <f t="shared" si="281"/>
        <v>-2448</v>
      </c>
      <c r="Q232" s="18">
        <f t="shared" si="281"/>
        <v>-1322</v>
      </c>
      <c r="R232" s="18">
        <f t="shared" si="281"/>
        <v>6483</v>
      </c>
      <c r="S232" s="18">
        <f t="shared" si="281"/>
        <v>5728</v>
      </c>
      <c r="T232" s="18">
        <f t="shared" si="281"/>
        <v>136</v>
      </c>
      <c r="U232" s="18">
        <f t="shared" si="281"/>
        <v>-633</v>
      </c>
      <c r="V232" s="18">
        <f t="shared" si="281"/>
        <v>333</v>
      </c>
      <c r="W232" s="18">
        <f t="shared" si="281"/>
        <v>-1787</v>
      </c>
      <c r="X232" s="18">
        <f t="shared" si="281"/>
        <v>2008</v>
      </c>
      <c r="Y232" s="18">
        <f t="shared" si="281"/>
        <v>-1461</v>
      </c>
      <c r="Z232" s="18">
        <f t="shared" si="281"/>
        <v>-907</v>
      </c>
      <c r="AA232" s="18">
        <f t="shared" si="281"/>
        <v>-7274</v>
      </c>
      <c r="AB232" s="18">
        <f t="shared" si="281"/>
        <v>-2415</v>
      </c>
      <c r="AC232" s="18">
        <f t="shared" si="281"/>
        <v>-736</v>
      </c>
      <c r="AD232" s="18">
        <f t="shared" si="281"/>
        <v>-3330</v>
      </c>
      <c r="AE232" s="18">
        <f t="shared" si="281"/>
        <v>-2499</v>
      </c>
      <c r="AF232" s="18">
        <f t="shared" si="281"/>
        <v>-9922</v>
      </c>
      <c r="AG232" s="18">
        <f t="shared" si="281"/>
        <v>-871</v>
      </c>
      <c r="AH232" s="18">
        <f t="shared" si="281"/>
        <v>-1018</v>
      </c>
      <c r="AI232" s="18">
        <f t="shared" si="281"/>
        <v>-2301</v>
      </c>
      <c r="AJ232" s="18">
        <f t="shared" si="281"/>
        <v>-93756</v>
      </c>
    </row>
    <row r="233" spans="1:36">
      <c r="A233" s="1">
        <f>A95</f>
        <v>39630</v>
      </c>
      <c r="B233" s="18">
        <f t="shared" ref="B233:AJ233" si="282">IF(OR(B83="C",B95="C"),"C",B95-B83)</f>
        <v>-8934</v>
      </c>
      <c r="C233" s="18">
        <f t="shared" si="282"/>
        <v>-16918</v>
      </c>
      <c r="D233" s="18">
        <f t="shared" si="282"/>
        <v>-2846</v>
      </c>
      <c r="E233" s="18">
        <f t="shared" si="282"/>
        <v>-9659</v>
      </c>
      <c r="F233" s="18">
        <f t="shared" si="282"/>
        <v>2380</v>
      </c>
      <c r="G233" s="18">
        <f t="shared" si="282"/>
        <v>-7291</v>
      </c>
      <c r="H233" s="18">
        <f t="shared" si="282"/>
        <v>-6932</v>
      </c>
      <c r="I233" s="18">
        <f t="shared" si="282"/>
        <v>-2183</v>
      </c>
      <c r="J233" s="18">
        <f t="shared" si="282"/>
        <v>-3455</v>
      </c>
      <c r="K233" s="18">
        <f t="shared" si="282"/>
        <v>3406</v>
      </c>
      <c r="L233" s="18">
        <f t="shared" si="282"/>
        <v>-2075</v>
      </c>
      <c r="M233" s="18">
        <f t="shared" si="282"/>
        <v>-2463</v>
      </c>
      <c r="N233" s="18">
        <f t="shared" si="282"/>
        <v>94</v>
      </c>
      <c r="O233" s="18">
        <f t="shared" si="282"/>
        <v>1649</v>
      </c>
      <c r="P233" s="18">
        <f t="shared" si="282"/>
        <v>-1889</v>
      </c>
      <c r="Q233" s="18">
        <f t="shared" si="282"/>
        <v>545</v>
      </c>
      <c r="R233" s="18">
        <f t="shared" si="282"/>
        <v>12124</v>
      </c>
      <c r="S233" s="18">
        <f t="shared" si="282"/>
        <v>12355</v>
      </c>
      <c r="T233" s="18">
        <f t="shared" si="282"/>
        <v>2191</v>
      </c>
      <c r="U233" s="18">
        <f t="shared" si="282"/>
        <v>-4740</v>
      </c>
      <c r="V233" s="18">
        <f t="shared" si="282"/>
        <v>5324</v>
      </c>
      <c r="W233" s="18">
        <f t="shared" si="282"/>
        <v>676</v>
      </c>
      <c r="X233" s="18">
        <f t="shared" si="282"/>
        <v>4551</v>
      </c>
      <c r="Y233" s="18">
        <f t="shared" si="282"/>
        <v>509</v>
      </c>
      <c r="Z233" s="18">
        <f t="shared" si="282"/>
        <v>11060</v>
      </c>
      <c r="AA233" s="18">
        <f t="shared" si="282"/>
        <v>-4546</v>
      </c>
      <c r="AB233" s="18">
        <f t="shared" si="282"/>
        <v>-553</v>
      </c>
      <c r="AC233" s="18">
        <f t="shared" si="282"/>
        <v>-8865</v>
      </c>
      <c r="AD233" s="18">
        <f t="shared" si="282"/>
        <v>-1149</v>
      </c>
      <c r="AE233" s="18">
        <f t="shared" si="282"/>
        <v>-734</v>
      </c>
      <c r="AF233" s="18">
        <f t="shared" si="282"/>
        <v>4699</v>
      </c>
      <c r="AG233" s="18">
        <f t="shared" si="282"/>
        <v>-465</v>
      </c>
      <c r="AH233" s="18">
        <f t="shared" si="282"/>
        <v>-1481</v>
      </c>
      <c r="AI233" s="18">
        <f t="shared" si="282"/>
        <v>2059</v>
      </c>
      <c r="AJ233" s="18">
        <f t="shared" si="282"/>
        <v>-46972</v>
      </c>
    </row>
    <row r="234" spans="1:36">
      <c r="A234" s="1">
        <f>A96</f>
        <v>39661</v>
      </c>
      <c r="B234" s="18">
        <f t="shared" ref="B234:AJ234" si="283">IF(OR(B84="C",B96="C"),"C",B96-B84)</f>
        <v>-16941</v>
      </c>
      <c r="C234" s="18">
        <f t="shared" si="283"/>
        <v>808</v>
      </c>
      <c r="D234" s="18">
        <f t="shared" si="283"/>
        <v>-3041</v>
      </c>
      <c r="E234" s="18">
        <f t="shared" si="283"/>
        <v>-3960</v>
      </c>
      <c r="F234" s="18">
        <f t="shared" si="283"/>
        <v>1056</v>
      </c>
      <c r="G234" s="18">
        <f t="shared" si="283"/>
        <v>-1086</v>
      </c>
      <c r="H234" s="18">
        <f t="shared" si="283"/>
        <v>-2336</v>
      </c>
      <c r="I234" s="18">
        <f t="shared" si="283"/>
        <v>-1355</v>
      </c>
      <c r="J234" s="18">
        <f t="shared" si="283"/>
        <v>-3360</v>
      </c>
      <c r="K234" s="18">
        <f t="shared" si="283"/>
        <v>4988</v>
      </c>
      <c r="L234" s="18">
        <f t="shared" si="283"/>
        <v>-11129</v>
      </c>
      <c r="M234" s="18">
        <f t="shared" si="283"/>
        <v>2153</v>
      </c>
      <c r="N234" s="18">
        <f t="shared" si="283"/>
        <v>-7112</v>
      </c>
      <c r="O234" s="18">
        <f t="shared" si="283"/>
        <v>-1893</v>
      </c>
      <c r="P234" s="18">
        <f t="shared" si="283"/>
        <v>-1223</v>
      </c>
      <c r="Q234" s="18">
        <f t="shared" si="283"/>
        <v>-477</v>
      </c>
      <c r="R234" s="18">
        <f t="shared" si="283"/>
        <v>-2542</v>
      </c>
      <c r="S234" s="18">
        <f t="shared" si="283"/>
        <v>-2543</v>
      </c>
      <c r="T234" s="18">
        <f t="shared" si="283"/>
        <v>-1204</v>
      </c>
      <c r="U234" s="18">
        <f t="shared" si="283"/>
        <v>-7199</v>
      </c>
      <c r="V234" s="18">
        <f t="shared" si="283"/>
        <v>-5233</v>
      </c>
      <c r="W234" s="18">
        <f t="shared" si="283"/>
        <v>-1172</v>
      </c>
      <c r="X234" s="18">
        <f t="shared" si="283"/>
        <v>5084</v>
      </c>
      <c r="Y234" s="18">
        <f t="shared" si="283"/>
        <v>-4547</v>
      </c>
      <c r="Z234" s="18">
        <f t="shared" si="283"/>
        <v>-5869</v>
      </c>
      <c r="AA234" s="18">
        <f t="shared" si="283"/>
        <v>-1325</v>
      </c>
      <c r="AB234" s="18">
        <f t="shared" si="283"/>
        <v>-7730</v>
      </c>
      <c r="AC234" s="18">
        <f t="shared" si="283"/>
        <v>514</v>
      </c>
      <c r="AD234" s="18">
        <f t="shared" si="283"/>
        <v>-2624</v>
      </c>
      <c r="AE234" s="18">
        <f t="shared" si="283"/>
        <v>-4103</v>
      </c>
      <c r="AF234" s="18">
        <f t="shared" si="283"/>
        <v>-2811</v>
      </c>
      <c r="AG234" s="18">
        <f t="shared" si="283"/>
        <v>-809</v>
      </c>
      <c r="AH234" s="18">
        <f t="shared" si="283"/>
        <v>-2300</v>
      </c>
      <c r="AI234" s="18">
        <f t="shared" si="283"/>
        <v>435</v>
      </c>
      <c r="AJ234" s="18">
        <f t="shared" si="283"/>
        <v>-82474</v>
      </c>
    </row>
    <row r="235" spans="1:36">
      <c r="A235" s="1">
        <f>A97</f>
        <v>39692</v>
      </c>
      <c r="B235" s="18">
        <f t="shared" ref="B235:AJ235" si="284">IF(OR(B85="C",B97="C"),"C",B97-B85)</f>
        <v>-8927</v>
      </c>
      <c r="C235" s="18">
        <f t="shared" si="284"/>
        <v>-13900</v>
      </c>
      <c r="D235" s="18">
        <f t="shared" si="284"/>
        <v>-1602</v>
      </c>
      <c r="E235" s="18">
        <f t="shared" si="284"/>
        <v>-9326</v>
      </c>
      <c r="F235" s="18">
        <f t="shared" si="284"/>
        <v>-6642</v>
      </c>
      <c r="G235" s="18">
        <f t="shared" si="284"/>
        <v>-26991</v>
      </c>
      <c r="H235" s="18">
        <f t="shared" si="284"/>
        <v>-7333</v>
      </c>
      <c r="I235" s="18">
        <f t="shared" si="284"/>
        <v>-1550</v>
      </c>
      <c r="J235" s="18">
        <f t="shared" si="284"/>
        <v>-4779</v>
      </c>
      <c r="K235" s="18">
        <f t="shared" si="284"/>
        <v>804</v>
      </c>
      <c r="L235" s="18">
        <f t="shared" si="284"/>
        <v>-1017</v>
      </c>
      <c r="M235" s="18">
        <f t="shared" si="284"/>
        <v>-2689</v>
      </c>
      <c r="N235" s="18">
        <f t="shared" si="284"/>
        <v>-4202</v>
      </c>
      <c r="O235" s="18">
        <f t="shared" si="284"/>
        <v>1379</v>
      </c>
      <c r="P235" s="18">
        <f t="shared" si="284"/>
        <v>-2536</v>
      </c>
      <c r="Q235" s="18">
        <f t="shared" si="284"/>
        <v>-234</v>
      </c>
      <c r="R235" s="18">
        <f t="shared" si="284"/>
        <v>4217</v>
      </c>
      <c r="S235" s="18">
        <f t="shared" si="284"/>
        <v>2516</v>
      </c>
      <c r="T235" s="18">
        <f t="shared" si="284"/>
        <v>-6310</v>
      </c>
      <c r="U235" s="18">
        <f t="shared" si="284"/>
        <v>4992</v>
      </c>
      <c r="V235" s="18">
        <f t="shared" si="284"/>
        <v>171</v>
      </c>
      <c r="W235" s="18">
        <f t="shared" si="284"/>
        <v>-3624</v>
      </c>
      <c r="X235" s="18">
        <f t="shared" si="284"/>
        <v>3743</v>
      </c>
      <c r="Y235" s="18">
        <f t="shared" si="284"/>
        <v>-4241</v>
      </c>
      <c r="Z235" s="18">
        <f t="shared" si="284"/>
        <v>-3952</v>
      </c>
      <c r="AA235" s="18">
        <f t="shared" si="284"/>
        <v>-5774</v>
      </c>
      <c r="AB235" s="18">
        <f t="shared" si="284"/>
        <v>-6048</v>
      </c>
      <c r="AC235" s="18">
        <f t="shared" si="284"/>
        <v>-10733</v>
      </c>
      <c r="AD235" s="18">
        <f t="shared" si="284"/>
        <v>-1079</v>
      </c>
      <c r="AE235" s="18">
        <f t="shared" si="284"/>
        <v>-5538</v>
      </c>
      <c r="AF235" s="18">
        <f t="shared" si="284"/>
        <v>789</v>
      </c>
      <c r="AG235" s="18">
        <f t="shared" si="284"/>
        <v>-620</v>
      </c>
      <c r="AH235" s="18">
        <f t="shared" si="284"/>
        <v>-951</v>
      </c>
      <c r="AI235" s="18">
        <f t="shared" si="284"/>
        <v>1455</v>
      </c>
      <c r="AJ235" s="18">
        <f t="shared" si="284"/>
        <v>-119096</v>
      </c>
    </row>
    <row r="236" spans="1:36">
      <c r="A236" s="1">
        <f>A98</f>
        <v>39722</v>
      </c>
      <c r="B236" s="18">
        <f t="shared" ref="B236:AJ236" si="285">IF(OR(B86="C",B98="C"),"C",B98-B86)</f>
        <v>-1454</v>
      </c>
      <c r="C236" s="18">
        <f t="shared" si="285"/>
        <v>25036</v>
      </c>
      <c r="D236" s="18">
        <f t="shared" si="285"/>
        <v>4293</v>
      </c>
      <c r="E236" s="18">
        <f t="shared" si="285"/>
        <v>1679</v>
      </c>
      <c r="F236" s="18">
        <f t="shared" si="285"/>
        <v>1308</v>
      </c>
      <c r="G236" s="18">
        <f t="shared" si="285"/>
        <v>-1028</v>
      </c>
      <c r="H236" s="18">
        <f t="shared" si="285"/>
        <v>11854</v>
      </c>
      <c r="I236" s="18">
        <f t="shared" si="285"/>
        <v>-371</v>
      </c>
      <c r="J236" s="18">
        <f t="shared" si="285"/>
        <v>1129</v>
      </c>
      <c r="K236" s="18">
        <f t="shared" si="285"/>
        <v>-2384</v>
      </c>
      <c r="L236" s="18">
        <f t="shared" si="285"/>
        <v>-889</v>
      </c>
      <c r="M236" s="18">
        <f t="shared" si="285"/>
        <v>12910</v>
      </c>
      <c r="N236" s="18">
        <f t="shared" si="285"/>
        <v>5683</v>
      </c>
      <c r="O236" s="18">
        <f t="shared" si="285"/>
        <v>4364</v>
      </c>
      <c r="P236" s="18">
        <f t="shared" si="285"/>
        <v>251</v>
      </c>
      <c r="Q236" s="18">
        <f t="shared" si="285"/>
        <v>1848</v>
      </c>
      <c r="R236" s="18">
        <f t="shared" si="285"/>
        <v>31558</v>
      </c>
      <c r="S236" s="18">
        <f t="shared" si="285"/>
        <v>26540</v>
      </c>
      <c r="T236" s="18">
        <f t="shared" si="285"/>
        <v>-85</v>
      </c>
      <c r="U236" s="18">
        <f t="shared" si="285"/>
        <v>231</v>
      </c>
      <c r="V236" s="18">
        <f t="shared" si="285"/>
        <v>5116</v>
      </c>
      <c r="W236" s="18">
        <f t="shared" si="285"/>
        <v>1587</v>
      </c>
      <c r="X236" s="18">
        <f t="shared" si="285"/>
        <v>1613</v>
      </c>
      <c r="Y236" s="18">
        <f t="shared" si="285"/>
        <v>2231</v>
      </c>
      <c r="Z236" s="18">
        <f t="shared" si="285"/>
        <v>10547</v>
      </c>
      <c r="AA236" s="18">
        <f t="shared" si="285"/>
        <v>5691</v>
      </c>
      <c r="AB236" s="18">
        <f t="shared" si="285"/>
        <v>31</v>
      </c>
      <c r="AC236" s="18">
        <f t="shared" si="285"/>
        <v>-11445</v>
      </c>
      <c r="AD236" s="18">
        <f t="shared" si="285"/>
        <v>-1947</v>
      </c>
      <c r="AE236" s="18">
        <f t="shared" si="285"/>
        <v>966</v>
      </c>
      <c r="AF236" s="18">
        <f t="shared" si="285"/>
        <v>2832</v>
      </c>
      <c r="AG236" s="18">
        <f t="shared" si="285"/>
        <v>341</v>
      </c>
      <c r="AH236" s="18">
        <f t="shared" si="285"/>
        <v>-1305</v>
      </c>
      <c r="AI236" s="18">
        <f t="shared" si="285"/>
        <v>932</v>
      </c>
      <c r="AJ236" s="18">
        <f t="shared" si="285"/>
        <v>102574</v>
      </c>
    </row>
    <row r="237" spans="1:36">
      <c r="A237" s="1">
        <f>A99</f>
        <v>39753</v>
      </c>
      <c r="B237" s="18">
        <f t="shared" ref="B237:AJ237" si="286">IF(OR(B87="C",B99="C"),"C",B99-B87)</f>
        <v>-4024</v>
      </c>
      <c r="C237" s="18">
        <f t="shared" si="286"/>
        <v>-31418</v>
      </c>
      <c r="D237" s="18">
        <f t="shared" si="286"/>
        <v>2440</v>
      </c>
      <c r="E237" s="18">
        <f t="shared" si="286"/>
        <v>-2505</v>
      </c>
      <c r="F237" s="18">
        <f t="shared" si="286"/>
        <v>-4003</v>
      </c>
      <c r="G237" s="18">
        <f t="shared" si="286"/>
        <v>-27646</v>
      </c>
      <c r="H237" s="18">
        <f t="shared" si="286"/>
        <v>356</v>
      </c>
      <c r="I237" s="18">
        <f t="shared" si="286"/>
        <v>1544</v>
      </c>
      <c r="J237" s="18">
        <f t="shared" si="286"/>
        <v>584</v>
      </c>
      <c r="K237" s="18">
        <f t="shared" si="286"/>
        <v>2991</v>
      </c>
      <c r="L237" s="18">
        <f t="shared" si="286"/>
        <v>1590</v>
      </c>
      <c r="M237" s="18">
        <f t="shared" si="286"/>
        <v>3292</v>
      </c>
      <c r="N237" s="18">
        <f t="shared" si="286"/>
        <v>-2450</v>
      </c>
      <c r="O237" s="18">
        <f t="shared" si="286"/>
        <v>-1380</v>
      </c>
      <c r="P237" s="18">
        <f t="shared" si="286"/>
        <v>-1321</v>
      </c>
      <c r="Q237" s="18">
        <f t="shared" si="286"/>
        <v>639</v>
      </c>
      <c r="R237" s="18">
        <f t="shared" si="286"/>
        <v>5049</v>
      </c>
      <c r="S237" s="18">
        <f t="shared" si="286"/>
        <v>7953</v>
      </c>
      <c r="T237" s="18">
        <f t="shared" si="286"/>
        <v>-6530</v>
      </c>
      <c r="U237" s="18">
        <f t="shared" si="286"/>
        <v>-6131</v>
      </c>
      <c r="V237" s="18">
        <f t="shared" si="286"/>
        <v>-16782</v>
      </c>
      <c r="W237" s="18">
        <f t="shared" si="286"/>
        <v>1236</v>
      </c>
      <c r="X237" s="18">
        <f t="shared" si="286"/>
        <v>1561</v>
      </c>
      <c r="Y237" s="18">
        <f t="shared" si="286"/>
        <v>9</v>
      </c>
      <c r="Z237" s="18">
        <f t="shared" si="286"/>
        <v>-13976</v>
      </c>
      <c r="AA237" s="18">
        <f t="shared" si="286"/>
        <v>-1731</v>
      </c>
      <c r="AB237" s="18">
        <f t="shared" si="286"/>
        <v>-5969</v>
      </c>
      <c r="AC237" s="18">
        <f t="shared" si="286"/>
        <v>-21278</v>
      </c>
      <c r="AD237" s="18">
        <f t="shared" si="286"/>
        <v>-1186</v>
      </c>
      <c r="AE237" s="18">
        <f t="shared" si="286"/>
        <v>-355</v>
      </c>
      <c r="AF237" s="18">
        <f t="shared" si="286"/>
        <v>1973</v>
      </c>
      <c r="AG237" s="18">
        <f t="shared" si="286"/>
        <v>-626</v>
      </c>
      <c r="AH237" s="18">
        <f t="shared" si="286"/>
        <v>-91</v>
      </c>
      <c r="AI237" s="18">
        <f t="shared" si="286"/>
        <v>-1216</v>
      </c>
      <c r="AJ237" s="18">
        <f t="shared" si="286"/>
        <v>-113378</v>
      </c>
    </row>
    <row r="238" spans="1:36">
      <c r="A238" s="1">
        <f>A100</f>
        <v>39783</v>
      </c>
      <c r="B238" s="18">
        <f t="shared" ref="B238:AJ238" si="287">IF(OR(B88="C",B100="C"),"C",B100-B88)</f>
        <v>-17582</v>
      </c>
      <c r="C238" s="18">
        <f t="shared" si="287"/>
        <v>5796</v>
      </c>
      <c r="D238" s="18">
        <f t="shared" si="287"/>
        <v>5379</v>
      </c>
      <c r="E238" s="18">
        <f t="shared" si="287"/>
        <v>7902</v>
      </c>
      <c r="F238" s="18">
        <f t="shared" si="287"/>
        <v>-7351</v>
      </c>
      <c r="G238" s="18">
        <f t="shared" si="287"/>
        <v>-6184</v>
      </c>
      <c r="H238" s="18">
        <f t="shared" si="287"/>
        <v>2788</v>
      </c>
      <c r="I238" s="18">
        <f t="shared" si="287"/>
        <v>-730</v>
      </c>
      <c r="J238" s="18">
        <f t="shared" si="287"/>
        <v>-10681</v>
      </c>
      <c r="K238" s="18">
        <f t="shared" si="287"/>
        <v>-1194</v>
      </c>
      <c r="L238" s="18">
        <f t="shared" si="287"/>
        <v>-3078</v>
      </c>
      <c r="M238" s="18">
        <f t="shared" si="287"/>
        <v>1476</v>
      </c>
      <c r="N238" s="18">
        <f t="shared" si="287"/>
        <v>-1210</v>
      </c>
      <c r="O238" s="18">
        <f t="shared" si="287"/>
        <v>-3455</v>
      </c>
      <c r="P238" s="18">
        <f t="shared" si="287"/>
        <v>408</v>
      </c>
      <c r="Q238" s="18">
        <f t="shared" si="287"/>
        <v>-509</v>
      </c>
      <c r="R238" s="18">
        <f t="shared" si="287"/>
        <v>-8756</v>
      </c>
      <c r="S238" s="18">
        <f t="shared" si="287"/>
        <v>-8580</v>
      </c>
      <c r="T238" s="18">
        <f t="shared" si="287"/>
        <v>-3629</v>
      </c>
      <c r="U238" s="18">
        <f t="shared" si="287"/>
        <v>-2473</v>
      </c>
      <c r="V238" s="18">
        <f t="shared" si="287"/>
        <v>-28721</v>
      </c>
      <c r="W238" s="18">
        <f t="shared" si="287"/>
        <v>3784</v>
      </c>
      <c r="X238" s="18">
        <f t="shared" si="287"/>
        <v>2378</v>
      </c>
      <c r="Y238" s="18">
        <f t="shared" si="287"/>
        <v>3669</v>
      </c>
      <c r="Z238" s="18">
        <f t="shared" si="287"/>
        <v>-18890</v>
      </c>
      <c r="AA238" s="18">
        <f t="shared" si="287"/>
        <v>-5841</v>
      </c>
      <c r="AB238" s="18">
        <f t="shared" si="287"/>
        <v>347</v>
      </c>
      <c r="AC238" s="18">
        <f t="shared" si="287"/>
        <v>-18085</v>
      </c>
      <c r="AD238" s="18">
        <f t="shared" si="287"/>
        <v>-1410</v>
      </c>
      <c r="AE238" s="18">
        <f t="shared" si="287"/>
        <v>1917</v>
      </c>
      <c r="AF238" s="18">
        <f t="shared" si="287"/>
        <v>2327</v>
      </c>
      <c r="AG238" s="18">
        <f t="shared" si="287"/>
        <v>-1080</v>
      </c>
      <c r="AH238" s="18">
        <f t="shared" si="287"/>
        <v>-211</v>
      </c>
      <c r="AI238" s="18">
        <f t="shared" si="287"/>
        <v>1241</v>
      </c>
      <c r="AJ238" s="18">
        <f t="shared" si="287"/>
        <v>-82768</v>
      </c>
    </row>
    <row r="239" spans="1:36">
      <c r="A239" s="1">
        <f>A101</f>
        <v>39814</v>
      </c>
      <c r="B239" s="18">
        <f t="shared" ref="B239:AJ239" si="288">IF(OR(B89="C",B101="C"),"C",B101-B89)</f>
        <v>-36614</v>
      </c>
      <c r="C239" s="18">
        <f t="shared" si="288"/>
        <v>-34290</v>
      </c>
      <c r="D239" s="18">
        <f t="shared" si="288"/>
        <v>-1853</v>
      </c>
      <c r="E239" s="18">
        <f t="shared" si="288"/>
        <v>1314</v>
      </c>
      <c r="F239" s="18">
        <f t="shared" si="288"/>
        <v>-3277</v>
      </c>
      <c r="G239" s="18">
        <f t="shared" si="288"/>
        <v>-18209</v>
      </c>
      <c r="H239" s="18">
        <f t="shared" si="288"/>
        <v>-4548</v>
      </c>
      <c r="I239" s="18">
        <f t="shared" si="288"/>
        <v>9899</v>
      </c>
      <c r="J239" s="18">
        <f t="shared" si="288"/>
        <v>-10517</v>
      </c>
      <c r="K239" s="18">
        <f t="shared" si="288"/>
        <v>5840</v>
      </c>
      <c r="L239" s="18">
        <f t="shared" si="288"/>
        <v>-597</v>
      </c>
      <c r="M239" s="18">
        <f t="shared" si="288"/>
        <v>732</v>
      </c>
      <c r="N239" s="18">
        <f t="shared" si="288"/>
        <v>543</v>
      </c>
      <c r="O239" s="18">
        <f t="shared" si="288"/>
        <v>1594</v>
      </c>
      <c r="P239" s="18">
        <f t="shared" si="288"/>
        <v>-43</v>
      </c>
      <c r="Q239" s="18">
        <f t="shared" si="288"/>
        <v>-423</v>
      </c>
      <c r="R239" s="18">
        <f t="shared" si="288"/>
        <v>-13870</v>
      </c>
      <c r="S239" s="18">
        <f t="shared" si="288"/>
        <v>-12791</v>
      </c>
      <c r="T239" s="18">
        <f t="shared" si="288"/>
        <v>-5081</v>
      </c>
      <c r="U239" s="18">
        <f t="shared" si="288"/>
        <v>-10931</v>
      </c>
      <c r="V239" s="18">
        <f t="shared" si="288"/>
        <v>-44487</v>
      </c>
      <c r="W239" s="18">
        <f t="shared" si="288"/>
        <v>-2414</v>
      </c>
      <c r="X239" s="18">
        <f t="shared" si="288"/>
        <v>5411</v>
      </c>
      <c r="Y239" s="18">
        <f t="shared" si="288"/>
        <v>6778</v>
      </c>
      <c r="Z239" s="18">
        <f t="shared" si="288"/>
        <v>-34712</v>
      </c>
      <c r="AA239" s="18">
        <f t="shared" si="288"/>
        <v>-2819</v>
      </c>
      <c r="AB239" s="18">
        <f t="shared" si="288"/>
        <v>11584</v>
      </c>
      <c r="AC239" s="18">
        <f t="shared" si="288"/>
        <v>-11329</v>
      </c>
      <c r="AD239" s="18">
        <f t="shared" si="288"/>
        <v>2446</v>
      </c>
      <c r="AE239" s="18">
        <f t="shared" si="288"/>
        <v>3125</v>
      </c>
      <c r="AF239" s="18">
        <f t="shared" si="288"/>
        <v>3321</v>
      </c>
      <c r="AG239" s="18">
        <f t="shared" si="288"/>
        <v>-1485</v>
      </c>
      <c r="AH239" s="18">
        <f t="shared" si="288"/>
        <v>-505</v>
      </c>
      <c r="AI239" s="18">
        <f t="shared" si="288"/>
        <v>2984</v>
      </c>
      <c r="AJ239" s="18">
        <f t="shared" si="288"/>
        <v>-147721</v>
      </c>
    </row>
    <row r="240" spans="1:36">
      <c r="A240" s="1">
        <f>A102</f>
        <v>39845</v>
      </c>
      <c r="B240" s="18">
        <f t="shared" ref="B240:AJ240" si="289">IF(OR(B90="C",B102="C"),"C",B102-B90)</f>
        <v>-15036</v>
      </c>
      <c r="C240" s="18">
        <f t="shared" si="289"/>
        <v>-41993</v>
      </c>
      <c r="D240" s="18">
        <f t="shared" si="289"/>
        <v>2075</v>
      </c>
      <c r="E240" s="18">
        <f t="shared" si="289"/>
        <v>-7458</v>
      </c>
      <c r="F240" s="18">
        <f t="shared" si="289"/>
        <v>2590</v>
      </c>
      <c r="G240" s="18">
        <f t="shared" si="289"/>
        <v>-38267</v>
      </c>
      <c r="H240" s="18">
        <f t="shared" si="289"/>
        <v>-4873</v>
      </c>
      <c r="I240" s="18">
        <f t="shared" si="289"/>
        <v>2171</v>
      </c>
      <c r="J240" s="18">
        <f t="shared" si="289"/>
        <v>-3115</v>
      </c>
      <c r="K240" s="18">
        <f t="shared" si="289"/>
        <v>-3866</v>
      </c>
      <c r="L240" s="18">
        <f t="shared" si="289"/>
        <v>-4070</v>
      </c>
      <c r="M240" s="18">
        <f t="shared" si="289"/>
        <v>1521</v>
      </c>
      <c r="N240" s="18">
        <f t="shared" si="289"/>
        <v>-8065</v>
      </c>
      <c r="O240" s="18">
        <f t="shared" si="289"/>
        <v>2482</v>
      </c>
      <c r="P240" s="18">
        <f t="shared" si="289"/>
        <v>-4591</v>
      </c>
      <c r="Q240" s="18">
        <f t="shared" si="289"/>
        <v>-1469</v>
      </c>
      <c r="R240" s="18">
        <f t="shared" si="289"/>
        <v>-21238</v>
      </c>
      <c r="S240" s="18">
        <f t="shared" si="289"/>
        <v>-18184</v>
      </c>
      <c r="T240" s="18">
        <f t="shared" si="289"/>
        <v>-4902</v>
      </c>
      <c r="U240" s="18">
        <f t="shared" si="289"/>
        <v>-9898</v>
      </c>
      <c r="V240" s="18">
        <f t="shared" si="289"/>
        <v>-31078</v>
      </c>
      <c r="W240" s="18">
        <f t="shared" si="289"/>
        <v>-1868</v>
      </c>
      <c r="X240" s="18">
        <f t="shared" si="289"/>
        <v>1389</v>
      </c>
      <c r="Y240" s="18">
        <f t="shared" si="289"/>
        <v>-1252</v>
      </c>
      <c r="Z240" s="18">
        <f t="shared" si="289"/>
        <v>-32809</v>
      </c>
      <c r="AA240" s="18">
        <f t="shared" si="289"/>
        <v>-17661</v>
      </c>
      <c r="AB240" s="18">
        <f t="shared" si="289"/>
        <v>2536</v>
      </c>
      <c r="AC240" s="18">
        <f t="shared" si="289"/>
        <v>-31798</v>
      </c>
      <c r="AD240" s="18">
        <f t="shared" si="289"/>
        <v>-1149</v>
      </c>
      <c r="AE240" s="18">
        <f t="shared" si="289"/>
        <v>-7243</v>
      </c>
      <c r="AF240" s="18">
        <f t="shared" si="289"/>
        <v>-7284</v>
      </c>
      <c r="AG240" s="18">
        <f t="shared" si="289"/>
        <v>-214</v>
      </c>
      <c r="AH240" s="18">
        <f t="shared" si="289"/>
        <v>-4633</v>
      </c>
      <c r="AI240" s="18">
        <f t="shared" si="289"/>
        <v>-4446</v>
      </c>
      <c r="AJ240" s="18">
        <f t="shared" si="289"/>
        <v>-262703</v>
      </c>
    </row>
    <row r="241" spans="1:36">
      <c r="A241" s="1">
        <f>A103</f>
        <v>39873</v>
      </c>
      <c r="B241" s="18">
        <f t="shared" ref="B241:AJ241" si="290">IF(OR(B91="C",B103="C"),"C",B103-B91)</f>
        <v>-25307</v>
      </c>
      <c r="C241" s="18">
        <f t="shared" si="290"/>
        <v>-29835</v>
      </c>
      <c r="D241" s="18">
        <f t="shared" si="290"/>
        <v>-10159</v>
      </c>
      <c r="E241" s="18">
        <f t="shared" si="290"/>
        <v>-4701</v>
      </c>
      <c r="F241" s="18">
        <f t="shared" si="290"/>
        <v>-17750</v>
      </c>
      <c r="G241" s="18">
        <f t="shared" si="290"/>
        <v>-25569</v>
      </c>
      <c r="H241" s="18">
        <f t="shared" si="290"/>
        <v>-5041</v>
      </c>
      <c r="I241" s="18">
        <f t="shared" si="290"/>
        <v>-4979</v>
      </c>
      <c r="J241" s="18">
        <f t="shared" si="290"/>
        <v>-7</v>
      </c>
      <c r="K241" s="18">
        <f t="shared" si="290"/>
        <v>-8738</v>
      </c>
      <c r="L241" s="18">
        <f t="shared" si="290"/>
        <v>-10940</v>
      </c>
      <c r="M241" s="18">
        <f t="shared" si="290"/>
        <v>2112</v>
      </c>
      <c r="N241" s="18">
        <f t="shared" si="290"/>
        <v>-8224</v>
      </c>
      <c r="O241" s="18">
        <f t="shared" si="290"/>
        <v>-6859</v>
      </c>
      <c r="P241" s="18">
        <f t="shared" si="290"/>
        <v>-7633</v>
      </c>
      <c r="Q241" s="18">
        <f t="shared" si="290"/>
        <v>-4081</v>
      </c>
      <c r="R241" s="18">
        <f t="shared" si="290"/>
        <v>-14329</v>
      </c>
      <c r="S241" s="18">
        <f t="shared" si="290"/>
        <v>-15960</v>
      </c>
      <c r="T241" s="18">
        <f t="shared" si="290"/>
        <v>-10777</v>
      </c>
      <c r="U241" s="18">
        <f t="shared" si="290"/>
        <v>-25688</v>
      </c>
      <c r="V241" s="18">
        <f t="shared" si="290"/>
        <v>-44594</v>
      </c>
      <c r="W241" s="18">
        <f t="shared" si="290"/>
        <v>-3095</v>
      </c>
      <c r="X241" s="18">
        <f t="shared" si="290"/>
        <v>-4805</v>
      </c>
      <c r="Y241" s="18">
        <f t="shared" si="290"/>
        <v>-3863</v>
      </c>
      <c r="Z241" s="18">
        <f t="shared" si="290"/>
        <v>-56357</v>
      </c>
      <c r="AA241" s="18">
        <f t="shared" si="290"/>
        <v>-25245</v>
      </c>
      <c r="AB241" s="18">
        <f t="shared" si="290"/>
        <v>-8953</v>
      </c>
      <c r="AC241" s="18">
        <f t="shared" si="290"/>
        <v>-28896</v>
      </c>
      <c r="AD241" s="18">
        <f t="shared" si="290"/>
        <v>-6298</v>
      </c>
      <c r="AE241" s="18">
        <f t="shared" si="290"/>
        <v>-12740</v>
      </c>
      <c r="AF241" s="18">
        <f t="shared" si="290"/>
        <v>-5967</v>
      </c>
      <c r="AG241" s="18">
        <f t="shared" si="290"/>
        <v>-899</v>
      </c>
      <c r="AH241" s="18">
        <f t="shared" si="290"/>
        <v>-6497</v>
      </c>
      <c r="AI241" s="18">
        <f t="shared" si="290"/>
        <v>-2348</v>
      </c>
      <c r="AJ241" s="18">
        <f t="shared" si="290"/>
        <v>-372707</v>
      </c>
    </row>
    <row r="242" spans="1:36">
      <c r="A242" s="1">
        <f>A104</f>
        <v>39904</v>
      </c>
      <c r="B242" s="18">
        <f t="shared" ref="B242:AJ242" si="291">IF(OR(B92="C",B104="C"),"C",B104-B92)</f>
        <v>19718</v>
      </c>
      <c r="C242" s="18">
        <f t="shared" si="291"/>
        <v>-28842</v>
      </c>
      <c r="D242" s="18">
        <f t="shared" si="291"/>
        <v>17416</v>
      </c>
      <c r="E242" s="18">
        <f t="shared" si="291"/>
        <v>6314</v>
      </c>
      <c r="F242" s="18">
        <f t="shared" si="291"/>
        <v>2361</v>
      </c>
      <c r="G242" s="18">
        <f t="shared" si="291"/>
        <v>9758</v>
      </c>
      <c r="H242" s="18">
        <f t="shared" si="291"/>
        <v>11333</v>
      </c>
      <c r="I242" s="18">
        <f t="shared" si="291"/>
        <v>5421</v>
      </c>
      <c r="J242" s="18">
        <f t="shared" si="291"/>
        <v>9873</v>
      </c>
      <c r="K242" s="18">
        <f t="shared" si="291"/>
        <v>4875</v>
      </c>
      <c r="L242" s="18">
        <f t="shared" si="291"/>
        <v>13906</v>
      </c>
      <c r="M242" s="18">
        <f t="shared" si="291"/>
        <v>3450</v>
      </c>
      <c r="N242" s="18">
        <f t="shared" si="291"/>
        <v>-994</v>
      </c>
      <c r="O242" s="18">
        <f t="shared" si="291"/>
        <v>4323</v>
      </c>
      <c r="P242" s="18">
        <f t="shared" si="291"/>
        <v>-257</v>
      </c>
      <c r="Q242" s="18">
        <f t="shared" si="291"/>
        <v>415</v>
      </c>
      <c r="R242" s="18">
        <f t="shared" si="291"/>
        <v>5743</v>
      </c>
      <c r="S242" s="18">
        <f t="shared" si="291"/>
        <v>4005</v>
      </c>
      <c r="T242" s="18">
        <f t="shared" si="291"/>
        <v>2838</v>
      </c>
      <c r="U242" s="18">
        <f t="shared" si="291"/>
        <v>5523</v>
      </c>
      <c r="V242" s="18">
        <f t="shared" si="291"/>
        <v>14673</v>
      </c>
      <c r="W242" s="18">
        <f t="shared" si="291"/>
        <v>1486</v>
      </c>
      <c r="X242" s="18">
        <f t="shared" si="291"/>
        <v>2356</v>
      </c>
      <c r="Y242" s="18">
        <f t="shared" si="291"/>
        <v>1508</v>
      </c>
      <c r="Z242" s="18">
        <f t="shared" si="291"/>
        <v>20022</v>
      </c>
      <c r="AA242" s="18">
        <f t="shared" si="291"/>
        <v>-1258</v>
      </c>
      <c r="AB242" s="18">
        <f t="shared" si="291"/>
        <v>6413</v>
      </c>
      <c r="AC242" s="18">
        <f t="shared" si="291"/>
        <v>-5474</v>
      </c>
      <c r="AD242" s="18">
        <f t="shared" si="291"/>
        <v>2488</v>
      </c>
      <c r="AE242" s="18">
        <f t="shared" si="291"/>
        <v>5114</v>
      </c>
      <c r="AF242" s="18">
        <f t="shared" si="291"/>
        <v>-3483</v>
      </c>
      <c r="AG242" s="18">
        <f t="shared" si="291"/>
        <v>82</v>
      </c>
      <c r="AH242" s="18">
        <f t="shared" si="291"/>
        <v>1211</v>
      </c>
      <c r="AI242" s="18">
        <f t="shared" si="291"/>
        <v>-1349</v>
      </c>
      <c r="AJ242" s="18">
        <f t="shared" si="291"/>
        <v>116939</v>
      </c>
    </row>
    <row r="243" spans="1:36">
      <c r="A243" s="1">
        <f>A105</f>
        <v>39934</v>
      </c>
      <c r="B243" s="18">
        <f t="shared" ref="B243:AJ243" si="292">IF(OR(B93="C",B105="C"),"C",B105-B93)</f>
        <v>2225</v>
      </c>
      <c r="C243" s="18">
        <f t="shared" si="292"/>
        <v>-34759</v>
      </c>
      <c r="D243" s="18">
        <f t="shared" si="292"/>
        <v>2017</v>
      </c>
      <c r="E243" s="18">
        <f t="shared" si="292"/>
        <v>-3883</v>
      </c>
      <c r="F243" s="18">
        <f t="shared" si="292"/>
        <v>68</v>
      </c>
      <c r="G243" s="18">
        <f t="shared" si="292"/>
        <v>-4782</v>
      </c>
      <c r="H243" s="18">
        <f t="shared" si="292"/>
        <v>-1334</v>
      </c>
      <c r="I243" s="18">
        <f t="shared" si="292"/>
        <v>1590</v>
      </c>
      <c r="J243" s="18">
        <f t="shared" si="292"/>
        <v>4200</v>
      </c>
      <c r="K243" s="18">
        <f t="shared" si="292"/>
        <v>-911</v>
      </c>
      <c r="L243" s="18">
        <f t="shared" si="292"/>
        <v>2</v>
      </c>
      <c r="M243" s="18">
        <f t="shared" si="292"/>
        <v>3546</v>
      </c>
      <c r="N243" s="18">
        <f t="shared" si="292"/>
        <v>1731</v>
      </c>
      <c r="O243" s="18">
        <f t="shared" si="292"/>
        <v>-373</v>
      </c>
      <c r="P243" s="18">
        <f t="shared" si="292"/>
        <v>-700</v>
      </c>
      <c r="Q243" s="18">
        <f t="shared" si="292"/>
        <v>933</v>
      </c>
      <c r="R243" s="18">
        <f t="shared" si="292"/>
        <v>3886</v>
      </c>
      <c r="S243" s="18">
        <f t="shared" si="292"/>
        <v>5282</v>
      </c>
      <c r="T243" s="18">
        <f t="shared" si="292"/>
        <v>-328</v>
      </c>
      <c r="U243" s="18">
        <f t="shared" si="292"/>
        <v>2472</v>
      </c>
      <c r="V243" s="18">
        <f t="shared" si="292"/>
        <v>-3451</v>
      </c>
      <c r="W243" s="18">
        <f t="shared" si="292"/>
        <v>-200</v>
      </c>
      <c r="X243" s="18">
        <f t="shared" si="292"/>
        <v>4822</v>
      </c>
      <c r="Y243" s="18">
        <f t="shared" si="292"/>
        <v>626</v>
      </c>
      <c r="Z243" s="18">
        <f t="shared" si="292"/>
        <v>1799</v>
      </c>
      <c r="AA243" s="18">
        <f t="shared" si="292"/>
        <v>7129</v>
      </c>
      <c r="AB243" s="18">
        <f t="shared" si="292"/>
        <v>4842</v>
      </c>
      <c r="AC243" s="18">
        <f t="shared" si="292"/>
        <v>-7868</v>
      </c>
      <c r="AD243" s="18">
        <f t="shared" si="292"/>
        <v>2651</v>
      </c>
      <c r="AE243" s="18">
        <f t="shared" si="292"/>
        <v>1904</v>
      </c>
      <c r="AF243" s="18">
        <f t="shared" si="292"/>
        <v>1679</v>
      </c>
      <c r="AG243" s="18">
        <f t="shared" si="292"/>
        <v>1478</v>
      </c>
      <c r="AH243" s="18">
        <f t="shared" si="292"/>
        <v>-2404</v>
      </c>
      <c r="AI243" s="18">
        <f t="shared" si="292"/>
        <v>588</v>
      </c>
      <c r="AJ243" s="18">
        <f t="shared" si="292"/>
        <v>-12599</v>
      </c>
    </row>
    <row r="244" spans="1:36">
      <c r="A244" s="1">
        <f>A106</f>
        <v>39965</v>
      </c>
      <c r="B244" s="18">
        <f t="shared" ref="B244:AJ244" si="293">IF(OR(B94="C",B106="C"),"C",B106-B94)</f>
        <v>-6014</v>
      </c>
      <c r="C244" s="18">
        <f t="shared" si="293"/>
        <v>-39168</v>
      </c>
      <c r="D244" s="18">
        <f t="shared" si="293"/>
        <v>200</v>
      </c>
      <c r="E244" s="18">
        <f t="shared" si="293"/>
        <v>258</v>
      </c>
      <c r="F244" s="18">
        <f t="shared" si="293"/>
        <v>-7408</v>
      </c>
      <c r="G244" s="18">
        <f t="shared" si="293"/>
        <v>-12567</v>
      </c>
      <c r="H244" s="18">
        <f t="shared" si="293"/>
        <v>77</v>
      </c>
      <c r="I244" s="18">
        <f t="shared" si="293"/>
        <v>1107</v>
      </c>
      <c r="J244" s="18">
        <f t="shared" si="293"/>
        <v>1265</v>
      </c>
      <c r="K244" s="18">
        <f t="shared" si="293"/>
        <v>-5681</v>
      </c>
      <c r="L244" s="18">
        <f t="shared" si="293"/>
        <v>-2226</v>
      </c>
      <c r="M244" s="18">
        <f t="shared" si="293"/>
        <v>7716</v>
      </c>
      <c r="N244" s="18">
        <f t="shared" si="293"/>
        <v>-1511</v>
      </c>
      <c r="O244" s="18">
        <f t="shared" si="293"/>
        <v>52</v>
      </c>
      <c r="P244" s="18">
        <f t="shared" si="293"/>
        <v>-1066</v>
      </c>
      <c r="Q244" s="18">
        <f t="shared" si="293"/>
        <v>342</v>
      </c>
      <c r="R244" s="18">
        <f t="shared" si="293"/>
        <v>-3939</v>
      </c>
      <c r="S244" s="18">
        <f t="shared" si="293"/>
        <v>-930</v>
      </c>
      <c r="T244" s="18">
        <f t="shared" si="293"/>
        <v>-7277</v>
      </c>
      <c r="U244" s="18">
        <f t="shared" si="293"/>
        <v>-4616</v>
      </c>
      <c r="V244" s="18">
        <f t="shared" si="293"/>
        <v>-18058</v>
      </c>
      <c r="W244" s="18">
        <f t="shared" si="293"/>
        <v>-1553</v>
      </c>
      <c r="X244" s="18">
        <f t="shared" si="293"/>
        <v>-840</v>
      </c>
      <c r="Y244" s="18">
        <f t="shared" si="293"/>
        <v>1233</v>
      </c>
      <c r="Z244" s="18">
        <f t="shared" si="293"/>
        <v>-19218</v>
      </c>
      <c r="AA244" s="18">
        <f t="shared" si="293"/>
        <v>1870</v>
      </c>
      <c r="AB244" s="18">
        <f t="shared" si="293"/>
        <v>4124</v>
      </c>
      <c r="AC244" s="18">
        <f t="shared" si="293"/>
        <v>7588</v>
      </c>
      <c r="AD244" s="18">
        <f t="shared" si="293"/>
        <v>2113</v>
      </c>
      <c r="AE244" s="18">
        <f t="shared" si="293"/>
        <v>-202</v>
      </c>
      <c r="AF244" s="18">
        <f t="shared" si="293"/>
        <v>4922</v>
      </c>
      <c r="AG244" s="18">
        <f t="shared" si="293"/>
        <v>-198</v>
      </c>
      <c r="AH244" s="18">
        <f t="shared" si="293"/>
        <v>-451</v>
      </c>
      <c r="AI244" s="18">
        <f t="shared" si="293"/>
        <v>-2194</v>
      </c>
      <c r="AJ244" s="18">
        <f t="shared" si="293"/>
        <v>-82100</v>
      </c>
    </row>
    <row r="245" spans="1:36">
      <c r="A245" s="1">
        <f>A107</f>
        <v>39995</v>
      </c>
      <c r="B245" s="18">
        <f t="shared" ref="B245:AJ245" si="294">IF(OR(B95="C",B107="C"),"C",B107-B95)</f>
        <v>1219</v>
      </c>
      <c r="C245" s="18">
        <f t="shared" si="294"/>
        <v>25059</v>
      </c>
      <c r="D245" s="18">
        <f t="shared" si="294"/>
        <v>3466</v>
      </c>
      <c r="E245" s="18">
        <f t="shared" si="294"/>
        <v>-1112</v>
      </c>
      <c r="F245" s="18">
        <f t="shared" si="294"/>
        <v>-2744</v>
      </c>
      <c r="G245" s="18">
        <f t="shared" si="294"/>
        <v>-5501</v>
      </c>
      <c r="H245" s="18">
        <f t="shared" si="294"/>
        <v>8124</v>
      </c>
      <c r="I245" s="18">
        <f t="shared" si="294"/>
        <v>84</v>
      </c>
      <c r="J245" s="18">
        <f t="shared" si="294"/>
        <v>256</v>
      </c>
      <c r="K245" s="18">
        <f t="shared" si="294"/>
        <v>-3100</v>
      </c>
      <c r="L245" s="18">
        <f t="shared" si="294"/>
        <v>552</v>
      </c>
      <c r="M245" s="18">
        <f t="shared" si="294"/>
        <v>16255</v>
      </c>
      <c r="N245" s="18">
        <f t="shared" si="294"/>
        <v>1876</v>
      </c>
      <c r="O245" s="18">
        <f t="shared" si="294"/>
        <v>-4071</v>
      </c>
      <c r="P245" s="18">
        <f t="shared" si="294"/>
        <v>816</v>
      </c>
      <c r="Q245" s="18">
        <f t="shared" si="294"/>
        <v>-937</v>
      </c>
      <c r="R245" s="18">
        <f t="shared" si="294"/>
        <v>-2212</v>
      </c>
      <c r="S245" s="18">
        <f t="shared" si="294"/>
        <v>-1736</v>
      </c>
      <c r="T245" s="18">
        <f t="shared" si="294"/>
        <v>-1331</v>
      </c>
      <c r="U245" s="18">
        <f t="shared" si="294"/>
        <v>215</v>
      </c>
      <c r="V245" s="18">
        <f t="shared" si="294"/>
        <v>-5728</v>
      </c>
      <c r="W245" s="18">
        <f t="shared" si="294"/>
        <v>-274</v>
      </c>
      <c r="X245" s="18">
        <f t="shared" si="294"/>
        <v>6479</v>
      </c>
      <c r="Y245" s="18">
        <f t="shared" si="294"/>
        <v>1171</v>
      </c>
      <c r="Z245" s="18">
        <f t="shared" si="294"/>
        <v>1648</v>
      </c>
      <c r="AA245" s="18">
        <f t="shared" si="294"/>
        <v>1934</v>
      </c>
      <c r="AB245" s="18">
        <f t="shared" si="294"/>
        <v>3566</v>
      </c>
      <c r="AC245" s="18">
        <f t="shared" si="294"/>
        <v>28707</v>
      </c>
      <c r="AD245" s="18">
        <f t="shared" si="294"/>
        <v>2474</v>
      </c>
      <c r="AE245" s="18">
        <f t="shared" si="294"/>
        <v>894</v>
      </c>
      <c r="AF245" s="18">
        <f t="shared" si="294"/>
        <v>-3317</v>
      </c>
      <c r="AG245" s="18">
        <f t="shared" si="294"/>
        <v>-399</v>
      </c>
      <c r="AH245" s="18">
        <f t="shared" si="294"/>
        <v>-1130</v>
      </c>
      <c r="AI245" s="18">
        <f t="shared" si="294"/>
        <v>-212</v>
      </c>
      <c r="AJ245" s="18">
        <f t="shared" si="294"/>
        <v>71077</v>
      </c>
    </row>
    <row r="246" spans="1:36">
      <c r="A246" s="1">
        <f>A108</f>
        <v>40026</v>
      </c>
      <c r="B246" s="18">
        <f t="shared" ref="B246:AJ246" si="295">IF(OR(B96="C",B108="C"),"C",B108-B96)</f>
        <v>7100</v>
      </c>
      <c r="C246" s="18">
        <f t="shared" si="295"/>
        <v>-32550</v>
      </c>
      <c r="D246" s="18">
        <f t="shared" si="295"/>
        <v>679</v>
      </c>
      <c r="E246" s="18">
        <f t="shared" si="295"/>
        <v>-4234</v>
      </c>
      <c r="F246" s="18">
        <f t="shared" si="295"/>
        <v>-1964</v>
      </c>
      <c r="G246" s="18">
        <f t="shared" si="295"/>
        <v>-11326</v>
      </c>
      <c r="H246" s="18">
        <f t="shared" si="295"/>
        <v>-1027</v>
      </c>
      <c r="I246" s="18">
        <f t="shared" si="295"/>
        <v>2524</v>
      </c>
      <c r="J246" s="18">
        <f t="shared" si="295"/>
        <v>1633</v>
      </c>
      <c r="K246" s="18">
        <f t="shared" si="295"/>
        <v>-3006</v>
      </c>
      <c r="L246" s="18">
        <f t="shared" si="295"/>
        <v>3497</v>
      </c>
      <c r="M246" s="18">
        <f t="shared" si="295"/>
        <v>4641</v>
      </c>
      <c r="N246" s="18">
        <f t="shared" si="295"/>
        <v>-1705</v>
      </c>
      <c r="O246" s="18">
        <f t="shared" si="295"/>
        <v>-2008</v>
      </c>
      <c r="P246" s="18">
        <f t="shared" si="295"/>
        <v>723</v>
      </c>
      <c r="Q246" s="18">
        <f t="shared" si="295"/>
        <v>-797</v>
      </c>
      <c r="R246" s="18">
        <f t="shared" si="295"/>
        <v>1100</v>
      </c>
      <c r="S246" s="18">
        <f t="shared" si="295"/>
        <v>5355</v>
      </c>
      <c r="T246" s="18">
        <f t="shared" si="295"/>
        <v>-500</v>
      </c>
      <c r="U246" s="18">
        <f t="shared" si="295"/>
        <v>1005</v>
      </c>
      <c r="V246" s="18">
        <f t="shared" si="295"/>
        <v>2942</v>
      </c>
      <c r="W246" s="18">
        <f t="shared" si="295"/>
        <v>633</v>
      </c>
      <c r="X246" s="18">
        <f t="shared" si="295"/>
        <v>4512</v>
      </c>
      <c r="Y246" s="18">
        <f t="shared" si="295"/>
        <v>1648</v>
      </c>
      <c r="Z246" s="18">
        <f t="shared" si="295"/>
        <v>9736</v>
      </c>
      <c r="AA246" s="18">
        <f t="shared" si="295"/>
        <v>-1596</v>
      </c>
      <c r="AB246" s="18">
        <f t="shared" si="295"/>
        <v>10022</v>
      </c>
      <c r="AC246" s="18">
        <f t="shared" si="295"/>
        <v>3868</v>
      </c>
      <c r="AD246" s="18">
        <f t="shared" si="295"/>
        <v>2236</v>
      </c>
      <c r="AE246" s="18">
        <f t="shared" si="295"/>
        <v>3131</v>
      </c>
      <c r="AF246" s="18">
        <f t="shared" si="295"/>
        <v>4391</v>
      </c>
      <c r="AG246" s="18">
        <f t="shared" si="295"/>
        <v>-241</v>
      </c>
      <c r="AH246" s="18">
        <f t="shared" si="295"/>
        <v>-837</v>
      </c>
      <c r="AI246" s="18">
        <f t="shared" si="295"/>
        <v>2997</v>
      </c>
      <c r="AJ246" s="18">
        <f t="shared" si="295"/>
        <v>-2511</v>
      </c>
    </row>
    <row r="247" spans="1:36">
      <c r="A247" s="1">
        <f>A109</f>
        <v>40057</v>
      </c>
      <c r="B247" s="18">
        <f t="shared" ref="B247:AJ247" si="296">IF(OR(B97="C",B109="C"),"C",B109-B97)</f>
        <v>2256</v>
      </c>
      <c r="C247" s="18">
        <f t="shared" si="296"/>
        <v>-999</v>
      </c>
      <c r="D247" s="18">
        <f t="shared" si="296"/>
        <v>3105</v>
      </c>
      <c r="E247" s="18">
        <f t="shared" si="296"/>
        <v>3538</v>
      </c>
      <c r="F247" s="18">
        <f t="shared" si="296"/>
        <v>4625</v>
      </c>
      <c r="G247" s="18">
        <f t="shared" si="296"/>
        <v>5309</v>
      </c>
      <c r="H247" s="18">
        <f t="shared" si="296"/>
        <v>-273</v>
      </c>
      <c r="I247" s="18">
        <f t="shared" si="296"/>
        <v>826</v>
      </c>
      <c r="J247" s="18">
        <f t="shared" si="296"/>
        <v>910</v>
      </c>
      <c r="K247" s="18">
        <f t="shared" si="296"/>
        <v>1124</v>
      </c>
      <c r="L247" s="18">
        <f t="shared" si="296"/>
        <v>-727</v>
      </c>
      <c r="M247" s="18">
        <f t="shared" si="296"/>
        <v>1645</v>
      </c>
      <c r="N247" s="18">
        <f t="shared" si="296"/>
        <v>5046</v>
      </c>
      <c r="O247" s="18">
        <f t="shared" si="296"/>
        <v>-2941</v>
      </c>
      <c r="P247" s="18">
        <f t="shared" si="296"/>
        <v>505</v>
      </c>
      <c r="Q247" s="18">
        <f t="shared" si="296"/>
        <v>1224</v>
      </c>
      <c r="R247" s="18">
        <f t="shared" si="296"/>
        <v>5649</v>
      </c>
      <c r="S247" s="18">
        <f t="shared" si="296"/>
        <v>7912</v>
      </c>
      <c r="T247" s="18">
        <f t="shared" si="296"/>
        <v>-358</v>
      </c>
      <c r="U247" s="18">
        <f t="shared" si="296"/>
        <v>-1606</v>
      </c>
      <c r="V247" s="18">
        <f t="shared" si="296"/>
        <v>3963</v>
      </c>
      <c r="W247" s="18">
        <f t="shared" si="296"/>
        <v>58</v>
      </c>
      <c r="X247" s="18">
        <f t="shared" si="296"/>
        <v>4545</v>
      </c>
      <c r="Y247" s="18">
        <f t="shared" si="296"/>
        <v>1140</v>
      </c>
      <c r="Z247" s="18">
        <f t="shared" si="296"/>
        <v>9706</v>
      </c>
      <c r="AA247" s="18">
        <f t="shared" si="296"/>
        <v>3936</v>
      </c>
      <c r="AB247" s="18">
        <f t="shared" si="296"/>
        <v>7378</v>
      </c>
      <c r="AC247" s="18">
        <f t="shared" si="296"/>
        <v>7712</v>
      </c>
      <c r="AD247" s="18">
        <f t="shared" si="296"/>
        <v>2280</v>
      </c>
      <c r="AE247" s="18">
        <f t="shared" si="296"/>
        <v>2912</v>
      </c>
      <c r="AF247" s="18">
        <f t="shared" si="296"/>
        <v>544</v>
      </c>
      <c r="AG247" s="18">
        <f t="shared" si="296"/>
        <v>-519</v>
      </c>
      <c r="AH247" s="18">
        <f t="shared" si="296"/>
        <v>163</v>
      </c>
      <c r="AI247" s="18">
        <f t="shared" si="296"/>
        <v>1702</v>
      </c>
      <c r="AJ247" s="18">
        <f t="shared" si="296"/>
        <v>64672</v>
      </c>
    </row>
    <row r="248" spans="1:36">
      <c r="A248" s="1">
        <f>A110</f>
        <v>40087</v>
      </c>
      <c r="B248" s="18">
        <f t="shared" ref="B248:AJ248" si="297">IF(OR(B98="C",B110="C"),"C",B110-B98)</f>
        <v>3293</v>
      </c>
      <c r="C248" s="18">
        <f t="shared" si="297"/>
        <v>4299</v>
      </c>
      <c r="D248" s="18">
        <f t="shared" si="297"/>
        <v>3537</v>
      </c>
      <c r="E248" s="18">
        <f t="shared" si="297"/>
        <v>602</v>
      </c>
      <c r="F248" s="18">
        <f t="shared" si="297"/>
        <v>967</v>
      </c>
      <c r="G248" s="18">
        <f t="shared" si="297"/>
        <v>-4566</v>
      </c>
      <c r="H248" s="18">
        <f t="shared" si="297"/>
        <v>-6637</v>
      </c>
      <c r="I248" s="18">
        <f t="shared" si="297"/>
        <v>-352</v>
      </c>
      <c r="J248" s="18">
        <f t="shared" si="297"/>
        <v>-2849</v>
      </c>
      <c r="K248" s="18">
        <f t="shared" si="297"/>
        <v>3151</v>
      </c>
      <c r="L248" s="18">
        <f t="shared" si="297"/>
        <v>-4267</v>
      </c>
      <c r="M248" s="18">
        <f t="shared" si="297"/>
        <v>-7072</v>
      </c>
      <c r="N248" s="18">
        <f t="shared" si="297"/>
        <v>-4200</v>
      </c>
      <c r="O248" s="18">
        <f t="shared" si="297"/>
        <v>-3852</v>
      </c>
      <c r="P248" s="18">
        <f t="shared" si="297"/>
        <v>-1035</v>
      </c>
      <c r="Q248" s="18">
        <f t="shared" si="297"/>
        <v>-2060</v>
      </c>
      <c r="R248" s="18">
        <f t="shared" si="297"/>
        <v>1070</v>
      </c>
      <c r="S248" s="18">
        <f t="shared" si="297"/>
        <v>6927</v>
      </c>
      <c r="T248" s="18">
        <f t="shared" si="297"/>
        <v>664</v>
      </c>
      <c r="U248" s="18">
        <f t="shared" si="297"/>
        <v>2882</v>
      </c>
      <c r="V248" s="18">
        <f t="shared" si="297"/>
        <v>8477</v>
      </c>
      <c r="W248" s="18">
        <f t="shared" si="297"/>
        <v>-3778</v>
      </c>
      <c r="X248" s="18">
        <f t="shared" si="297"/>
        <v>5013</v>
      </c>
      <c r="Y248" s="18">
        <f t="shared" si="297"/>
        <v>-1530</v>
      </c>
      <c r="Z248" s="18">
        <f t="shared" si="297"/>
        <v>8182</v>
      </c>
      <c r="AA248" s="18">
        <f t="shared" si="297"/>
        <v>199</v>
      </c>
      <c r="AB248" s="18">
        <f t="shared" si="297"/>
        <v>6561</v>
      </c>
      <c r="AC248" s="18">
        <f t="shared" si="297"/>
        <v>7282</v>
      </c>
      <c r="AD248" s="18">
        <f t="shared" si="297"/>
        <v>3494</v>
      </c>
      <c r="AE248" s="18">
        <f t="shared" si="297"/>
        <v>572</v>
      </c>
      <c r="AF248" s="18">
        <f t="shared" si="297"/>
        <v>-5083</v>
      </c>
      <c r="AG248" s="18">
        <f t="shared" si="297"/>
        <v>550</v>
      </c>
      <c r="AH248" s="18">
        <f t="shared" si="297"/>
        <v>829</v>
      </c>
      <c r="AI248" s="18">
        <f t="shared" si="297"/>
        <v>5207</v>
      </c>
      <c r="AJ248" s="18">
        <f t="shared" si="297"/>
        <v>11366</v>
      </c>
    </row>
    <row r="249" spans="1:36">
      <c r="A249" s="1">
        <f>A111</f>
        <v>40118</v>
      </c>
      <c r="B249" s="18">
        <f t="shared" ref="B249:AJ249" si="298">IF(OR(B99="C",B111="C"),"C",B111-B99)</f>
        <v>3850</v>
      </c>
      <c r="C249" s="18">
        <f t="shared" si="298"/>
        <v>-18838</v>
      </c>
      <c r="D249" s="18">
        <f t="shared" si="298"/>
        <v>3726</v>
      </c>
      <c r="E249" s="18">
        <f t="shared" si="298"/>
        <v>-965</v>
      </c>
      <c r="F249" s="18">
        <f t="shared" si="298"/>
        <v>573</v>
      </c>
      <c r="G249" s="18">
        <f t="shared" si="298"/>
        <v>3084</v>
      </c>
      <c r="H249" s="18">
        <f t="shared" si="298"/>
        <v>-1187</v>
      </c>
      <c r="I249" s="18">
        <f t="shared" si="298"/>
        <v>-44</v>
      </c>
      <c r="J249" s="18">
        <f t="shared" si="298"/>
        <v>421</v>
      </c>
      <c r="K249" s="18">
        <f t="shared" si="298"/>
        <v>-6542</v>
      </c>
      <c r="L249" s="18">
        <f t="shared" si="298"/>
        <v>-2451</v>
      </c>
      <c r="M249" s="18">
        <f t="shared" si="298"/>
        <v>-3883</v>
      </c>
      <c r="N249" s="18">
        <f t="shared" si="298"/>
        <v>-3227</v>
      </c>
      <c r="O249" s="18">
        <f t="shared" si="298"/>
        <v>118</v>
      </c>
      <c r="P249" s="18">
        <f t="shared" si="298"/>
        <v>571</v>
      </c>
      <c r="Q249" s="18">
        <f t="shared" si="298"/>
        <v>-775</v>
      </c>
      <c r="R249" s="18">
        <f t="shared" si="298"/>
        <v>-2955</v>
      </c>
      <c r="S249" s="18">
        <f t="shared" si="298"/>
        <v>-1999</v>
      </c>
      <c r="T249" s="18">
        <f t="shared" si="298"/>
        <v>3120</v>
      </c>
      <c r="U249" s="18">
        <f t="shared" si="298"/>
        <v>3644</v>
      </c>
      <c r="V249" s="18">
        <f t="shared" si="298"/>
        <v>3379</v>
      </c>
      <c r="W249" s="18">
        <f t="shared" si="298"/>
        <v>-896</v>
      </c>
      <c r="X249" s="18">
        <f t="shared" si="298"/>
        <v>1137</v>
      </c>
      <c r="Y249" s="18">
        <f t="shared" si="298"/>
        <v>-1665</v>
      </c>
      <c r="Z249" s="18">
        <f t="shared" si="298"/>
        <v>1955</v>
      </c>
      <c r="AA249" s="18">
        <f t="shared" si="298"/>
        <v>1861</v>
      </c>
      <c r="AB249" s="18">
        <f t="shared" si="298"/>
        <v>5583</v>
      </c>
      <c r="AC249" s="18">
        <f t="shared" si="298"/>
        <v>17359</v>
      </c>
      <c r="AD249" s="18">
        <f t="shared" si="298"/>
        <v>2455</v>
      </c>
      <c r="AE249" s="18">
        <f t="shared" si="298"/>
        <v>1483</v>
      </c>
      <c r="AF249" s="18">
        <f t="shared" si="298"/>
        <v>-3025</v>
      </c>
      <c r="AG249" s="18">
        <f t="shared" si="298"/>
        <v>-64</v>
      </c>
      <c r="AH249" s="18">
        <f t="shared" si="298"/>
        <v>1910</v>
      </c>
      <c r="AI249" s="18">
        <f t="shared" si="298"/>
        <v>4510</v>
      </c>
      <c r="AJ249" s="18">
        <f t="shared" si="298"/>
        <v>12267</v>
      </c>
    </row>
    <row r="250" spans="1:36">
      <c r="A250" s="1">
        <f>A112</f>
        <v>40148</v>
      </c>
      <c r="B250" s="18">
        <f t="shared" ref="B250:AJ250" si="299">IF(OR(B100="C",B112="C"),"C",B112-B100)</f>
        <v>16351</v>
      </c>
      <c r="C250" s="18">
        <f t="shared" si="299"/>
        <v>3741</v>
      </c>
      <c r="D250" s="18">
        <f t="shared" si="299"/>
        <v>8490</v>
      </c>
      <c r="E250" s="18">
        <f t="shared" si="299"/>
        <v>-7786</v>
      </c>
      <c r="F250" s="18">
        <f t="shared" si="299"/>
        <v>14196</v>
      </c>
      <c r="G250" s="18">
        <f t="shared" si="299"/>
        <v>16157</v>
      </c>
      <c r="H250" s="18">
        <f t="shared" si="299"/>
        <v>2462</v>
      </c>
      <c r="I250" s="18">
        <f t="shared" si="299"/>
        <v>-3661</v>
      </c>
      <c r="J250" s="18">
        <f t="shared" si="299"/>
        <v>-4082</v>
      </c>
      <c r="K250" s="18">
        <f t="shared" si="299"/>
        <v>8214</v>
      </c>
      <c r="L250" s="18">
        <f t="shared" si="299"/>
        <v>-10816</v>
      </c>
      <c r="M250" s="18">
        <f t="shared" si="299"/>
        <v>1238</v>
      </c>
      <c r="N250" s="18">
        <f t="shared" si="299"/>
        <v>916</v>
      </c>
      <c r="O250" s="18">
        <f t="shared" si="299"/>
        <v>724</v>
      </c>
      <c r="P250" s="18">
        <f t="shared" si="299"/>
        <v>-1408</v>
      </c>
      <c r="Q250" s="18">
        <f t="shared" si="299"/>
        <v>1271</v>
      </c>
      <c r="R250" s="18">
        <f t="shared" si="299"/>
        <v>5862</v>
      </c>
      <c r="S250" s="18">
        <f t="shared" si="299"/>
        <v>9077</v>
      </c>
      <c r="T250" s="18">
        <f t="shared" si="299"/>
        <v>3263</v>
      </c>
      <c r="U250" s="18">
        <f t="shared" si="299"/>
        <v>5684</v>
      </c>
      <c r="V250" s="18">
        <f t="shared" si="299"/>
        <v>14563</v>
      </c>
      <c r="W250" s="18">
        <f t="shared" si="299"/>
        <v>-2820</v>
      </c>
      <c r="X250" s="18">
        <f t="shared" si="299"/>
        <v>4221</v>
      </c>
      <c r="Y250" s="18">
        <f t="shared" si="299"/>
        <v>2458</v>
      </c>
      <c r="Z250" s="18">
        <f t="shared" si="299"/>
        <v>18422</v>
      </c>
      <c r="AA250" s="18">
        <f t="shared" si="299"/>
        <v>9098</v>
      </c>
      <c r="AB250" s="18">
        <f t="shared" si="299"/>
        <v>14933</v>
      </c>
      <c r="AC250" s="18">
        <f t="shared" si="299"/>
        <v>23565</v>
      </c>
      <c r="AD250" s="18">
        <f t="shared" si="299"/>
        <v>9548</v>
      </c>
      <c r="AE250" s="18">
        <f t="shared" si="299"/>
        <v>-1442</v>
      </c>
      <c r="AF250" s="18">
        <f t="shared" si="299"/>
        <v>-4191</v>
      </c>
      <c r="AG250" s="18">
        <f t="shared" si="299"/>
        <v>2685</v>
      </c>
      <c r="AH250" s="18">
        <f t="shared" si="299"/>
        <v>6689</v>
      </c>
      <c r="AI250" s="18">
        <f t="shared" si="299"/>
        <v>-2833</v>
      </c>
      <c r="AJ250" s="18">
        <f t="shared" si="299"/>
        <v>137289</v>
      </c>
    </row>
    <row r="251" spans="1:36">
      <c r="A251" s="1">
        <f>A113</f>
        <v>40179</v>
      </c>
      <c r="B251" s="18">
        <f t="shared" ref="B251:AJ251" si="300">IF(OR(B101="C",B113="C"),"C",B113-B101)</f>
        <v>19156</v>
      </c>
      <c r="C251" s="18">
        <f t="shared" si="300"/>
        <v>12876</v>
      </c>
      <c r="D251" s="18">
        <f t="shared" si="300"/>
        <v>24823</v>
      </c>
      <c r="E251" s="18">
        <f t="shared" si="300"/>
        <v>10254</v>
      </c>
      <c r="F251" s="18">
        <f t="shared" si="300"/>
        <v>11151</v>
      </c>
      <c r="G251" s="18">
        <f t="shared" si="300"/>
        <v>18130</v>
      </c>
      <c r="H251" s="18">
        <f t="shared" si="300"/>
        <v>6339</v>
      </c>
      <c r="I251" s="18">
        <f t="shared" si="300"/>
        <v>-19222</v>
      </c>
      <c r="J251" s="18">
        <f t="shared" si="300"/>
        <v>3421</v>
      </c>
      <c r="K251" s="18">
        <f t="shared" si="300"/>
        <v>-3749</v>
      </c>
      <c r="L251" s="18">
        <f t="shared" si="300"/>
        <v>5475</v>
      </c>
      <c r="M251" s="18">
        <f t="shared" si="300"/>
        <v>-605</v>
      </c>
      <c r="N251" s="18">
        <f t="shared" si="300"/>
        <v>1355</v>
      </c>
      <c r="O251" s="18">
        <f t="shared" si="300"/>
        <v>-2305</v>
      </c>
      <c r="P251" s="18">
        <f t="shared" si="300"/>
        <v>720</v>
      </c>
      <c r="Q251" s="18">
        <f t="shared" si="300"/>
        <v>-2616</v>
      </c>
      <c r="R251" s="18">
        <f t="shared" si="300"/>
        <v>19769</v>
      </c>
      <c r="S251" s="18">
        <f t="shared" si="300"/>
        <v>23374</v>
      </c>
      <c r="T251" s="18">
        <f t="shared" si="300"/>
        <v>2983</v>
      </c>
      <c r="U251" s="18">
        <f t="shared" si="300"/>
        <v>27326</v>
      </c>
      <c r="V251" s="18">
        <f t="shared" si="300"/>
        <v>24545</v>
      </c>
      <c r="W251" s="18">
        <f t="shared" si="300"/>
        <v>-1247</v>
      </c>
      <c r="X251" s="18">
        <f t="shared" si="300"/>
        <v>4239</v>
      </c>
      <c r="Y251" s="18">
        <f t="shared" si="300"/>
        <v>-1689</v>
      </c>
      <c r="Z251" s="18">
        <f t="shared" si="300"/>
        <v>25849</v>
      </c>
      <c r="AA251" s="18">
        <f t="shared" si="300"/>
        <v>414</v>
      </c>
      <c r="AB251" s="18">
        <f t="shared" si="300"/>
        <v>-1007</v>
      </c>
      <c r="AC251" s="18">
        <f t="shared" si="300"/>
        <v>33293</v>
      </c>
      <c r="AD251" s="18">
        <f t="shared" si="300"/>
        <v>6790</v>
      </c>
      <c r="AE251" s="18">
        <f t="shared" si="300"/>
        <v>-15419</v>
      </c>
      <c r="AF251" s="18">
        <f t="shared" si="300"/>
        <v>-3827</v>
      </c>
      <c r="AG251" s="18">
        <f t="shared" si="300"/>
        <v>2773</v>
      </c>
      <c r="AH251" s="18">
        <f t="shared" si="300"/>
        <v>7127</v>
      </c>
      <c r="AI251" s="18">
        <f t="shared" si="300"/>
        <v>-3572</v>
      </c>
      <c r="AJ251" s="18">
        <f t="shared" si="300"/>
        <v>187701</v>
      </c>
    </row>
    <row r="252" spans="1:36">
      <c r="A252" s="1">
        <f>A114</f>
        <v>40210</v>
      </c>
      <c r="B252" s="18">
        <f t="shared" ref="B252:AJ252" si="301">IF(OR(B102="C",B114="C"),"C",B114-B102)</f>
        <v>1775</v>
      </c>
      <c r="C252" s="18">
        <f t="shared" si="301"/>
        <v>8196</v>
      </c>
      <c r="D252" s="18">
        <f t="shared" si="301"/>
        <v>-265</v>
      </c>
      <c r="E252" s="18">
        <f t="shared" si="301"/>
        <v>5004</v>
      </c>
      <c r="F252" s="18">
        <f t="shared" si="301"/>
        <v>-1172</v>
      </c>
      <c r="G252" s="18">
        <f t="shared" si="301"/>
        <v>4684</v>
      </c>
      <c r="H252" s="18">
        <f t="shared" si="301"/>
        <v>-1048</v>
      </c>
      <c r="I252" s="18">
        <f t="shared" si="301"/>
        <v>-814</v>
      </c>
      <c r="J252" s="18">
        <f t="shared" si="301"/>
        <v>-3678</v>
      </c>
      <c r="K252" s="18">
        <f t="shared" si="301"/>
        <v>-2199</v>
      </c>
      <c r="L252" s="18">
        <f t="shared" si="301"/>
        <v>-1205</v>
      </c>
      <c r="M252" s="18">
        <f t="shared" si="301"/>
        <v>523</v>
      </c>
      <c r="N252" s="18">
        <f t="shared" si="301"/>
        <v>-2127</v>
      </c>
      <c r="O252" s="18">
        <f t="shared" si="301"/>
        <v>-3663</v>
      </c>
      <c r="P252" s="18">
        <f t="shared" si="301"/>
        <v>-427</v>
      </c>
      <c r="Q252" s="18">
        <f t="shared" si="301"/>
        <v>-504</v>
      </c>
      <c r="R252" s="18">
        <f t="shared" si="301"/>
        <v>16084</v>
      </c>
      <c r="S252" s="18">
        <f t="shared" si="301"/>
        <v>14823</v>
      </c>
      <c r="T252" s="18">
        <f t="shared" si="301"/>
        <v>-3035</v>
      </c>
      <c r="U252" s="18">
        <f t="shared" si="301"/>
        <v>-3572</v>
      </c>
      <c r="V252" s="18">
        <f t="shared" si="301"/>
        <v>5169</v>
      </c>
      <c r="W252" s="18">
        <f t="shared" si="301"/>
        <v>-1798</v>
      </c>
      <c r="X252" s="18">
        <f t="shared" si="301"/>
        <v>3486</v>
      </c>
      <c r="Y252" s="18">
        <f t="shared" si="301"/>
        <v>-3396</v>
      </c>
      <c r="Z252" s="18">
        <f t="shared" si="301"/>
        <v>3461</v>
      </c>
      <c r="AA252" s="18">
        <f t="shared" si="301"/>
        <v>2905</v>
      </c>
      <c r="AB252" s="18">
        <f t="shared" si="301"/>
        <v>428</v>
      </c>
      <c r="AC252" s="18">
        <f t="shared" si="301"/>
        <v>18936</v>
      </c>
      <c r="AD252" s="18">
        <f t="shared" si="301"/>
        <v>3989</v>
      </c>
      <c r="AE252" s="18">
        <f t="shared" si="301"/>
        <v>-2526</v>
      </c>
      <c r="AF252" s="18">
        <f t="shared" si="301"/>
        <v>1587</v>
      </c>
      <c r="AG252" s="18">
        <f t="shared" si="301"/>
        <v>1212</v>
      </c>
      <c r="AH252" s="18">
        <f t="shared" si="301"/>
        <v>6958</v>
      </c>
      <c r="AI252" s="18">
        <f t="shared" si="301"/>
        <v>-158</v>
      </c>
      <c r="AJ252" s="18">
        <f t="shared" si="301"/>
        <v>49352</v>
      </c>
    </row>
    <row r="253" spans="1:36">
      <c r="A253" s="1">
        <f>A115</f>
        <v>40238</v>
      </c>
      <c r="B253" s="18">
        <f t="shared" ref="B253:AJ253" si="302">IF(OR(B103="C",B115="C"),"C",B115-B103)</f>
        <v>-420</v>
      </c>
      <c r="C253" s="18">
        <f t="shared" si="302"/>
        <v>3803</v>
      </c>
      <c r="D253" s="18">
        <f t="shared" si="302"/>
        <v>7171</v>
      </c>
      <c r="E253" s="18">
        <f t="shared" si="302"/>
        <v>-3157</v>
      </c>
      <c r="F253" s="18">
        <f t="shared" si="302"/>
        <v>11704</v>
      </c>
      <c r="G253" s="18">
        <f t="shared" si="302"/>
        <v>10127</v>
      </c>
      <c r="H253" s="18">
        <f t="shared" si="302"/>
        <v>-2209</v>
      </c>
      <c r="I253" s="18">
        <f t="shared" si="302"/>
        <v>616</v>
      </c>
      <c r="J253" s="18">
        <f t="shared" si="302"/>
        <v>-8202</v>
      </c>
      <c r="K253" s="18">
        <f t="shared" si="302"/>
        <v>1321</v>
      </c>
      <c r="L253" s="18">
        <f t="shared" si="302"/>
        <v>-729</v>
      </c>
      <c r="M253" s="18">
        <f t="shared" si="302"/>
        <v>29</v>
      </c>
      <c r="N253" s="18">
        <f t="shared" si="302"/>
        <v>3086</v>
      </c>
      <c r="O253" s="18">
        <f t="shared" si="302"/>
        <v>442</v>
      </c>
      <c r="P253" s="18">
        <f t="shared" si="302"/>
        <v>3069</v>
      </c>
      <c r="Q253" s="18">
        <f t="shared" si="302"/>
        <v>-1145</v>
      </c>
      <c r="R253" s="18">
        <f t="shared" si="302"/>
        <v>-5346</v>
      </c>
      <c r="S253" s="18">
        <f t="shared" si="302"/>
        <v>1336</v>
      </c>
      <c r="T253" s="18">
        <f t="shared" si="302"/>
        <v>-1879</v>
      </c>
      <c r="U253" s="18">
        <f t="shared" si="302"/>
        <v>9148</v>
      </c>
      <c r="V253" s="18">
        <f t="shared" si="302"/>
        <v>5617</v>
      </c>
      <c r="W253" s="18">
        <f t="shared" si="302"/>
        <v>-1881</v>
      </c>
      <c r="X253" s="18">
        <f t="shared" si="302"/>
        <v>4148</v>
      </c>
      <c r="Y253" s="18">
        <f t="shared" si="302"/>
        <v>-2847</v>
      </c>
      <c r="Z253" s="18">
        <f t="shared" si="302"/>
        <v>5037</v>
      </c>
      <c r="AA253" s="18">
        <f t="shared" si="302"/>
        <v>4594</v>
      </c>
      <c r="AB253" s="18">
        <f t="shared" si="302"/>
        <v>2752</v>
      </c>
      <c r="AC253" s="18">
        <f t="shared" si="302"/>
        <v>19547</v>
      </c>
      <c r="AD253" s="18">
        <f t="shared" si="302"/>
        <v>8059</v>
      </c>
      <c r="AE253" s="18">
        <f t="shared" si="302"/>
        <v>-36</v>
      </c>
      <c r="AF253" s="18">
        <f t="shared" si="302"/>
        <v>3172</v>
      </c>
      <c r="AG253" s="18">
        <f t="shared" si="302"/>
        <v>323</v>
      </c>
      <c r="AH253" s="18">
        <f t="shared" si="302"/>
        <v>5852</v>
      </c>
      <c r="AI253" s="18">
        <f t="shared" si="302"/>
        <v>-2744</v>
      </c>
      <c r="AJ253" s="18">
        <f t="shared" si="302"/>
        <v>73989</v>
      </c>
    </row>
    <row r="254" spans="1:36">
      <c r="A254" s="1">
        <f>A116</f>
        <v>40269</v>
      </c>
      <c r="B254" s="18">
        <f t="shared" ref="B254:AJ254" si="303">IF(OR(B104="C",B116="C"),"C",B116-B104)</f>
        <v>-5825</v>
      </c>
      <c r="C254" s="18">
        <f t="shared" si="303"/>
        <v>23347</v>
      </c>
      <c r="D254" s="18">
        <f t="shared" si="303"/>
        <v>-5099</v>
      </c>
      <c r="E254" s="18">
        <f t="shared" si="303"/>
        <v>-6359</v>
      </c>
      <c r="F254" s="18">
        <f t="shared" si="303"/>
        <v>17535</v>
      </c>
      <c r="G254" s="18">
        <f t="shared" si="303"/>
        <v>-11760</v>
      </c>
      <c r="H254" s="18">
        <f t="shared" si="303"/>
        <v>-6777</v>
      </c>
      <c r="I254" s="18">
        <f t="shared" si="303"/>
        <v>-4544</v>
      </c>
      <c r="J254" s="18">
        <f t="shared" si="303"/>
        <v>-2163</v>
      </c>
      <c r="K254" s="18">
        <f t="shared" si="303"/>
        <v>3425</v>
      </c>
      <c r="L254" s="18">
        <f t="shared" si="303"/>
        <v>-3209</v>
      </c>
      <c r="M254" s="18">
        <f t="shared" si="303"/>
        <v>2664</v>
      </c>
      <c r="N254" s="18">
        <f t="shared" si="303"/>
        <v>-6501</v>
      </c>
      <c r="O254" s="18">
        <f t="shared" si="303"/>
        <v>-2701</v>
      </c>
      <c r="P254" s="18">
        <f t="shared" si="303"/>
        <v>876</v>
      </c>
      <c r="Q254" s="18">
        <f t="shared" si="303"/>
        <v>441</v>
      </c>
      <c r="R254" s="18">
        <f t="shared" si="303"/>
        <v>-17341</v>
      </c>
      <c r="S254" s="18">
        <f t="shared" si="303"/>
        <v>-12253</v>
      </c>
      <c r="T254" s="18">
        <f t="shared" si="303"/>
        <v>-2653</v>
      </c>
      <c r="U254" s="18">
        <f t="shared" si="303"/>
        <v>241</v>
      </c>
      <c r="V254" s="18">
        <f t="shared" si="303"/>
        <v>15439</v>
      </c>
      <c r="W254" s="18">
        <f t="shared" si="303"/>
        <v>160</v>
      </c>
      <c r="X254" s="18">
        <f t="shared" si="303"/>
        <v>-599</v>
      </c>
      <c r="Y254" s="18">
        <f t="shared" si="303"/>
        <v>-2652</v>
      </c>
      <c r="Z254" s="18">
        <f t="shared" si="303"/>
        <v>12348</v>
      </c>
      <c r="AA254" s="18">
        <f t="shared" si="303"/>
        <v>-1059</v>
      </c>
      <c r="AB254" s="18">
        <f t="shared" si="303"/>
        <v>3536</v>
      </c>
      <c r="AC254" s="18">
        <f t="shared" si="303"/>
        <v>24788</v>
      </c>
      <c r="AD254" s="18">
        <f t="shared" si="303"/>
        <v>3821</v>
      </c>
      <c r="AE254" s="18">
        <f t="shared" si="303"/>
        <v>2751</v>
      </c>
      <c r="AF254" s="18">
        <f t="shared" si="303"/>
        <v>-969</v>
      </c>
      <c r="AG254" s="18">
        <f t="shared" si="303"/>
        <v>-26</v>
      </c>
      <c r="AH254" s="18">
        <f t="shared" si="303"/>
        <v>3591</v>
      </c>
      <c r="AI254" s="18">
        <f t="shared" si="303"/>
        <v>-727</v>
      </c>
      <c r="AJ254" s="18">
        <f t="shared" si="303"/>
        <v>21652</v>
      </c>
    </row>
    <row r="255" spans="1:36">
      <c r="A255" s="1">
        <f>A117</f>
        <v>40299</v>
      </c>
      <c r="B255" s="18">
        <f t="shared" ref="B255:AJ255" si="304">IF(OR(B105="C",B117="C"),"C",B117-B105)</f>
        <v>-3871</v>
      </c>
      <c r="C255" s="18">
        <f t="shared" si="304"/>
        <v>21526</v>
      </c>
      <c r="D255" s="18">
        <f t="shared" si="304"/>
        <v>-3091</v>
      </c>
      <c r="E255" s="18">
        <f t="shared" si="304"/>
        <v>-3073</v>
      </c>
      <c r="F255" s="18">
        <f t="shared" si="304"/>
        <v>11584</v>
      </c>
      <c r="G255" s="18">
        <f t="shared" si="304"/>
        <v>-15900</v>
      </c>
      <c r="H255" s="18">
        <f t="shared" si="304"/>
        <v>-5941</v>
      </c>
      <c r="I255" s="18">
        <f t="shared" si="304"/>
        <v>-2844</v>
      </c>
      <c r="J255" s="18">
        <f t="shared" si="304"/>
        <v>-3219</v>
      </c>
      <c r="K255" s="18">
        <f t="shared" si="304"/>
        <v>-2207</v>
      </c>
      <c r="L255" s="18">
        <f t="shared" si="304"/>
        <v>-8926</v>
      </c>
      <c r="M255" s="18">
        <f t="shared" si="304"/>
        <v>-3121</v>
      </c>
      <c r="N255" s="18">
        <f t="shared" si="304"/>
        <v>-5637</v>
      </c>
      <c r="O255" s="18">
        <f t="shared" si="304"/>
        <v>-1372</v>
      </c>
      <c r="P255" s="18">
        <f t="shared" si="304"/>
        <v>-803</v>
      </c>
      <c r="Q255" s="18">
        <f t="shared" si="304"/>
        <v>-2565</v>
      </c>
      <c r="R255" s="18">
        <f t="shared" si="304"/>
        <v>-19232</v>
      </c>
      <c r="S255" s="18">
        <f t="shared" si="304"/>
        <v>-14959</v>
      </c>
      <c r="T255" s="18">
        <f t="shared" si="304"/>
        <v>-7901</v>
      </c>
      <c r="U255" s="18">
        <f t="shared" si="304"/>
        <v>-8349</v>
      </c>
      <c r="V255" s="18">
        <f t="shared" si="304"/>
        <v>-15449</v>
      </c>
      <c r="W255" s="18">
        <f t="shared" si="304"/>
        <v>-3604</v>
      </c>
      <c r="X255" s="18">
        <f t="shared" si="304"/>
        <v>-3056</v>
      </c>
      <c r="Y255" s="18">
        <f t="shared" si="304"/>
        <v>-4536</v>
      </c>
      <c r="Z255" s="18">
        <f t="shared" si="304"/>
        <v>-26645</v>
      </c>
      <c r="AA255" s="18">
        <f t="shared" si="304"/>
        <v>-13464</v>
      </c>
      <c r="AB255" s="18">
        <f t="shared" si="304"/>
        <v>-4274</v>
      </c>
      <c r="AC255" s="18">
        <f t="shared" si="304"/>
        <v>4887</v>
      </c>
      <c r="AD255" s="18">
        <f t="shared" si="304"/>
        <v>-1200</v>
      </c>
      <c r="AE255" s="18">
        <f t="shared" si="304"/>
        <v>-4183</v>
      </c>
      <c r="AF255" s="18">
        <f t="shared" si="304"/>
        <v>-6254</v>
      </c>
      <c r="AG255" s="18">
        <f t="shared" si="304"/>
        <v>-1771</v>
      </c>
      <c r="AH255" s="18">
        <f t="shared" si="304"/>
        <v>-1377</v>
      </c>
      <c r="AI255" s="18">
        <f t="shared" si="304"/>
        <v>-2965</v>
      </c>
      <c r="AJ255" s="18">
        <f t="shared" si="304"/>
        <v>-122189</v>
      </c>
    </row>
    <row r="256" spans="1:36">
      <c r="A256" s="1">
        <f>A118</f>
        <v>40330</v>
      </c>
      <c r="B256" s="18">
        <f t="shared" ref="B256:AJ256" si="305">IF(OR(B106="C",B118="C"),"C",B118-B106)</f>
        <v>4654</v>
      </c>
      <c r="C256" s="18">
        <f t="shared" si="305"/>
        <v>21807</v>
      </c>
      <c r="D256" s="18">
        <f t="shared" si="305"/>
        <v>1118</v>
      </c>
      <c r="E256" s="18">
        <f t="shared" si="305"/>
        <v>3970</v>
      </c>
      <c r="F256" s="18">
        <f t="shared" si="305"/>
        <v>19452</v>
      </c>
      <c r="G256" s="18">
        <f t="shared" si="305"/>
        <v>15452</v>
      </c>
      <c r="H256" s="18">
        <f t="shared" si="305"/>
        <v>1927</v>
      </c>
      <c r="I256" s="18">
        <f t="shared" si="305"/>
        <v>-547</v>
      </c>
      <c r="J256" s="18">
        <f t="shared" si="305"/>
        <v>-781</v>
      </c>
      <c r="K256" s="18">
        <f t="shared" si="305"/>
        <v>9370</v>
      </c>
      <c r="L256" s="18">
        <f t="shared" si="305"/>
        <v>6511</v>
      </c>
      <c r="M256" s="18">
        <f t="shared" si="305"/>
        <v>-3693</v>
      </c>
      <c r="N256" s="18">
        <f t="shared" si="305"/>
        <v>-558</v>
      </c>
      <c r="O256" s="18">
        <f t="shared" si="305"/>
        <v>-2041</v>
      </c>
      <c r="P256" s="18">
        <f t="shared" si="305"/>
        <v>1216</v>
      </c>
      <c r="Q256" s="18">
        <f t="shared" si="305"/>
        <v>405</v>
      </c>
      <c r="R256" s="18">
        <f t="shared" si="305"/>
        <v>-121</v>
      </c>
      <c r="S256" s="18">
        <f t="shared" si="305"/>
        <v>-1023</v>
      </c>
      <c r="T256" s="18">
        <f t="shared" si="305"/>
        <v>542</v>
      </c>
      <c r="U256" s="18">
        <f t="shared" si="305"/>
        <v>-3206</v>
      </c>
      <c r="V256" s="18">
        <f t="shared" si="305"/>
        <v>10385</v>
      </c>
      <c r="W256" s="18">
        <f t="shared" si="305"/>
        <v>1675</v>
      </c>
      <c r="X256" s="18">
        <f t="shared" si="305"/>
        <v>2805</v>
      </c>
      <c r="Y256" s="18">
        <f t="shared" si="305"/>
        <v>-1920</v>
      </c>
      <c r="Z256" s="18">
        <f t="shared" si="305"/>
        <v>12945</v>
      </c>
      <c r="AA256" s="18">
        <f t="shared" si="305"/>
        <v>-3254</v>
      </c>
      <c r="AB256" s="18">
        <f t="shared" si="305"/>
        <v>-1592</v>
      </c>
      <c r="AC256" s="18">
        <f t="shared" si="305"/>
        <v>18744</v>
      </c>
      <c r="AD256" s="18">
        <f t="shared" si="305"/>
        <v>589</v>
      </c>
      <c r="AE256" s="18">
        <f t="shared" si="305"/>
        <v>280</v>
      </c>
      <c r="AF256" s="18">
        <f t="shared" si="305"/>
        <v>4517</v>
      </c>
      <c r="AG256" s="18">
        <f t="shared" si="305"/>
        <v>731</v>
      </c>
      <c r="AH256" s="18">
        <f t="shared" si="305"/>
        <v>1484</v>
      </c>
      <c r="AI256" s="18">
        <f t="shared" si="305"/>
        <v>2940</v>
      </c>
      <c r="AJ256" s="18">
        <f t="shared" si="305"/>
        <v>112858</v>
      </c>
    </row>
    <row r="257" spans="1:36">
      <c r="A257" s="1">
        <f>A119</f>
        <v>40360</v>
      </c>
      <c r="B257" s="18">
        <f t="shared" ref="B257:AJ257" si="306">IF(OR(B107="C",B119="C"),"C",B119-B107)</f>
        <v>934</v>
      </c>
      <c r="C257" s="18">
        <f t="shared" si="306"/>
        <v>-5552</v>
      </c>
      <c r="D257" s="18">
        <f t="shared" si="306"/>
        <v>-2467</v>
      </c>
      <c r="E257" s="18">
        <f t="shared" si="306"/>
        <v>3644</v>
      </c>
      <c r="F257" s="18">
        <f t="shared" si="306"/>
        <v>14092</v>
      </c>
      <c r="G257" s="18">
        <f t="shared" si="306"/>
        <v>10221</v>
      </c>
      <c r="H257" s="18">
        <f t="shared" si="306"/>
        <v>-3909</v>
      </c>
      <c r="I257" s="18">
        <f t="shared" si="306"/>
        <v>-1215</v>
      </c>
      <c r="J257" s="18">
        <f t="shared" si="306"/>
        <v>1808</v>
      </c>
      <c r="K257" s="18">
        <f t="shared" si="306"/>
        <v>-211</v>
      </c>
      <c r="L257" s="18">
        <f t="shared" si="306"/>
        <v>-3030</v>
      </c>
      <c r="M257" s="18">
        <f t="shared" si="306"/>
        <v>-10637</v>
      </c>
      <c r="N257" s="18">
        <f t="shared" si="306"/>
        <v>-5273</v>
      </c>
      <c r="O257" s="18">
        <f t="shared" si="306"/>
        <v>1112</v>
      </c>
      <c r="P257" s="18">
        <f t="shared" si="306"/>
        <v>853</v>
      </c>
      <c r="Q257" s="18">
        <f t="shared" si="306"/>
        <v>-984</v>
      </c>
      <c r="R257" s="18">
        <f t="shared" si="306"/>
        <v>-2131</v>
      </c>
      <c r="S257" s="18">
        <f t="shared" si="306"/>
        <v>-354</v>
      </c>
      <c r="T257" s="18">
        <f t="shared" si="306"/>
        <v>-4008</v>
      </c>
      <c r="U257" s="18">
        <f t="shared" si="306"/>
        <v>-1428</v>
      </c>
      <c r="V257" s="18">
        <f t="shared" si="306"/>
        <v>-1301</v>
      </c>
      <c r="W257" s="18">
        <f t="shared" si="306"/>
        <v>734</v>
      </c>
      <c r="X257" s="18">
        <f t="shared" si="306"/>
        <v>3002</v>
      </c>
      <c r="Y257" s="18">
        <f t="shared" si="306"/>
        <v>-3100</v>
      </c>
      <c r="Z257" s="18">
        <f t="shared" si="306"/>
        <v>-665</v>
      </c>
      <c r="AA257" s="18">
        <f t="shared" si="306"/>
        <v>-2371</v>
      </c>
      <c r="AB257" s="18">
        <f t="shared" si="306"/>
        <v>-4026</v>
      </c>
      <c r="AC257" s="18">
        <f t="shared" si="306"/>
        <v>17365</v>
      </c>
      <c r="AD257" s="18">
        <f t="shared" si="306"/>
        <v>-1159</v>
      </c>
      <c r="AE257" s="18">
        <f t="shared" si="306"/>
        <v>-2905</v>
      </c>
      <c r="AF257" s="18">
        <f t="shared" si="306"/>
        <v>2607</v>
      </c>
      <c r="AG257" s="18">
        <f t="shared" si="306"/>
        <v>492</v>
      </c>
      <c r="AH257" s="18">
        <f t="shared" si="306"/>
        <v>2127</v>
      </c>
      <c r="AI257" s="18">
        <f t="shared" si="306"/>
        <v>1105</v>
      </c>
      <c r="AJ257" s="18">
        <f t="shared" si="306"/>
        <v>4389</v>
      </c>
    </row>
    <row r="258" spans="1:36">
      <c r="A258" s="1">
        <f>A120</f>
        <v>40391</v>
      </c>
      <c r="B258" s="18">
        <f t="shared" ref="B258:AJ258" si="307">IF(OR(B108="C",B120="C"),"C",B120-B108)</f>
        <v>-1207</v>
      </c>
      <c r="C258" s="18">
        <f t="shared" si="307"/>
        <v>43279</v>
      </c>
      <c r="D258" s="18">
        <f t="shared" si="307"/>
        <v>-705</v>
      </c>
      <c r="E258" s="18">
        <f t="shared" si="307"/>
        <v>-4615</v>
      </c>
      <c r="F258" s="18">
        <f t="shared" si="307"/>
        <v>3994</v>
      </c>
      <c r="G258" s="18">
        <f t="shared" si="307"/>
        <v>6947</v>
      </c>
      <c r="H258" s="18">
        <f t="shared" si="307"/>
        <v>-7273</v>
      </c>
      <c r="I258" s="18">
        <f t="shared" si="307"/>
        <v>-986</v>
      </c>
      <c r="J258" s="18">
        <f t="shared" si="307"/>
        <v>791</v>
      </c>
      <c r="K258" s="18">
        <f t="shared" si="307"/>
        <v>-1098</v>
      </c>
      <c r="L258" s="18">
        <f t="shared" si="307"/>
        <v>-3763</v>
      </c>
      <c r="M258" s="18">
        <f t="shared" si="307"/>
        <v>-10406</v>
      </c>
      <c r="N258" s="18">
        <f t="shared" si="307"/>
        <v>-6581</v>
      </c>
      <c r="O258" s="18">
        <f t="shared" si="307"/>
        <v>766</v>
      </c>
      <c r="P258" s="18">
        <f t="shared" si="307"/>
        <v>563</v>
      </c>
      <c r="Q258" s="18">
        <f t="shared" si="307"/>
        <v>-967</v>
      </c>
      <c r="R258" s="18">
        <f t="shared" si="307"/>
        <v>-12154</v>
      </c>
      <c r="S258" s="18">
        <f t="shared" si="307"/>
        <v>-9756</v>
      </c>
      <c r="T258" s="18">
        <f t="shared" si="307"/>
        <v>-1308</v>
      </c>
      <c r="U258" s="18">
        <f t="shared" si="307"/>
        <v>-1784</v>
      </c>
      <c r="V258" s="18">
        <f t="shared" si="307"/>
        <v>1770</v>
      </c>
      <c r="W258" s="18">
        <f t="shared" si="307"/>
        <v>-1006</v>
      </c>
      <c r="X258" s="18">
        <f t="shared" si="307"/>
        <v>273</v>
      </c>
      <c r="Y258" s="18">
        <f t="shared" si="307"/>
        <v>-2318</v>
      </c>
      <c r="Z258" s="18">
        <f t="shared" si="307"/>
        <v>-1281</v>
      </c>
      <c r="AA258" s="18">
        <f t="shared" si="307"/>
        <v>-5564</v>
      </c>
      <c r="AB258" s="18">
        <f t="shared" si="307"/>
        <v>-1738</v>
      </c>
      <c r="AC258" s="18">
        <f t="shared" si="307"/>
        <v>20253</v>
      </c>
      <c r="AD258" s="18">
        <f t="shared" si="307"/>
        <v>-2224</v>
      </c>
      <c r="AE258" s="18">
        <f t="shared" si="307"/>
        <v>-3039</v>
      </c>
      <c r="AF258" s="18">
        <f t="shared" si="307"/>
        <v>-7834</v>
      </c>
      <c r="AG258" s="18">
        <f t="shared" si="307"/>
        <v>382</v>
      </c>
      <c r="AH258" s="18">
        <f t="shared" si="307"/>
        <v>941</v>
      </c>
      <c r="AI258" s="18">
        <f t="shared" si="307"/>
        <v>-4354</v>
      </c>
      <c r="AJ258" s="18">
        <f t="shared" si="307"/>
        <v>-966</v>
      </c>
    </row>
    <row r="259" spans="1:36">
      <c r="A259" s="1">
        <f>A121</f>
        <v>40422</v>
      </c>
      <c r="B259" s="18">
        <f t="shared" ref="B259:AJ259" si="308">IF(OR(B109="C",B121="C"),"C",B121-B109)</f>
        <v>-7125</v>
      </c>
      <c r="C259" s="18">
        <f t="shared" si="308"/>
        <v>25238</v>
      </c>
      <c r="D259" s="18">
        <f t="shared" si="308"/>
        <v>-6340</v>
      </c>
      <c r="E259" s="18">
        <f t="shared" si="308"/>
        <v>-4027</v>
      </c>
      <c r="F259" s="18">
        <f t="shared" si="308"/>
        <v>2116</v>
      </c>
      <c r="G259" s="18">
        <f t="shared" si="308"/>
        <v>8716</v>
      </c>
      <c r="H259" s="18">
        <f t="shared" si="308"/>
        <v>-5891</v>
      </c>
      <c r="I259" s="18">
        <f t="shared" si="308"/>
        <v>-2378</v>
      </c>
      <c r="J259" s="18">
        <f t="shared" si="308"/>
        <v>993</v>
      </c>
      <c r="K259" s="18">
        <f t="shared" si="308"/>
        <v>-5376</v>
      </c>
      <c r="L259" s="18">
        <f t="shared" si="308"/>
        <v>-6723</v>
      </c>
      <c r="M259" s="18">
        <f t="shared" si="308"/>
        <v>-9593</v>
      </c>
      <c r="N259" s="18">
        <f t="shared" si="308"/>
        <v>-4936</v>
      </c>
      <c r="O259" s="18">
        <f t="shared" si="308"/>
        <v>1203</v>
      </c>
      <c r="P259" s="18">
        <f t="shared" si="308"/>
        <v>464</v>
      </c>
      <c r="Q259" s="18">
        <f t="shared" si="308"/>
        <v>-3017</v>
      </c>
      <c r="R259" s="18">
        <f t="shared" si="308"/>
        <v>-3525</v>
      </c>
      <c r="S259" s="18">
        <f t="shared" si="308"/>
        <v>-2607</v>
      </c>
      <c r="T259" s="18">
        <f t="shared" si="308"/>
        <v>602</v>
      </c>
      <c r="U259" s="18">
        <f t="shared" si="308"/>
        <v>-1303</v>
      </c>
      <c r="V259" s="18">
        <f t="shared" si="308"/>
        <v>-704</v>
      </c>
      <c r="W259" s="18">
        <f t="shared" si="308"/>
        <v>1346</v>
      </c>
      <c r="X259" s="18">
        <f t="shared" si="308"/>
        <v>3693</v>
      </c>
      <c r="Y259" s="18">
        <f t="shared" si="308"/>
        <v>-988</v>
      </c>
      <c r="Z259" s="18">
        <f t="shared" si="308"/>
        <v>3347</v>
      </c>
      <c r="AA259" s="18">
        <f t="shared" si="308"/>
        <v>-8964</v>
      </c>
      <c r="AB259" s="18">
        <f t="shared" si="308"/>
        <v>-2665</v>
      </c>
      <c r="AC259" s="18">
        <f t="shared" si="308"/>
        <v>16168</v>
      </c>
      <c r="AD259" s="18">
        <f t="shared" si="308"/>
        <v>-2498</v>
      </c>
      <c r="AE259" s="18">
        <f t="shared" si="308"/>
        <v>-3622</v>
      </c>
      <c r="AF259" s="18">
        <f t="shared" si="308"/>
        <v>-2537</v>
      </c>
      <c r="AG259" s="18">
        <f t="shared" si="308"/>
        <v>-197</v>
      </c>
      <c r="AH259" s="18">
        <f t="shared" si="308"/>
        <v>772</v>
      </c>
      <c r="AI259" s="18">
        <f t="shared" si="308"/>
        <v>-5807</v>
      </c>
      <c r="AJ259" s="18">
        <f t="shared" si="308"/>
        <v>-26906</v>
      </c>
    </row>
    <row r="260" spans="1:36">
      <c r="A260" s="1">
        <f>A122</f>
        <v>40452</v>
      </c>
      <c r="B260" s="18">
        <f t="shared" ref="B260:AJ260" si="309">IF(OR(B110="C",B122="C"),"C",B122-B110)</f>
        <v>4208</v>
      </c>
      <c r="C260" s="18">
        <f t="shared" si="309"/>
        <v>9133</v>
      </c>
      <c r="D260" s="18">
        <f t="shared" si="309"/>
        <v>-1140</v>
      </c>
      <c r="E260" s="18">
        <f t="shared" si="309"/>
        <v>4261</v>
      </c>
      <c r="F260" s="18">
        <f t="shared" si="309"/>
        <v>2477</v>
      </c>
      <c r="G260" s="18">
        <f t="shared" si="309"/>
        <v>5004</v>
      </c>
      <c r="H260" s="18">
        <f t="shared" si="309"/>
        <v>-792</v>
      </c>
      <c r="I260" s="18">
        <f t="shared" si="309"/>
        <v>-2217</v>
      </c>
      <c r="J260" s="18">
        <f t="shared" si="309"/>
        <v>1562</v>
      </c>
      <c r="K260" s="18">
        <f t="shared" si="309"/>
        <v>1065</v>
      </c>
      <c r="L260" s="18">
        <f t="shared" si="309"/>
        <v>-4106</v>
      </c>
      <c r="M260" s="18">
        <f t="shared" si="309"/>
        <v>4164</v>
      </c>
      <c r="N260" s="18">
        <f t="shared" si="309"/>
        <v>-7169</v>
      </c>
      <c r="O260" s="18">
        <f t="shared" si="309"/>
        <v>854</v>
      </c>
      <c r="P260" s="18">
        <f t="shared" si="309"/>
        <v>-674</v>
      </c>
      <c r="Q260" s="18">
        <f t="shared" si="309"/>
        <v>1338</v>
      </c>
      <c r="R260" s="18">
        <f t="shared" si="309"/>
        <v>-10343</v>
      </c>
      <c r="S260" s="18">
        <f t="shared" si="309"/>
        <v>-9954</v>
      </c>
      <c r="T260" s="18">
        <f t="shared" si="309"/>
        <v>-3453</v>
      </c>
      <c r="U260" s="18">
        <f t="shared" si="309"/>
        <v>-3042</v>
      </c>
      <c r="V260" s="18">
        <f t="shared" si="309"/>
        <v>-20879</v>
      </c>
      <c r="W260" s="18">
        <f t="shared" si="309"/>
        <v>2337</v>
      </c>
      <c r="X260" s="18">
        <f t="shared" si="309"/>
        <v>559</v>
      </c>
      <c r="Y260" s="18">
        <f t="shared" si="309"/>
        <v>1219</v>
      </c>
      <c r="Z260" s="18">
        <f t="shared" si="309"/>
        <v>-16763</v>
      </c>
      <c r="AA260" s="18">
        <f t="shared" si="309"/>
        <v>-9594</v>
      </c>
      <c r="AB260" s="18">
        <f t="shared" si="309"/>
        <v>-836</v>
      </c>
      <c r="AC260" s="18">
        <f t="shared" si="309"/>
        <v>-1304</v>
      </c>
      <c r="AD260" s="18">
        <f t="shared" si="309"/>
        <v>-2208</v>
      </c>
      <c r="AE260" s="18">
        <f t="shared" si="309"/>
        <v>952</v>
      </c>
      <c r="AF260" s="18">
        <f t="shared" si="309"/>
        <v>-4192</v>
      </c>
      <c r="AG260" s="18">
        <f t="shared" si="309"/>
        <v>-1070</v>
      </c>
      <c r="AH260" s="18">
        <f t="shared" si="309"/>
        <v>97</v>
      </c>
      <c r="AI260" s="18">
        <f t="shared" si="309"/>
        <v>-8831</v>
      </c>
      <c r="AJ260" s="18">
        <f t="shared" si="309"/>
        <v>-42622</v>
      </c>
    </row>
    <row r="261" spans="1:36">
      <c r="A261" s="1">
        <f>A123</f>
        <v>40483</v>
      </c>
      <c r="B261" s="18">
        <f t="shared" ref="B261:AJ261" si="310">IF(OR(B111="C",B123="C"),"C",B123-B111)</f>
        <v>-7429</v>
      </c>
      <c r="C261" s="18">
        <f t="shared" si="310"/>
        <v>57764</v>
      </c>
      <c r="D261" s="18">
        <f t="shared" si="310"/>
        <v>-1957</v>
      </c>
      <c r="E261" s="18">
        <f t="shared" si="310"/>
        <v>15356</v>
      </c>
      <c r="F261" s="18">
        <f t="shared" si="310"/>
        <v>11790</v>
      </c>
      <c r="G261" s="18">
        <f t="shared" si="310"/>
        <v>6572</v>
      </c>
      <c r="H261" s="18">
        <f t="shared" si="310"/>
        <v>-5186</v>
      </c>
      <c r="I261" s="18">
        <f t="shared" si="310"/>
        <v>-2059</v>
      </c>
      <c r="J261" s="18">
        <f t="shared" si="310"/>
        <v>1593</v>
      </c>
      <c r="K261" s="18">
        <f t="shared" si="310"/>
        <v>5712</v>
      </c>
      <c r="L261" s="18">
        <f t="shared" si="310"/>
        <v>-2236</v>
      </c>
      <c r="M261" s="18">
        <f t="shared" si="310"/>
        <v>3712</v>
      </c>
      <c r="N261" s="18">
        <f t="shared" si="310"/>
        <v>325</v>
      </c>
      <c r="O261" s="18">
        <f t="shared" si="310"/>
        <v>334</v>
      </c>
      <c r="P261" s="18">
        <f t="shared" si="310"/>
        <v>-418</v>
      </c>
      <c r="Q261" s="18">
        <f t="shared" si="310"/>
        <v>-888</v>
      </c>
      <c r="R261" s="18">
        <f t="shared" si="310"/>
        <v>-6931</v>
      </c>
      <c r="S261" s="18">
        <f t="shared" si="310"/>
        <v>-6204</v>
      </c>
      <c r="T261" s="18">
        <f t="shared" si="310"/>
        <v>-153</v>
      </c>
      <c r="U261" s="18">
        <f t="shared" si="310"/>
        <v>-867</v>
      </c>
      <c r="V261" s="18">
        <f t="shared" si="310"/>
        <v>-5402</v>
      </c>
      <c r="W261" s="18">
        <f t="shared" si="310"/>
        <v>107</v>
      </c>
      <c r="X261" s="18">
        <f t="shared" si="310"/>
        <v>12070</v>
      </c>
      <c r="Y261" s="18">
        <f t="shared" si="310"/>
        <v>-2149</v>
      </c>
      <c r="Z261" s="18">
        <f t="shared" si="310"/>
        <v>4625</v>
      </c>
      <c r="AA261" s="18">
        <f t="shared" si="310"/>
        <v>-6555</v>
      </c>
      <c r="AB261" s="18">
        <f t="shared" si="310"/>
        <v>1816</v>
      </c>
      <c r="AC261" s="18">
        <f t="shared" si="310"/>
        <v>-7493</v>
      </c>
      <c r="AD261" s="18">
        <f t="shared" si="310"/>
        <v>-973</v>
      </c>
      <c r="AE261" s="18">
        <f t="shared" si="310"/>
        <v>-1146</v>
      </c>
      <c r="AF261" s="18">
        <f t="shared" si="310"/>
        <v>-3333</v>
      </c>
      <c r="AG261" s="18">
        <f t="shared" si="310"/>
        <v>-810</v>
      </c>
      <c r="AH261" s="18">
        <f t="shared" si="310"/>
        <v>-1041</v>
      </c>
      <c r="AI261" s="18">
        <f t="shared" si="310"/>
        <v>-7751</v>
      </c>
      <c r="AJ261" s="18">
        <f t="shared" si="310"/>
        <v>52370</v>
      </c>
    </row>
    <row r="262" spans="1:36">
      <c r="A262" s="1">
        <f>A124</f>
        <v>40513</v>
      </c>
      <c r="B262" s="18">
        <f t="shared" ref="B262:AJ262" si="311">IF(OR(B112="C",B124="C"),"C",B124-B112)</f>
        <v>-6607</v>
      </c>
      <c r="C262" s="18">
        <f t="shared" si="311"/>
        <v>24966</v>
      </c>
      <c r="D262" s="18">
        <f t="shared" si="311"/>
        <v>-5407</v>
      </c>
      <c r="E262" s="18">
        <f t="shared" si="311"/>
        <v>5857</v>
      </c>
      <c r="F262" s="18">
        <f t="shared" si="311"/>
        <v>-6116</v>
      </c>
      <c r="G262" s="18">
        <f t="shared" si="311"/>
        <v>-13925</v>
      </c>
      <c r="H262" s="18">
        <f t="shared" si="311"/>
        <v>-4327</v>
      </c>
      <c r="I262" s="18">
        <f t="shared" si="311"/>
        <v>-7864</v>
      </c>
      <c r="J262" s="18">
        <f t="shared" si="311"/>
        <v>296</v>
      </c>
      <c r="K262" s="18">
        <f t="shared" si="311"/>
        <v>-9750</v>
      </c>
      <c r="L262" s="18">
        <f t="shared" si="311"/>
        <v>-2835</v>
      </c>
      <c r="M262" s="18">
        <f t="shared" si="311"/>
        <v>1788</v>
      </c>
      <c r="N262" s="18">
        <f t="shared" si="311"/>
        <v>-3790</v>
      </c>
      <c r="O262" s="18">
        <f t="shared" si="311"/>
        <v>13</v>
      </c>
      <c r="P262" s="18">
        <f t="shared" si="311"/>
        <v>2761</v>
      </c>
      <c r="Q262" s="18">
        <f t="shared" si="311"/>
        <v>2273</v>
      </c>
      <c r="R262" s="18">
        <f t="shared" si="311"/>
        <v>3038</v>
      </c>
      <c r="S262" s="18">
        <f t="shared" si="311"/>
        <v>2798</v>
      </c>
      <c r="T262" s="18">
        <f t="shared" si="311"/>
        <v>2507</v>
      </c>
      <c r="U262" s="18">
        <f t="shared" si="311"/>
        <v>-9573</v>
      </c>
      <c r="V262" s="18">
        <f t="shared" si="311"/>
        <v>-10117</v>
      </c>
      <c r="W262" s="18">
        <f t="shared" si="311"/>
        <v>-1465</v>
      </c>
      <c r="X262" s="18">
        <f t="shared" si="311"/>
        <v>6415</v>
      </c>
      <c r="Y262" s="18">
        <f t="shared" si="311"/>
        <v>-8400</v>
      </c>
      <c r="Z262" s="18">
        <f t="shared" si="311"/>
        <v>-13567</v>
      </c>
      <c r="AA262" s="18">
        <f t="shared" si="311"/>
        <v>-15089</v>
      </c>
      <c r="AB262" s="18">
        <f t="shared" si="311"/>
        <v>1663</v>
      </c>
      <c r="AC262" s="18">
        <f t="shared" si="311"/>
        <v>6299</v>
      </c>
      <c r="AD262" s="18">
        <f t="shared" si="311"/>
        <v>-6950</v>
      </c>
      <c r="AE262" s="18">
        <f t="shared" si="311"/>
        <v>-8748</v>
      </c>
      <c r="AF262" s="18">
        <f t="shared" si="311"/>
        <v>-4654</v>
      </c>
      <c r="AG262" s="18">
        <f t="shared" si="311"/>
        <v>-1950</v>
      </c>
      <c r="AH262" s="18">
        <f t="shared" si="311"/>
        <v>-496</v>
      </c>
      <c r="AI262" s="18">
        <f t="shared" si="311"/>
        <v>-6519</v>
      </c>
      <c r="AJ262" s="18">
        <f t="shared" si="311"/>
        <v>-76706</v>
      </c>
    </row>
    <row r="263" spans="1:36">
      <c r="A263" s="1">
        <f>A125</f>
        <v>40544</v>
      </c>
      <c r="B263" s="18">
        <f t="shared" ref="B263:AJ263" si="312">IF(OR(B113="C",B125="C"),"C",B125-B113)</f>
        <v>-4601</v>
      </c>
      <c r="C263" s="18">
        <f t="shared" si="312"/>
        <v>43263</v>
      </c>
      <c r="D263" s="18">
        <f t="shared" si="312"/>
        <v>-13641</v>
      </c>
      <c r="E263" s="18">
        <f t="shared" si="312"/>
        <v>-4976</v>
      </c>
      <c r="F263" s="18">
        <f t="shared" si="312"/>
        <v>-11511</v>
      </c>
      <c r="G263" s="18">
        <f t="shared" si="312"/>
        <v>-7880</v>
      </c>
      <c r="H263" s="18">
        <f t="shared" si="312"/>
        <v>947</v>
      </c>
      <c r="I263" s="18">
        <f t="shared" si="312"/>
        <v>-3620</v>
      </c>
      <c r="J263" s="18">
        <f t="shared" si="312"/>
        <v>-17693</v>
      </c>
      <c r="K263" s="18">
        <f t="shared" si="312"/>
        <v>-7197</v>
      </c>
      <c r="L263" s="18">
        <f t="shared" si="312"/>
        <v>-10408</v>
      </c>
      <c r="M263" s="18">
        <f t="shared" si="312"/>
        <v>7083</v>
      </c>
      <c r="N263" s="18">
        <f t="shared" si="312"/>
        <v>-6838</v>
      </c>
      <c r="O263" s="18">
        <f t="shared" si="312"/>
        <v>-3059</v>
      </c>
      <c r="P263" s="18">
        <f t="shared" si="312"/>
        <v>-1671</v>
      </c>
      <c r="Q263" s="18">
        <f t="shared" si="312"/>
        <v>6758</v>
      </c>
      <c r="R263" s="18">
        <f t="shared" si="312"/>
        <v>-14983</v>
      </c>
      <c r="S263" s="18">
        <f t="shared" si="312"/>
        <v>-11071</v>
      </c>
      <c r="T263" s="18">
        <f t="shared" si="312"/>
        <v>-6971</v>
      </c>
      <c r="U263" s="18">
        <f t="shared" si="312"/>
        <v>-4883</v>
      </c>
      <c r="V263" s="18">
        <f t="shared" si="312"/>
        <v>-4615</v>
      </c>
      <c r="W263" s="18">
        <f t="shared" si="312"/>
        <v>2578</v>
      </c>
      <c r="X263" s="18">
        <f t="shared" si="312"/>
        <v>5163</v>
      </c>
      <c r="Y263" s="18">
        <f t="shared" si="312"/>
        <v>-6774</v>
      </c>
      <c r="Z263" s="18">
        <f t="shared" si="312"/>
        <v>-3649</v>
      </c>
      <c r="AA263" s="18">
        <f t="shared" si="312"/>
        <v>-7897</v>
      </c>
      <c r="AB263" s="18">
        <f t="shared" si="312"/>
        <v>-289</v>
      </c>
      <c r="AC263" s="18">
        <f t="shared" si="312"/>
        <v>-1938</v>
      </c>
      <c r="AD263" s="18">
        <f t="shared" si="312"/>
        <v>-3743</v>
      </c>
      <c r="AE263" s="18">
        <f t="shared" si="312"/>
        <v>-8695</v>
      </c>
      <c r="AF263" s="18">
        <f t="shared" si="312"/>
        <v>-5305</v>
      </c>
      <c r="AG263" s="18">
        <f t="shared" si="312"/>
        <v>-2922</v>
      </c>
      <c r="AH263" s="18">
        <f t="shared" si="312"/>
        <v>557</v>
      </c>
      <c r="AI263" s="18">
        <f t="shared" si="312"/>
        <v>-8226</v>
      </c>
      <c r="AJ263" s="18">
        <f t="shared" si="312"/>
        <v>-103986</v>
      </c>
    </row>
    <row r="264" spans="1:36">
      <c r="A264" s="1">
        <f>A126</f>
        <v>40575</v>
      </c>
      <c r="B264" s="18">
        <f t="shared" ref="B264:AJ264" si="313">IF(OR(B114="C",B126="C"),"C",B126-B114)</f>
        <v>-11696</v>
      </c>
      <c r="C264" s="18">
        <f t="shared" si="313"/>
        <v>32181</v>
      </c>
      <c r="D264" s="18">
        <f t="shared" si="313"/>
        <v>-2359</v>
      </c>
      <c r="E264" s="18">
        <f t="shared" si="313"/>
        <v>1852</v>
      </c>
      <c r="F264" s="18">
        <f t="shared" si="313"/>
        <v>-3496</v>
      </c>
      <c r="G264" s="18">
        <f t="shared" si="313"/>
        <v>-194</v>
      </c>
      <c r="H264" s="18">
        <f t="shared" si="313"/>
        <v>24</v>
      </c>
      <c r="I264" s="18">
        <f t="shared" si="313"/>
        <v>119</v>
      </c>
      <c r="J264" s="18">
        <f t="shared" si="313"/>
        <v>1065</v>
      </c>
      <c r="K264" s="18">
        <f t="shared" si="313"/>
        <v>-523</v>
      </c>
      <c r="L264" s="18">
        <f t="shared" si="313"/>
        <v>-3318</v>
      </c>
      <c r="M264" s="18">
        <f t="shared" si="313"/>
        <v>3518</v>
      </c>
      <c r="N264" s="18">
        <f t="shared" si="313"/>
        <v>792</v>
      </c>
      <c r="O264" s="18">
        <f t="shared" si="313"/>
        <v>1375</v>
      </c>
      <c r="P264" s="18">
        <f t="shared" si="313"/>
        <v>858</v>
      </c>
      <c r="Q264" s="18">
        <f t="shared" si="313"/>
        <v>-25</v>
      </c>
      <c r="R264" s="18">
        <f t="shared" si="313"/>
        <v>-1750</v>
      </c>
      <c r="S264" s="18">
        <f t="shared" si="313"/>
        <v>1968</v>
      </c>
      <c r="T264" s="18">
        <f t="shared" si="313"/>
        <v>-4597</v>
      </c>
      <c r="U264" s="18">
        <f t="shared" si="313"/>
        <v>-714</v>
      </c>
      <c r="V264" s="18">
        <f t="shared" si="313"/>
        <v>-80922</v>
      </c>
      <c r="W264" s="18">
        <f t="shared" si="313"/>
        <v>851</v>
      </c>
      <c r="X264" s="18">
        <f t="shared" si="313"/>
        <v>4465</v>
      </c>
      <c r="Y264" s="18">
        <f t="shared" si="313"/>
        <v>1974</v>
      </c>
      <c r="Z264" s="18">
        <f t="shared" si="313"/>
        <v>-73632</v>
      </c>
      <c r="AA264" s="18">
        <f t="shared" si="313"/>
        <v>-1036</v>
      </c>
      <c r="AB264" s="18">
        <f t="shared" si="313"/>
        <v>23801</v>
      </c>
      <c r="AC264" s="18">
        <f t="shared" si="313"/>
        <v>3563</v>
      </c>
      <c r="AD264" s="18">
        <f t="shared" si="313"/>
        <v>-1250</v>
      </c>
      <c r="AE264" s="18">
        <f t="shared" si="313"/>
        <v>-182</v>
      </c>
      <c r="AF264" s="18">
        <f t="shared" si="313"/>
        <v>-2300</v>
      </c>
      <c r="AG264" s="18">
        <f t="shared" si="313"/>
        <v>-1988</v>
      </c>
      <c r="AH264" s="18">
        <f t="shared" si="313"/>
        <v>-1343</v>
      </c>
      <c r="AI264" s="18">
        <f t="shared" si="313"/>
        <v>-9330</v>
      </c>
      <c r="AJ264" s="18">
        <f t="shared" si="313"/>
        <v>-50585</v>
      </c>
    </row>
    <row r="265" spans="1:36">
      <c r="A265" s="1">
        <f>A127</f>
        <v>40603</v>
      </c>
      <c r="B265" s="18">
        <f t="shared" ref="B265:AJ265" si="314">IF(OR(B115="C",B127="C"),"C",B127-B115)</f>
        <v>-5017</v>
      </c>
      <c r="C265" s="18">
        <f t="shared" si="314"/>
        <v>43517</v>
      </c>
      <c r="D265" s="18">
        <f t="shared" si="314"/>
        <v>-1522</v>
      </c>
      <c r="E265" s="18">
        <f t="shared" si="314"/>
        <v>2869</v>
      </c>
      <c r="F265" s="18">
        <f t="shared" si="314"/>
        <v>4465</v>
      </c>
      <c r="G265" s="18">
        <f t="shared" si="314"/>
        <v>-16150</v>
      </c>
      <c r="H265" s="18">
        <f t="shared" si="314"/>
        <v>-2130</v>
      </c>
      <c r="I265" s="18">
        <f t="shared" si="314"/>
        <v>1655</v>
      </c>
      <c r="J265" s="18">
        <f t="shared" si="314"/>
        <v>-973</v>
      </c>
      <c r="K265" s="18">
        <f t="shared" si="314"/>
        <v>4626</v>
      </c>
      <c r="L265" s="18">
        <f t="shared" si="314"/>
        <v>-10387</v>
      </c>
      <c r="M265" s="18">
        <f t="shared" si="314"/>
        <v>2973</v>
      </c>
      <c r="N265" s="18">
        <f t="shared" si="314"/>
        <v>-781</v>
      </c>
      <c r="O265" s="18">
        <f t="shared" si="314"/>
        <v>-1350</v>
      </c>
      <c r="P265" s="18">
        <f t="shared" si="314"/>
        <v>-608</v>
      </c>
      <c r="Q265" s="18">
        <f t="shared" si="314"/>
        <v>2016</v>
      </c>
      <c r="R265" s="18">
        <f t="shared" si="314"/>
        <v>10823</v>
      </c>
      <c r="S265" s="18">
        <f t="shared" si="314"/>
        <v>8716</v>
      </c>
      <c r="T265" s="18">
        <f t="shared" si="314"/>
        <v>-8393</v>
      </c>
      <c r="U265" s="18">
        <f t="shared" si="314"/>
        <v>-2608</v>
      </c>
      <c r="V265" s="18">
        <f t="shared" si="314"/>
        <v>-171539</v>
      </c>
      <c r="W265" s="18">
        <f t="shared" si="314"/>
        <v>5288</v>
      </c>
      <c r="X265" s="18">
        <f t="shared" si="314"/>
        <v>2464</v>
      </c>
      <c r="Y265" s="18">
        <f t="shared" si="314"/>
        <v>4666</v>
      </c>
      <c r="Z265" s="18">
        <f t="shared" si="314"/>
        <v>-159121</v>
      </c>
      <c r="AA265" s="18">
        <f t="shared" si="314"/>
        <v>-10873</v>
      </c>
      <c r="AB265" s="18">
        <f t="shared" si="314"/>
        <v>10988</v>
      </c>
      <c r="AC265" s="18">
        <f t="shared" si="314"/>
        <v>-22517</v>
      </c>
      <c r="AD265" s="18">
        <f t="shared" si="314"/>
        <v>-6548</v>
      </c>
      <c r="AE265" s="18">
        <f t="shared" si="314"/>
        <v>-794</v>
      </c>
      <c r="AF265" s="18">
        <f t="shared" si="314"/>
        <v>-32</v>
      </c>
      <c r="AG265" s="18">
        <f t="shared" si="314"/>
        <v>-596</v>
      </c>
      <c r="AH265" s="18">
        <f t="shared" si="314"/>
        <v>-4901</v>
      </c>
      <c r="AI265" s="18">
        <f t="shared" si="314"/>
        <v>-6406</v>
      </c>
      <c r="AJ265" s="18">
        <f t="shared" si="314"/>
        <v>-177777</v>
      </c>
    </row>
    <row r="266" spans="1:36">
      <c r="A266" s="1">
        <f>A128</f>
        <v>40634</v>
      </c>
      <c r="B266" s="18">
        <f t="shared" ref="B266:AJ266" si="315">IF(OR(B116="C",B128="C"),"C",B128-B116)</f>
        <v>4136</v>
      </c>
      <c r="C266" s="18">
        <f t="shared" si="315"/>
        <v>40587</v>
      </c>
      <c r="D266" s="18">
        <f t="shared" si="315"/>
        <v>5079</v>
      </c>
      <c r="E266" s="18">
        <f t="shared" si="315"/>
        <v>4643</v>
      </c>
      <c r="F266" s="18">
        <f t="shared" si="315"/>
        <v>651</v>
      </c>
      <c r="G266" s="18">
        <f t="shared" si="315"/>
        <v>-1863</v>
      </c>
      <c r="H266" s="18">
        <f t="shared" si="315"/>
        <v>5600</v>
      </c>
      <c r="I266" s="18">
        <f t="shared" si="315"/>
        <v>-366</v>
      </c>
      <c r="J266" s="18">
        <f t="shared" si="315"/>
        <v>-10457</v>
      </c>
      <c r="K266" s="18">
        <f t="shared" si="315"/>
        <v>-1405</v>
      </c>
      <c r="L266" s="18">
        <f t="shared" si="315"/>
        <v>-8633</v>
      </c>
      <c r="M266" s="18">
        <f t="shared" si="315"/>
        <v>1517</v>
      </c>
      <c r="N266" s="18">
        <f t="shared" si="315"/>
        <v>3088</v>
      </c>
      <c r="O266" s="18">
        <f t="shared" si="315"/>
        <v>-1875</v>
      </c>
      <c r="P266" s="18">
        <f t="shared" si="315"/>
        <v>-1785</v>
      </c>
      <c r="Q266" s="18">
        <f t="shared" si="315"/>
        <v>1494</v>
      </c>
      <c r="R266" s="18">
        <f t="shared" si="315"/>
        <v>10618</v>
      </c>
      <c r="S266" s="18">
        <f t="shared" si="315"/>
        <v>7626</v>
      </c>
      <c r="T266" s="18">
        <f t="shared" si="315"/>
        <v>-1642</v>
      </c>
      <c r="U266" s="18">
        <f t="shared" si="315"/>
        <v>447</v>
      </c>
      <c r="V266" s="18">
        <f t="shared" si="315"/>
        <v>-141194</v>
      </c>
      <c r="W266" s="18">
        <f t="shared" si="315"/>
        <v>5464</v>
      </c>
      <c r="X266" s="18">
        <f t="shared" si="315"/>
        <v>5887</v>
      </c>
      <c r="Y266" s="18">
        <f t="shared" si="315"/>
        <v>2479</v>
      </c>
      <c r="Z266" s="18">
        <f t="shared" si="315"/>
        <v>-127363</v>
      </c>
      <c r="AA266" s="18">
        <f t="shared" si="315"/>
        <v>-7407</v>
      </c>
      <c r="AB266" s="18">
        <f t="shared" si="315"/>
        <v>7312</v>
      </c>
      <c r="AC266" s="18">
        <f t="shared" si="315"/>
        <v>-16048</v>
      </c>
      <c r="AD266" s="18">
        <f t="shared" si="315"/>
        <v>-3656</v>
      </c>
      <c r="AE266" s="18">
        <f t="shared" si="315"/>
        <v>-3056</v>
      </c>
      <c r="AF266" s="18">
        <f t="shared" si="315"/>
        <v>3982</v>
      </c>
      <c r="AG266" s="18">
        <f t="shared" si="315"/>
        <v>-93</v>
      </c>
      <c r="AH266" s="18">
        <f t="shared" si="315"/>
        <v>-2787</v>
      </c>
      <c r="AI266" s="18">
        <f t="shared" si="315"/>
        <v>-6467</v>
      </c>
      <c r="AJ266" s="18">
        <f t="shared" si="315"/>
        <v>-105750</v>
      </c>
    </row>
    <row r="267" spans="1:36">
      <c r="A267" s="1">
        <f>A129</f>
        <v>40664</v>
      </c>
      <c r="B267" s="18">
        <f t="shared" ref="B267:AJ267" si="316">IF(OR(B117="C",B129="C"),"C",B129-B117)</f>
        <v>-1981</v>
      </c>
      <c r="C267" s="18">
        <f t="shared" si="316"/>
        <v>55109</v>
      </c>
      <c r="D267" s="18">
        <f t="shared" si="316"/>
        <v>29</v>
      </c>
      <c r="E267" s="18">
        <f t="shared" si="316"/>
        <v>-1213</v>
      </c>
      <c r="F267" s="18">
        <f t="shared" si="316"/>
        <v>8777</v>
      </c>
      <c r="G267" s="18">
        <f t="shared" si="316"/>
        <v>-4641</v>
      </c>
      <c r="H267" s="18">
        <f t="shared" si="316"/>
        <v>-1589</v>
      </c>
      <c r="I267" s="18">
        <f t="shared" si="316"/>
        <v>-608</v>
      </c>
      <c r="J267" s="18">
        <f t="shared" si="316"/>
        <v>56</v>
      </c>
      <c r="K267" s="18">
        <f t="shared" si="316"/>
        <v>857</v>
      </c>
      <c r="L267" s="18">
        <f t="shared" si="316"/>
        <v>1756</v>
      </c>
      <c r="M267" s="18">
        <f t="shared" si="316"/>
        <v>91</v>
      </c>
      <c r="N267" s="18">
        <f t="shared" si="316"/>
        <v>-1061</v>
      </c>
      <c r="O267" s="18">
        <f t="shared" si="316"/>
        <v>5</v>
      </c>
      <c r="P267" s="18">
        <f t="shared" si="316"/>
        <v>-859</v>
      </c>
      <c r="Q267" s="18">
        <f t="shared" si="316"/>
        <v>-10</v>
      </c>
      <c r="R267" s="18">
        <f t="shared" si="316"/>
        <v>14317</v>
      </c>
      <c r="S267" s="18">
        <f t="shared" si="316"/>
        <v>12701</v>
      </c>
      <c r="T267" s="18">
        <f t="shared" si="316"/>
        <v>3733</v>
      </c>
      <c r="U267" s="18">
        <f t="shared" si="316"/>
        <v>2622</v>
      </c>
      <c r="V267" s="18">
        <f t="shared" si="316"/>
        <v>-55569</v>
      </c>
      <c r="W267" s="18">
        <f t="shared" si="316"/>
        <v>5101</v>
      </c>
      <c r="X267" s="18">
        <f t="shared" si="316"/>
        <v>1355</v>
      </c>
      <c r="Y267" s="18">
        <f t="shared" si="316"/>
        <v>3542</v>
      </c>
      <c r="Z267" s="18">
        <f t="shared" si="316"/>
        <v>-45571</v>
      </c>
      <c r="AA267" s="18">
        <f t="shared" si="316"/>
        <v>-5573</v>
      </c>
      <c r="AB267" s="18">
        <f t="shared" si="316"/>
        <v>5160</v>
      </c>
      <c r="AC267" s="18">
        <f t="shared" si="316"/>
        <v>-12493</v>
      </c>
      <c r="AD267" s="18">
        <f t="shared" si="316"/>
        <v>-1467</v>
      </c>
      <c r="AE267" s="18">
        <f t="shared" si="316"/>
        <v>8</v>
      </c>
      <c r="AF267" s="18">
        <f t="shared" si="316"/>
        <v>1740</v>
      </c>
      <c r="AG267" s="18">
        <f t="shared" si="316"/>
        <v>99</v>
      </c>
      <c r="AH267" s="18">
        <f t="shared" si="316"/>
        <v>1062</v>
      </c>
      <c r="AI267" s="18">
        <f t="shared" si="316"/>
        <v>-1431</v>
      </c>
      <c r="AJ267" s="18">
        <f t="shared" si="316"/>
        <v>16921</v>
      </c>
    </row>
    <row r="268" spans="1:36">
      <c r="A268" s="1">
        <f>A130</f>
        <v>40695</v>
      </c>
      <c r="B268" s="18">
        <f t="shared" ref="B268:AJ268" si="317">IF(OR(B118="C",B130="C"),"C",B130-B118)</f>
        <v>928</v>
      </c>
      <c r="C268" s="18">
        <f t="shared" si="317"/>
        <v>46181</v>
      </c>
      <c r="D268" s="18">
        <f t="shared" si="317"/>
        <v>4721</v>
      </c>
      <c r="E268" s="18">
        <f t="shared" si="317"/>
        <v>1671</v>
      </c>
      <c r="F268" s="18">
        <f t="shared" si="317"/>
        <v>5882</v>
      </c>
      <c r="G268" s="18">
        <f t="shared" si="317"/>
        <v>-6244</v>
      </c>
      <c r="H268" s="18">
        <f t="shared" si="317"/>
        <v>574</v>
      </c>
      <c r="I268" s="18">
        <f t="shared" si="317"/>
        <v>-326</v>
      </c>
      <c r="J268" s="18">
        <f t="shared" si="317"/>
        <v>1743</v>
      </c>
      <c r="K268" s="18">
        <f t="shared" si="317"/>
        <v>-4118</v>
      </c>
      <c r="L268" s="18">
        <f t="shared" si="317"/>
        <v>-405</v>
      </c>
      <c r="M268" s="18">
        <f t="shared" si="317"/>
        <v>-1920</v>
      </c>
      <c r="N268" s="18">
        <f t="shared" si="317"/>
        <v>-885</v>
      </c>
      <c r="O268" s="18">
        <f t="shared" si="317"/>
        <v>396</v>
      </c>
      <c r="P268" s="18">
        <f t="shared" si="317"/>
        <v>641</v>
      </c>
      <c r="Q268" s="18">
        <f t="shared" si="317"/>
        <v>-320</v>
      </c>
      <c r="R268" s="18">
        <f t="shared" si="317"/>
        <v>15405</v>
      </c>
      <c r="S268" s="18">
        <f t="shared" si="317"/>
        <v>14706</v>
      </c>
      <c r="T268" s="18">
        <f t="shared" si="317"/>
        <v>2922</v>
      </c>
      <c r="U268" s="18">
        <f t="shared" si="317"/>
        <v>7400</v>
      </c>
      <c r="V268" s="18">
        <f t="shared" si="317"/>
        <v>-58087</v>
      </c>
      <c r="W268" s="18">
        <f t="shared" si="317"/>
        <v>6304</v>
      </c>
      <c r="X268" s="18">
        <f t="shared" si="317"/>
        <v>1728</v>
      </c>
      <c r="Y268" s="18">
        <f t="shared" si="317"/>
        <v>4173</v>
      </c>
      <c r="Z268" s="18">
        <f t="shared" si="317"/>
        <v>-45883</v>
      </c>
      <c r="AA268" s="18">
        <f t="shared" si="317"/>
        <v>1974</v>
      </c>
      <c r="AB268" s="18">
        <f t="shared" si="317"/>
        <v>3857</v>
      </c>
      <c r="AC268" s="18">
        <f t="shared" si="317"/>
        <v>-24541</v>
      </c>
      <c r="AD268" s="18">
        <f t="shared" si="317"/>
        <v>947</v>
      </c>
      <c r="AE268" s="18">
        <f t="shared" si="317"/>
        <v>-334</v>
      </c>
      <c r="AF268" s="18">
        <f t="shared" si="317"/>
        <v>-3226</v>
      </c>
      <c r="AG268" s="18">
        <f t="shared" si="317"/>
        <v>-542</v>
      </c>
      <c r="AH268" s="18">
        <f t="shared" si="317"/>
        <v>1011</v>
      </c>
      <c r="AI268" s="18">
        <f t="shared" si="317"/>
        <v>-2045</v>
      </c>
      <c r="AJ268" s="18">
        <f t="shared" si="317"/>
        <v>5463</v>
      </c>
    </row>
    <row r="269" spans="1:36">
      <c r="A269" s="1">
        <f>A131</f>
        <v>40725</v>
      </c>
      <c r="B269" s="18">
        <f t="shared" ref="B269:AJ269" si="318">IF(OR(B119="C",B131="C"),"C",B131-B119)</f>
        <v>10687</v>
      </c>
      <c r="C269" s="18">
        <f t="shared" si="318"/>
        <v>69276</v>
      </c>
      <c r="D269" s="18">
        <f t="shared" si="318"/>
        <v>4011</v>
      </c>
      <c r="E269" s="18">
        <f t="shared" si="318"/>
        <v>4771</v>
      </c>
      <c r="F269" s="18">
        <f t="shared" si="318"/>
        <v>11342</v>
      </c>
      <c r="G269" s="18">
        <f t="shared" si="318"/>
        <v>357</v>
      </c>
      <c r="H269" s="18">
        <f t="shared" si="318"/>
        <v>-249</v>
      </c>
      <c r="I269" s="18">
        <f t="shared" si="318"/>
        <v>625</v>
      </c>
      <c r="J269" s="18">
        <f t="shared" si="318"/>
        <v>-987</v>
      </c>
      <c r="K269" s="18">
        <f t="shared" si="318"/>
        <v>1743</v>
      </c>
      <c r="L269" s="18">
        <f t="shared" si="318"/>
        <v>-6180</v>
      </c>
      <c r="M269" s="18">
        <f t="shared" si="318"/>
        <v>-8971</v>
      </c>
      <c r="N269" s="18">
        <f t="shared" si="318"/>
        <v>-33</v>
      </c>
      <c r="O269" s="18">
        <f t="shared" si="318"/>
        <v>-387</v>
      </c>
      <c r="P269" s="18">
        <f t="shared" si="318"/>
        <v>535</v>
      </c>
      <c r="Q269" s="18">
        <f t="shared" si="318"/>
        <v>1468</v>
      </c>
      <c r="R269" s="18">
        <f t="shared" si="318"/>
        <v>28923</v>
      </c>
      <c r="S269" s="18">
        <f t="shared" si="318"/>
        <v>22978</v>
      </c>
      <c r="T269" s="18">
        <f t="shared" si="318"/>
        <v>3468</v>
      </c>
      <c r="U269" s="18">
        <f t="shared" si="318"/>
        <v>10101</v>
      </c>
      <c r="V269" s="18">
        <f t="shared" si="318"/>
        <v>-80813</v>
      </c>
      <c r="W269" s="18">
        <f t="shared" si="318"/>
        <v>5959</v>
      </c>
      <c r="X269" s="18">
        <f t="shared" si="318"/>
        <v>-2087</v>
      </c>
      <c r="Y269" s="18">
        <f t="shared" si="318"/>
        <v>7806</v>
      </c>
      <c r="Z269" s="18">
        <f t="shared" si="318"/>
        <v>-69135</v>
      </c>
      <c r="AA269" s="18">
        <f t="shared" si="318"/>
        <v>-4434</v>
      </c>
      <c r="AB269" s="18">
        <f t="shared" si="318"/>
        <v>13731</v>
      </c>
      <c r="AC269" s="18">
        <f t="shared" si="318"/>
        <v>-28455</v>
      </c>
      <c r="AD269" s="18">
        <f t="shared" si="318"/>
        <v>1517</v>
      </c>
      <c r="AE269" s="18">
        <f t="shared" si="318"/>
        <v>-2202</v>
      </c>
      <c r="AF269" s="18">
        <f t="shared" si="318"/>
        <v>5447</v>
      </c>
      <c r="AG269" s="18">
        <f t="shared" si="318"/>
        <v>-51</v>
      </c>
      <c r="AH269" s="18">
        <f t="shared" si="318"/>
        <v>-534</v>
      </c>
      <c r="AI269" s="18">
        <f t="shared" si="318"/>
        <v>-2754</v>
      </c>
      <c r="AJ269" s="18">
        <f t="shared" si="318"/>
        <v>43630</v>
      </c>
    </row>
    <row r="270" spans="1:36">
      <c r="A270" s="1">
        <f>A132</f>
        <v>40756</v>
      </c>
      <c r="B270" s="18">
        <f t="shared" ref="B270:AJ270" si="319">IF(OR(B120="C",B132="C"),"C",B132-B120)</f>
        <v>5781</v>
      </c>
      <c r="C270" s="18">
        <f t="shared" si="319"/>
        <v>66019</v>
      </c>
      <c r="D270" s="18">
        <f t="shared" si="319"/>
        <v>1827</v>
      </c>
      <c r="E270" s="18">
        <f t="shared" si="319"/>
        <v>7763</v>
      </c>
      <c r="F270" s="18">
        <f t="shared" si="319"/>
        <v>28451</v>
      </c>
      <c r="G270" s="18">
        <f t="shared" si="319"/>
        <v>12008</v>
      </c>
      <c r="H270" s="18">
        <f t="shared" si="319"/>
        <v>9914</v>
      </c>
      <c r="I270" s="18">
        <f t="shared" si="319"/>
        <v>744</v>
      </c>
      <c r="J270" s="18">
        <f t="shared" si="319"/>
        <v>2032</v>
      </c>
      <c r="K270" s="18">
        <f t="shared" si="319"/>
        <v>310</v>
      </c>
      <c r="L270" s="18">
        <f t="shared" si="319"/>
        <v>7427</v>
      </c>
      <c r="M270" s="18">
        <f t="shared" si="319"/>
        <v>3403</v>
      </c>
      <c r="N270" s="18">
        <f t="shared" si="319"/>
        <v>985</v>
      </c>
      <c r="O270" s="18">
        <f t="shared" si="319"/>
        <v>-30</v>
      </c>
      <c r="P270" s="18">
        <f t="shared" si="319"/>
        <v>-2147</v>
      </c>
      <c r="Q270" s="18">
        <f t="shared" si="319"/>
        <v>693</v>
      </c>
      <c r="R270" s="18">
        <f t="shared" si="319"/>
        <v>57698</v>
      </c>
      <c r="S270" s="18">
        <f t="shared" si="319"/>
        <v>50441</v>
      </c>
      <c r="T270" s="18">
        <f t="shared" si="319"/>
        <v>6110</v>
      </c>
      <c r="U270" s="18">
        <f t="shared" si="319"/>
        <v>8832</v>
      </c>
      <c r="V270" s="18">
        <f t="shared" si="319"/>
        <v>-60063</v>
      </c>
      <c r="W270" s="18">
        <f t="shared" si="319"/>
        <v>2352</v>
      </c>
      <c r="X270" s="18">
        <f t="shared" si="319"/>
        <v>-1801</v>
      </c>
      <c r="Y270" s="18">
        <f t="shared" si="319"/>
        <v>4147</v>
      </c>
      <c r="Z270" s="18">
        <f t="shared" si="319"/>
        <v>-55365</v>
      </c>
      <c r="AA270" s="18">
        <f t="shared" si="319"/>
        <v>-3300</v>
      </c>
      <c r="AB270" s="18">
        <f t="shared" si="319"/>
        <v>6677</v>
      </c>
      <c r="AC270" s="18">
        <f t="shared" si="319"/>
        <v>-5153</v>
      </c>
      <c r="AD270" s="18">
        <f t="shared" si="319"/>
        <v>1532</v>
      </c>
      <c r="AE270" s="18">
        <f t="shared" si="319"/>
        <v>1617</v>
      </c>
      <c r="AF270" s="18">
        <f t="shared" si="319"/>
        <v>6793</v>
      </c>
      <c r="AG270" s="18">
        <f t="shared" si="319"/>
        <v>-161</v>
      </c>
      <c r="AH270" s="18">
        <f t="shared" si="319"/>
        <v>-1486</v>
      </c>
      <c r="AI270" s="18">
        <f t="shared" si="319"/>
        <v>1133</v>
      </c>
      <c r="AJ270" s="18">
        <f t="shared" si="319"/>
        <v>170112</v>
      </c>
    </row>
    <row r="271" spans="1:36">
      <c r="A271" s="1">
        <f>A133</f>
        <v>40787</v>
      </c>
      <c r="B271" s="18">
        <f t="shared" ref="B271:AJ271" si="320">IF(OR(B121="C",B133="C"),"C",B133-B121)</f>
        <v>6893</v>
      </c>
      <c r="C271" s="18">
        <f t="shared" si="320"/>
        <v>50020</v>
      </c>
      <c r="D271" s="18">
        <f t="shared" si="320"/>
        <v>8957</v>
      </c>
      <c r="E271" s="18">
        <f t="shared" si="320"/>
        <v>1291</v>
      </c>
      <c r="F271" s="18">
        <f t="shared" si="320"/>
        <v>10717</v>
      </c>
      <c r="G271" s="18">
        <f t="shared" si="320"/>
        <v>-13275</v>
      </c>
      <c r="H271" s="18">
        <f t="shared" si="320"/>
        <v>7961</v>
      </c>
      <c r="I271" s="18">
        <f t="shared" si="320"/>
        <v>1619</v>
      </c>
      <c r="J271" s="18">
        <f t="shared" si="320"/>
        <v>3235</v>
      </c>
      <c r="K271" s="18">
        <f t="shared" si="320"/>
        <v>7750</v>
      </c>
      <c r="L271" s="18">
        <f t="shared" si="320"/>
        <v>10451</v>
      </c>
      <c r="M271" s="18">
        <f t="shared" si="320"/>
        <v>1149</v>
      </c>
      <c r="N271" s="18">
        <f t="shared" si="320"/>
        <v>-10591</v>
      </c>
      <c r="O271" s="18">
        <f t="shared" si="320"/>
        <v>-1941</v>
      </c>
      <c r="P271" s="18">
        <f t="shared" si="320"/>
        <v>-1772</v>
      </c>
      <c r="Q271" s="18">
        <f t="shared" si="320"/>
        <v>-140</v>
      </c>
      <c r="R271" s="18">
        <f t="shared" si="320"/>
        <v>18449</v>
      </c>
      <c r="S271" s="18">
        <f t="shared" si="320"/>
        <v>12654</v>
      </c>
      <c r="T271" s="18">
        <f t="shared" si="320"/>
        <v>236</v>
      </c>
      <c r="U271" s="18">
        <f t="shared" si="320"/>
        <v>466</v>
      </c>
      <c r="V271" s="18">
        <f t="shared" si="320"/>
        <v>-88841</v>
      </c>
      <c r="W271" s="18">
        <f t="shared" si="320"/>
        <v>-1317</v>
      </c>
      <c r="X271" s="18">
        <f t="shared" si="320"/>
        <v>-7235</v>
      </c>
      <c r="Y271" s="18">
        <f t="shared" si="320"/>
        <v>2107</v>
      </c>
      <c r="Z271" s="18">
        <f t="shared" si="320"/>
        <v>-95285</v>
      </c>
      <c r="AA271" s="18">
        <f t="shared" si="320"/>
        <v>-4310</v>
      </c>
      <c r="AB271" s="18">
        <f t="shared" si="320"/>
        <v>2525</v>
      </c>
      <c r="AC271" s="18">
        <f t="shared" si="320"/>
        <v>-18024</v>
      </c>
      <c r="AD271" s="18">
        <f t="shared" si="320"/>
        <v>92</v>
      </c>
      <c r="AE271" s="18">
        <f t="shared" si="320"/>
        <v>1140</v>
      </c>
      <c r="AF271" s="18">
        <f t="shared" si="320"/>
        <v>11310</v>
      </c>
      <c r="AG271" s="18">
        <f t="shared" si="320"/>
        <v>1022</v>
      </c>
      <c r="AH271" s="18">
        <f t="shared" si="320"/>
        <v>-2904</v>
      </c>
      <c r="AI271" s="18">
        <f t="shared" si="320"/>
        <v>8453</v>
      </c>
      <c r="AJ271" s="18">
        <f t="shared" si="320"/>
        <v>5495</v>
      </c>
    </row>
    <row r="272" spans="1:36">
      <c r="A272" s="1">
        <f>A134</f>
        <v>40817</v>
      </c>
      <c r="B272" s="18">
        <f t="shared" ref="B272:AJ272" si="321">IF(OR(B122="C",B134="C"),"C",B134-B122)</f>
        <v>-11778</v>
      </c>
      <c r="C272" s="18">
        <f t="shared" si="321"/>
        <v>66382</v>
      </c>
      <c r="D272" s="18">
        <f t="shared" si="321"/>
        <v>7018</v>
      </c>
      <c r="E272" s="18">
        <f t="shared" si="321"/>
        <v>4441</v>
      </c>
      <c r="F272" s="18">
        <f t="shared" si="321"/>
        <v>6990</v>
      </c>
      <c r="G272" s="18">
        <f t="shared" si="321"/>
        <v>-15842</v>
      </c>
      <c r="H272" s="18">
        <f t="shared" si="321"/>
        <v>-4659</v>
      </c>
      <c r="I272" s="18">
        <f t="shared" si="321"/>
        <v>1128</v>
      </c>
      <c r="J272" s="18">
        <f t="shared" si="321"/>
        <v>-611</v>
      </c>
      <c r="K272" s="18">
        <f t="shared" si="321"/>
        <v>-3659</v>
      </c>
      <c r="L272" s="18">
        <f t="shared" si="321"/>
        <v>3032</v>
      </c>
      <c r="M272" s="18">
        <f t="shared" si="321"/>
        <v>-4757</v>
      </c>
      <c r="N272" s="18">
        <f t="shared" si="321"/>
        <v>9520</v>
      </c>
      <c r="O272" s="18">
        <f t="shared" si="321"/>
        <v>1122</v>
      </c>
      <c r="P272" s="18">
        <f t="shared" si="321"/>
        <v>5225</v>
      </c>
      <c r="Q272" s="18">
        <f t="shared" si="321"/>
        <v>517</v>
      </c>
      <c r="R272" s="18">
        <f t="shared" si="321"/>
        <v>7556</v>
      </c>
      <c r="S272" s="18">
        <f t="shared" si="321"/>
        <v>4809</v>
      </c>
      <c r="T272" s="18">
        <f t="shared" si="321"/>
        <v>256</v>
      </c>
      <c r="U272" s="18">
        <f t="shared" si="321"/>
        <v>13667</v>
      </c>
      <c r="V272" s="18">
        <f t="shared" si="321"/>
        <v>-89491</v>
      </c>
      <c r="W272" s="18">
        <f t="shared" si="321"/>
        <v>3600</v>
      </c>
      <c r="X272" s="18">
        <f t="shared" si="321"/>
        <v>-7105</v>
      </c>
      <c r="Y272" s="18">
        <f t="shared" si="321"/>
        <v>-2049</v>
      </c>
      <c r="Z272" s="18">
        <f t="shared" si="321"/>
        <v>-95044</v>
      </c>
      <c r="AA272" s="18">
        <f t="shared" si="321"/>
        <v>-9978</v>
      </c>
      <c r="AB272" s="18">
        <f t="shared" si="321"/>
        <v>1330</v>
      </c>
      <c r="AC272" s="18">
        <f t="shared" si="321"/>
        <v>-9696</v>
      </c>
      <c r="AD272" s="18">
        <f t="shared" si="321"/>
        <v>-1333</v>
      </c>
      <c r="AE272" s="18">
        <f t="shared" si="321"/>
        <v>-1687</v>
      </c>
      <c r="AF272" s="18">
        <f t="shared" si="321"/>
        <v>190</v>
      </c>
      <c r="AG272" s="18">
        <f t="shared" si="321"/>
        <v>1785</v>
      </c>
      <c r="AH272" s="18">
        <f t="shared" si="321"/>
        <v>-8713</v>
      </c>
      <c r="AI272" s="18">
        <f t="shared" si="321"/>
        <v>824</v>
      </c>
      <c r="AJ272" s="18">
        <f t="shared" si="321"/>
        <v>-36771</v>
      </c>
    </row>
    <row r="273" spans="1:36">
      <c r="A273" s="1">
        <f>A135</f>
        <v>40848</v>
      </c>
      <c r="B273" s="18">
        <f t="shared" ref="B273:AJ273" si="322">IF(OR(B123="C",B135="C"),"C",B135-B123)</f>
        <v>4941</v>
      </c>
      <c r="C273" s="18">
        <f t="shared" si="322"/>
        <v>-9802</v>
      </c>
      <c r="D273" s="18">
        <f t="shared" si="322"/>
        <v>5868</v>
      </c>
      <c r="E273" s="18">
        <f t="shared" si="322"/>
        <v>-2234</v>
      </c>
      <c r="F273" s="18">
        <f t="shared" si="322"/>
        <v>4178</v>
      </c>
      <c r="G273" s="18">
        <f t="shared" si="322"/>
        <v>2578</v>
      </c>
      <c r="H273" s="18">
        <f t="shared" si="322"/>
        <v>4453</v>
      </c>
      <c r="I273" s="18">
        <f t="shared" si="322"/>
        <v>-548</v>
      </c>
      <c r="J273" s="18">
        <f t="shared" si="322"/>
        <v>-410</v>
      </c>
      <c r="K273" s="18">
        <f t="shared" si="322"/>
        <v>-3732</v>
      </c>
      <c r="L273" s="18">
        <f t="shared" si="322"/>
        <v>1363</v>
      </c>
      <c r="M273" s="18">
        <f t="shared" si="322"/>
        <v>944</v>
      </c>
      <c r="N273" s="18">
        <f t="shared" si="322"/>
        <v>562</v>
      </c>
      <c r="O273" s="18">
        <f t="shared" si="322"/>
        <v>-1540</v>
      </c>
      <c r="P273" s="18">
        <f t="shared" si="322"/>
        <v>2572</v>
      </c>
      <c r="Q273" s="18">
        <f t="shared" si="322"/>
        <v>1178</v>
      </c>
      <c r="R273" s="18">
        <f t="shared" si="322"/>
        <v>16038</v>
      </c>
      <c r="S273" s="18">
        <f t="shared" si="322"/>
        <v>13627</v>
      </c>
      <c r="T273" s="18">
        <f t="shared" si="322"/>
        <v>691</v>
      </c>
      <c r="U273" s="18">
        <f t="shared" si="322"/>
        <v>2749</v>
      </c>
      <c r="V273" s="18">
        <f t="shared" si="322"/>
        <v>-91424</v>
      </c>
      <c r="W273" s="18">
        <f t="shared" si="322"/>
        <v>3913</v>
      </c>
      <c r="X273" s="18">
        <f t="shared" si="322"/>
        <v>-10698</v>
      </c>
      <c r="Y273" s="18">
        <f t="shared" si="322"/>
        <v>8072</v>
      </c>
      <c r="Z273" s="18">
        <f t="shared" si="322"/>
        <v>-90135</v>
      </c>
      <c r="AA273" s="18">
        <f t="shared" si="322"/>
        <v>-2458</v>
      </c>
      <c r="AB273" s="18">
        <f t="shared" si="322"/>
        <v>5954</v>
      </c>
      <c r="AC273" s="18">
        <f t="shared" si="322"/>
        <v>9304</v>
      </c>
      <c r="AD273" s="18">
        <f t="shared" si="322"/>
        <v>-208</v>
      </c>
      <c r="AE273" s="18">
        <f t="shared" si="322"/>
        <v>131</v>
      </c>
      <c r="AF273" s="18">
        <f t="shared" si="322"/>
        <v>9295</v>
      </c>
      <c r="AG273" s="18">
        <f t="shared" si="322"/>
        <v>1447</v>
      </c>
      <c r="AH273" s="18">
        <f t="shared" si="322"/>
        <v>-3824</v>
      </c>
      <c r="AI273" s="18">
        <f t="shared" si="322"/>
        <v>464</v>
      </c>
      <c r="AJ273" s="18">
        <f t="shared" si="322"/>
        <v>-40182</v>
      </c>
    </row>
    <row r="274" spans="1:36">
      <c r="A274" s="1">
        <f>A136</f>
        <v>40878</v>
      </c>
      <c r="B274" s="18">
        <f t="shared" ref="B274:AJ274" si="323">IF(OR(B124="C",B136="C"),"C",B136-B124)</f>
        <v>-6115</v>
      </c>
      <c r="C274" s="18">
        <f t="shared" si="323"/>
        <v>62927</v>
      </c>
      <c r="D274" s="18">
        <f t="shared" si="323"/>
        <v>10728</v>
      </c>
      <c r="E274" s="18">
        <f t="shared" si="323"/>
        <v>-1091</v>
      </c>
      <c r="F274" s="18">
        <f t="shared" si="323"/>
        <v>1790</v>
      </c>
      <c r="G274" s="18">
        <f t="shared" si="323"/>
        <v>1363</v>
      </c>
      <c r="H274" s="18">
        <f t="shared" si="323"/>
        <v>3420</v>
      </c>
      <c r="I274" s="18">
        <f t="shared" si="323"/>
        <v>-1152</v>
      </c>
      <c r="J274" s="18">
        <f t="shared" si="323"/>
        <v>973</v>
      </c>
      <c r="K274" s="18">
        <f t="shared" si="323"/>
        <v>2269</v>
      </c>
      <c r="L274" s="18">
        <f t="shared" si="323"/>
        <v>-2869</v>
      </c>
      <c r="M274" s="18">
        <f t="shared" si="323"/>
        <v>737</v>
      </c>
      <c r="N274" s="18">
        <f t="shared" si="323"/>
        <v>-297</v>
      </c>
      <c r="O274" s="18">
        <f t="shared" si="323"/>
        <v>2825</v>
      </c>
      <c r="P274" s="18">
        <f t="shared" si="323"/>
        <v>-943</v>
      </c>
      <c r="Q274" s="18">
        <f t="shared" si="323"/>
        <v>-1298</v>
      </c>
      <c r="R274" s="18">
        <f t="shared" si="323"/>
        <v>-2868</v>
      </c>
      <c r="S274" s="18">
        <f t="shared" si="323"/>
        <v>322</v>
      </c>
      <c r="T274" s="18">
        <f t="shared" si="323"/>
        <v>-10744</v>
      </c>
      <c r="U274" s="18">
        <f t="shared" si="323"/>
        <v>3185</v>
      </c>
      <c r="V274" s="18">
        <f t="shared" si="323"/>
        <v>-78190</v>
      </c>
      <c r="W274" s="18">
        <f t="shared" si="323"/>
        <v>6700</v>
      </c>
      <c r="X274" s="18">
        <f t="shared" si="323"/>
        <v>-5317</v>
      </c>
      <c r="Y274" s="18">
        <f t="shared" si="323"/>
        <v>6316</v>
      </c>
      <c r="Z274" s="18">
        <f t="shared" si="323"/>
        <v>-70491</v>
      </c>
      <c r="AA274" s="18">
        <f t="shared" si="323"/>
        <v>2128</v>
      </c>
      <c r="AB274" s="18">
        <f t="shared" si="323"/>
        <v>19994</v>
      </c>
      <c r="AC274" s="18">
        <f t="shared" si="323"/>
        <v>16387</v>
      </c>
      <c r="AD274" s="18">
        <f t="shared" si="323"/>
        <v>3032</v>
      </c>
      <c r="AE274" s="18">
        <f t="shared" si="323"/>
        <v>5074</v>
      </c>
      <c r="AF274" s="18">
        <f t="shared" si="323"/>
        <v>5340</v>
      </c>
      <c r="AG274" s="18">
        <f t="shared" si="323"/>
        <v>351</v>
      </c>
      <c r="AH274" s="18">
        <f t="shared" si="323"/>
        <v>-3310</v>
      </c>
      <c r="AI274" s="18">
        <f t="shared" si="323"/>
        <v>1512</v>
      </c>
      <c r="AJ274" s="18">
        <f t="shared" si="323"/>
        <v>42857</v>
      </c>
    </row>
    <row r="275" spans="1:36">
      <c r="A275" s="1">
        <f>A137</f>
        <v>40909</v>
      </c>
      <c r="B275" s="18">
        <f t="shared" ref="B275:AJ275" si="324">IF(OR(B125="C",B137="C"),"C",B137-B125)</f>
        <v>-6488</v>
      </c>
      <c r="C275" s="18">
        <f t="shared" si="324"/>
        <v>1234</v>
      </c>
      <c r="D275" s="18">
        <f t="shared" si="324"/>
        <v>-12580</v>
      </c>
      <c r="E275" s="18">
        <f t="shared" si="324"/>
        <v>-3837</v>
      </c>
      <c r="F275" s="18">
        <f t="shared" si="324"/>
        <v>-21452</v>
      </c>
      <c r="G275" s="18">
        <f t="shared" si="324"/>
        <v>-1616</v>
      </c>
      <c r="H275" s="18">
        <f t="shared" si="324"/>
        <v>-6997</v>
      </c>
      <c r="I275" s="18">
        <f t="shared" si="324"/>
        <v>-25868</v>
      </c>
      <c r="J275" s="18">
        <f t="shared" si="324"/>
        <v>-4577</v>
      </c>
      <c r="K275" s="18">
        <f t="shared" si="324"/>
        <v>3867</v>
      </c>
      <c r="L275" s="18">
        <f t="shared" si="324"/>
        <v>-13864</v>
      </c>
      <c r="M275" s="18">
        <f t="shared" si="324"/>
        <v>449</v>
      </c>
      <c r="N275" s="18">
        <f t="shared" si="324"/>
        <v>-692</v>
      </c>
      <c r="O275" s="18">
        <f t="shared" si="324"/>
        <v>5858</v>
      </c>
      <c r="P275" s="18">
        <f t="shared" si="324"/>
        <v>1857</v>
      </c>
      <c r="Q275" s="18">
        <f t="shared" si="324"/>
        <v>711</v>
      </c>
      <c r="R275" s="18">
        <f t="shared" si="324"/>
        <v>3179</v>
      </c>
      <c r="S275" s="18">
        <f t="shared" si="324"/>
        <v>4166</v>
      </c>
      <c r="T275" s="18">
        <f t="shared" si="324"/>
        <v>-4208</v>
      </c>
      <c r="U275" s="18">
        <f t="shared" si="324"/>
        <v>-22452</v>
      </c>
      <c r="V275" s="18">
        <f t="shared" si="324"/>
        <v>-133127</v>
      </c>
      <c r="W275" s="18">
        <f t="shared" si="324"/>
        <v>9500</v>
      </c>
      <c r="X275" s="18">
        <f t="shared" si="324"/>
        <v>-3118</v>
      </c>
      <c r="Y275" s="18">
        <f t="shared" si="324"/>
        <v>5841</v>
      </c>
      <c r="Z275" s="18">
        <f t="shared" si="324"/>
        <v>-120905</v>
      </c>
      <c r="AA275" s="18">
        <f t="shared" si="324"/>
        <v>-1450</v>
      </c>
      <c r="AB275" s="18">
        <f t="shared" si="324"/>
        <v>22918</v>
      </c>
      <c r="AC275" s="18">
        <f t="shared" si="324"/>
        <v>19289</v>
      </c>
      <c r="AD275" s="18">
        <f t="shared" si="324"/>
        <v>1214</v>
      </c>
      <c r="AE275" s="18">
        <f t="shared" si="324"/>
        <v>7701</v>
      </c>
      <c r="AF275" s="18">
        <f t="shared" si="324"/>
        <v>-4718</v>
      </c>
      <c r="AG275" s="18">
        <f t="shared" si="324"/>
        <v>1322</v>
      </c>
      <c r="AH275" s="18">
        <f t="shared" si="324"/>
        <v>-2182</v>
      </c>
      <c r="AI275" s="18">
        <f t="shared" si="324"/>
        <v>1124</v>
      </c>
      <c r="AJ275" s="18">
        <f t="shared" si="324"/>
        <v>-183163</v>
      </c>
    </row>
    <row r="276" spans="1:36">
      <c r="A276" s="1">
        <f>A138</f>
        <v>40940</v>
      </c>
      <c r="B276" s="18">
        <f t="shared" ref="B276:AJ276" si="325">IF(OR(B126="C",B138="C"),"C",B138-B126)</f>
        <v>8700</v>
      </c>
      <c r="C276" s="18">
        <f t="shared" si="325"/>
        <v>25877</v>
      </c>
      <c r="D276" s="18">
        <f t="shared" si="325"/>
        <v>5153</v>
      </c>
      <c r="E276" s="18">
        <f t="shared" si="325"/>
        <v>6558</v>
      </c>
      <c r="F276" s="18">
        <f t="shared" si="325"/>
        <v>-1900</v>
      </c>
      <c r="G276" s="18">
        <f t="shared" si="325"/>
        <v>-10501</v>
      </c>
      <c r="H276" s="18">
        <f t="shared" si="325"/>
        <v>2511</v>
      </c>
      <c r="I276" s="18">
        <f t="shared" si="325"/>
        <v>-1666</v>
      </c>
      <c r="J276" s="18">
        <f t="shared" si="325"/>
        <v>-4578</v>
      </c>
      <c r="K276" s="18">
        <f t="shared" si="325"/>
        <v>12281</v>
      </c>
      <c r="L276" s="18">
        <f t="shared" si="325"/>
        <v>2158</v>
      </c>
      <c r="M276" s="18">
        <f t="shared" si="325"/>
        <v>2142</v>
      </c>
      <c r="N276" s="18">
        <f t="shared" si="325"/>
        <v>1637</v>
      </c>
      <c r="O276" s="18">
        <f t="shared" si="325"/>
        <v>-2662</v>
      </c>
      <c r="P276" s="18">
        <f t="shared" si="325"/>
        <v>3322</v>
      </c>
      <c r="Q276" s="18">
        <f t="shared" si="325"/>
        <v>2179</v>
      </c>
      <c r="R276" s="18">
        <f t="shared" si="325"/>
        <v>327</v>
      </c>
      <c r="S276" s="18">
        <f t="shared" si="325"/>
        <v>-577</v>
      </c>
      <c r="T276" s="18">
        <f t="shared" si="325"/>
        <v>-4209</v>
      </c>
      <c r="U276" s="18">
        <f t="shared" si="325"/>
        <v>-3004</v>
      </c>
      <c r="V276" s="18">
        <f t="shared" si="325"/>
        <v>-51935</v>
      </c>
      <c r="W276" s="18">
        <f t="shared" si="325"/>
        <v>3789</v>
      </c>
      <c r="X276" s="18">
        <f t="shared" si="325"/>
        <v>-8524</v>
      </c>
      <c r="Y276" s="18">
        <f t="shared" si="325"/>
        <v>1104</v>
      </c>
      <c r="Z276" s="18">
        <f t="shared" si="325"/>
        <v>-55567</v>
      </c>
      <c r="AA276" s="18">
        <f t="shared" si="325"/>
        <v>-12000</v>
      </c>
      <c r="AB276" s="18">
        <f t="shared" si="325"/>
        <v>-20854</v>
      </c>
      <c r="AC276" s="18">
        <f t="shared" si="325"/>
        <v>-11384</v>
      </c>
      <c r="AD276" s="18">
        <f t="shared" si="325"/>
        <v>-2877</v>
      </c>
      <c r="AE276" s="18">
        <f t="shared" si="325"/>
        <v>7360</v>
      </c>
      <c r="AF276" s="18">
        <f t="shared" si="325"/>
        <v>-4971</v>
      </c>
      <c r="AG276" s="18">
        <f t="shared" si="325"/>
        <v>985</v>
      </c>
      <c r="AH276" s="18">
        <f t="shared" si="325"/>
        <v>-10094</v>
      </c>
      <c r="AI276" s="18">
        <f t="shared" si="325"/>
        <v>-1484</v>
      </c>
      <c r="AJ276" s="18">
        <f t="shared" si="325"/>
        <v>-66562</v>
      </c>
    </row>
    <row r="277" spans="1:36">
      <c r="A277" s="1">
        <f>A139</f>
        <v>40969</v>
      </c>
      <c r="B277" s="18">
        <f t="shared" ref="B277:AJ277" si="326">IF(OR(B127="C",B139="C"),"C",B139-B127)</f>
        <v>-17183</v>
      </c>
      <c r="C277" s="18">
        <f t="shared" si="326"/>
        <v>38131</v>
      </c>
      <c r="D277" s="18">
        <f t="shared" si="326"/>
        <v>-2196</v>
      </c>
      <c r="E277" s="18">
        <f t="shared" si="326"/>
        <v>6750</v>
      </c>
      <c r="F277" s="18">
        <f t="shared" si="326"/>
        <v>-11648</v>
      </c>
      <c r="G277" s="18">
        <f t="shared" si="326"/>
        <v>1404</v>
      </c>
      <c r="H277" s="18">
        <f t="shared" si="326"/>
        <v>432</v>
      </c>
      <c r="I277" s="18">
        <f t="shared" si="326"/>
        <v>-4953</v>
      </c>
      <c r="J277" s="18">
        <f t="shared" si="326"/>
        <v>348</v>
      </c>
      <c r="K277" s="18">
        <f t="shared" si="326"/>
        <v>2865</v>
      </c>
      <c r="L277" s="18">
        <f t="shared" si="326"/>
        <v>-4160</v>
      </c>
      <c r="M277" s="18">
        <f t="shared" si="326"/>
        <v>1</v>
      </c>
      <c r="N277" s="18">
        <f t="shared" si="326"/>
        <v>6217</v>
      </c>
      <c r="O277" s="18">
        <f t="shared" si="326"/>
        <v>1313</v>
      </c>
      <c r="P277" s="18">
        <f t="shared" si="326"/>
        <v>692</v>
      </c>
      <c r="Q277" s="18">
        <f t="shared" si="326"/>
        <v>-792</v>
      </c>
      <c r="R277" s="18">
        <f t="shared" si="326"/>
        <v>-12793</v>
      </c>
      <c r="S277" s="18">
        <f t="shared" si="326"/>
        <v>-7494</v>
      </c>
      <c r="T277" s="18">
        <f t="shared" si="326"/>
        <v>-1630</v>
      </c>
      <c r="U277" s="18">
        <f t="shared" si="326"/>
        <v>-7484</v>
      </c>
      <c r="V277" s="18">
        <f t="shared" si="326"/>
        <v>14710</v>
      </c>
      <c r="W277" s="18">
        <f t="shared" si="326"/>
        <v>-486</v>
      </c>
      <c r="X277" s="18">
        <f t="shared" si="326"/>
        <v>-2172</v>
      </c>
      <c r="Y277" s="18">
        <f t="shared" si="326"/>
        <v>-58</v>
      </c>
      <c r="Z277" s="18">
        <f t="shared" si="326"/>
        <v>11994</v>
      </c>
      <c r="AA277" s="18">
        <f t="shared" si="326"/>
        <v>-8531</v>
      </c>
      <c r="AB277" s="18">
        <f t="shared" si="326"/>
        <v>-9040</v>
      </c>
      <c r="AC277" s="18">
        <f t="shared" si="326"/>
        <v>3265</v>
      </c>
      <c r="AD277" s="18">
        <f t="shared" si="326"/>
        <v>3710</v>
      </c>
      <c r="AE277" s="18">
        <f t="shared" si="326"/>
        <v>801</v>
      </c>
      <c r="AF277" s="18">
        <f t="shared" si="326"/>
        <v>-9807</v>
      </c>
      <c r="AG277" s="18">
        <f t="shared" si="326"/>
        <v>267</v>
      </c>
      <c r="AH277" s="18">
        <f t="shared" si="326"/>
        <v>-7764</v>
      </c>
      <c r="AI277" s="18">
        <f t="shared" si="326"/>
        <v>-4809</v>
      </c>
      <c r="AJ277" s="18">
        <f t="shared" si="326"/>
        <v>-24605</v>
      </c>
    </row>
    <row r="278" spans="1:36">
      <c r="A278" s="1">
        <f>A140</f>
        <v>41000</v>
      </c>
      <c r="B278" s="18">
        <f t="shared" ref="B278:AJ278" si="327">IF(OR(B128="C",B140="C"),"C",B140-B128)</f>
        <v>-24039</v>
      </c>
      <c r="C278" s="18">
        <f t="shared" si="327"/>
        <v>28633</v>
      </c>
      <c r="D278" s="18">
        <f t="shared" si="327"/>
        <v>-4389</v>
      </c>
      <c r="E278" s="18">
        <f t="shared" si="327"/>
        <v>1280</v>
      </c>
      <c r="F278" s="18">
        <f t="shared" si="327"/>
        <v>-9081</v>
      </c>
      <c r="G278" s="18">
        <f t="shared" si="327"/>
        <v>1226</v>
      </c>
      <c r="H278" s="18">
        <f t="shared" si="327"/>
        <v>-9254</v>
      </c>
      <c r="I278" s="18">
        <f t="shared" si="327"/>
        <v>-1284</v>
      </c>
      <c r="J278" s="18">
        <f t="shared" si="327"/>
        <v>2244</v>
      </c>
      <c r="K278" s="18">
        <f t="shared" si="327"/>
        <v>1738</v>
      </c>
      <c r="L278" s="18">
        <f t="shared" si="327"/>
        <v>-16737</v>
      </c>
      <c r="M278" s="18">
        <f t="shared" si="327"/>
        <v>-2132</v>
      </c>
      <c r="N278" s="18">
        <f t="shared" si="327"/>
        <v>-2324</v>
      </c>
      <c r="O278" s="18">
        <f t="shared" si="327"/>
        <v>-1417</v>
      </c>
      <c r="P278" s="18">
        <f t="shared" si="327"/>
        <v>1993</v>
      </c>
      <c r="Q278" s="18">
        <f t="shared" si="327"/>
        <v>-2666</v>
      </c>
      <c r="R278" s="18">
        <f t="shared" si="327"/>
        <v>-21690</v>
      </c>
      <c r="S278" s="18">
        <f t="shared" si="327"/>
        <v>-18308</v>
      </c>
      <c r="T278" s="18">
        <f t="shared" si="327"/>
        <v>-5083</v>
      </c>
      <c r="U278" s="18">
        <f t="shared" si="327"/>
        <v>-5351</v>
      </c>
      <c r="V278" s="18">
        <f t="shared" si="327"/>
        <v>6930</v>
      </c>
      <c r="W278" s="18">
        <f t="shared" si="327"/>
        <v>-2328</v>
      </c>
      <c r="X278" s="18">
        <f t="shared" si="327"/>
        <v>-2034</v>
      </c>
      <c r="Y278" s="18">
        <f t="shared" si="327"/>
        <v>805</v>
      </c>
      <c r="Z278" s="18">
        <f t="shared" si="327"/>
        <v>3373</v>
      </c>
      <c r="AA278" s="18">
        <f t="shared" si="327"/>
        <v>-1383</v>
      </c>
      <c r="AB278" s="18">
        <f t="shared" si="327"/>
        <v>2478</v>
      </c>
      <c r="AC278" s="18">
        <f t="shared" si="327"/>
        <v>16316</v>
      </c>
      <c r="AD278" s="18">
        <f t="shared" si="327"/>
        <v>2349</v>
      </c>
      <c r="AE278" s="18">
        <f t="shared" si="327"/>
        <v>1142</v>
      </c>
      <c r="AF278" s="18">
        <f t="shared" si="327"/>
        <v>-8164</v>
      </c>
      <c r="AG278" s="18">
        <f t="shared" si="327"/>
        <v>-228</v>
      </c>
      <c r="AH278" s="18">
        <f t="shared" si="327"/>
        <v>-3191</v>
      </c>
      <c r="AI278" s="18">
        <f t="shared" si="327"/>
        <v>-999</v>
      </c>
      <c r="AJ278" s="18">
        <f t="shared" si="327"/>
        <v>-56639</v>
      </c>
    </row>
    <row r="279" spans="1:36">
      <c r="A279" s="1">
        <f>A141</f>
        <v>41030</v>
      </c>
      <c r="B279" s="18">
        <f t="shared" ref="B279:AJ279" si="328">IF(OR(B129="C",B141="C"),"C",B141-B129)</f>
        <v>-5303</v>
      </c>
      <c r="C279" s="18">
        <f t="shared" si="328"/>
        <v>-1243</v>
      </c>
      <c r="D279" s="18">
        <f t="shared" si="328"/>
        <v>1548</v>
      </c>
      <c r="E279" s="18">
        <f t="shared" si="328"/>
        <v>11331</v>
      </c>
      <c r="F279" s="18">
        <f t="shared" si="328"/>
        <v>-16511</v>
      </c>
      <c r="G279" s="18">
        <f t="shared" si="328"/>
        <v>1961</v>
      </c>
      <c r="H279" s="18">
        <f t="shared" si="328"/>
        <v>1497</v>
      </c>
      <c r="I279" s="18">
        <f t="shared" si="328"/>
        <v>-212</v>
      </c>
      <c r="J279" s="18">
        <f t="shared" si="328"/>
        <v>-1130</v>
      </c>
      <c r="K279" s="18">
        <f t="shared" si="328"/>
        <v>1883</v>
      </c>
      <c r="L279" s="18">
        <f t="shared" si="328"/>
        <v>-1972</v>
      </c>
      <c r="M279" s="18">
        <f t="shared" si="328"/>
        <v>752</v>
      </c>
      <c r="N279" s="18">
        <f t="shared" si="328"/>
        <v>-399</v>
      </c>
      <c r="O279" s="18">
        <f t="shared" si="328"/>
        <v>-1646</v>
      </c>
      <c r="P279" s="18">
        <f t="shared" si="328"/>
        <v>202</v>
      </c>
      <c r="Q279" s="18">
        <f t="shared" si="328"/>
        <v>-301</v>
      </c>
      <c r="R279" s="18">
        <f t="shared" si="328"/>
        <v>-8535</v>
      </c>
      <c r="S279" s="18">
        <f t="shared" si="328"/>
        <v>-7264</v>
      </c>
      <c r="T279" s="18">
        <f t="shared" si="328"/>
        <v>1203</v>
      </c>
      <c r="U279" s="18">
        <f t="shared" si="328"/>
        <v>-2356</v>
      </c>
      <c r="V279" s="18">
        <f t="shared" si="328"/>
        <v>-1163</v>
      </c>
      <c r="W279" s="18">
        <f t="shared" si="328"/>
        <v>-2165</v>
      </c>
      <c r="X279" s="18">
        <f t="shared" si="328"/>
        <v>-505</v>
      </c>
      <c r="Y279" s="18">
        <f t="shared" si="328"/>
        <v>564</v>
      </c>
      <c r="Z279" s="18">
        <f t="shared" si="328"/>
        <v>-3270</v>
      </c>
      <c r="AA279" s="18">
        <f t="shared" si="328"/>
        <v>1411</v>
      </c>
      <c r="AB279" s="18">
        <f t="shared" si="328"/>
        <v>-35</v>
      </c>
      <c r="AC279" s="18">
        <f t="shared" si="328"/>
        <v>16148</v>
      </c>
      <c r="AD279" s="18">
        <f t="shared" si="328"/>
        <v>1928</v>
      </c>
      <c r="AE279" s="18">
        <f t="shared" si="328"/>
        <v>657</v>
      </c>
      <c r="AF279" s="18">
        <f t="shared" si="328"/>
        <v>-1276</v>
      </c>
      <c r="AG279" s="18">
        <f t="shared" si="328"/>
        <v>-67</v>
      </c>
      <c r="AH279" s="18">
        <f t="shared" si="328"/>
        <v>-684</v>
      </c>
      <c r="AI279" s="18">
        <f t="shared" si="328"/>
        <v>-1199</v>
      </c>
      <c r="AJ279" s="18">
        <f t="shared" si="328"/>
        <v>-5616</v>
      </c>
    </row>
    <row r="280" spans="1:36">
      <c r="A280" s="1">
        <f>A142</f>
        <v>41061</v>
      </c>
      <c r="B280" s="18">
        <f t="shared" ref="B280:AJ280" si="329">IF(OR(B130="C",B142="C"),"C",B142-B130)</f>
        <v>-38</v>
      </c>
      <c r="C280" s="18">
        <f t="shared" si="329"/>
        <v>51802</v>
      </c>
      <c r="D280" s="18">
        <f t="shared" si="329"/>
        <v>969</v>
      </c>
      <c r="E280" s="18">
        <f t="shared" si="329"/>
        <v>9434</v>
      </c>
      <c r="F280" s="18">
        <f t="shared" si="329"/>
        <v>-11205</v>
      </c>
      <c r="G280" s="18">
        <f t="shared" si="329"/>
        <v>8256</v>
      </c>
      <c r="H280" s="18">
        <f t="shared" si="329"/>
        <v>2563</v>
      </c>
      <c r="I280" s="18">
        <f t="shared" si="329"/>
        <v>-260</v>
      </c>
      <c r="J280" s="18">
        <f t="shared" si="329"/>
        <v>-1193</v>
      </c>
      <c r="K280" s="18">
        <f t="shared" si="329"/>
        <v>1540</v>
      </c>
      <c r="L280" s="18">
        <f t="shared" si="329"/>
        <v>-1273</v>
      </c>
      <c r="M280" s="18">
        <f t="shared" si="329"/>
        <v>2169</v>
      </c>
      <c r="N280" s="18">
        <f t="shared" si="329"/>
        <v>796</v>
      </c>
      <c r="O280" s="18">
        <f t="shared" si="329"/>
        <v>-51</v>
      </c>
      <c r="P280" s="18">
        <f t="shared" si="329"/>
        <v>-290</v>
      </c>
      <c r="Q280" s="18">
        <f t="shared" si="329"/>
        <v>-248</v>
      </c>
      <c r="R280" s="18">
        <f t="shared" si="329"/>
        <v>-10937</v>
      </c>
      <c r="S280" s="18">
        <f t="shared" si="329"/>
        <v>-10075</v>
      </c>
      <c r="T280" s="18">
        <f t="shared" si="329"/>
        <v>1533</v>
      </c>
      <c r="U280" s="18">
        <f t="shared" si="329"/>
        <v>-1587</v>
      </c>
      <c r="V280" s="18">
        <f t="shared" si="329"/>
        <v>11699</v>
      </c>
      <c r="W280" s="18">
        <f t="shared" si="329"/>
        <v>-3244</v>
      </c>
      <c r="X280" s="18">
        <f t="shared" si="329"/>
        <v>792</v>
      </c>
      <c r="Y280" s="18">
        <f t="shared" si="329"/>
        <v>-3078</v>
      </c>
      <c r="Z280" s="18">
        <f t="shared" si="329"/>
        <v>6170</v>
      </c>
      <c r="AA280" s="18">
        <f t="shared" si="329"/>
        <v>-5095</v>
      </c>
      <c r="AB280" s="18">
        <f t="shared" si="329"/>
        <v>-2189</v>
      </c>
      <c r="AC280" s="18">
        <f t="shared" si="329"/>
        <v>23164</v>
      </c>
      <c r="AD280" s="18">
        <f t="shared" si="329"/>
        <v>-92</v>
      </c>
      <c r="AE280" s="18">
        <f t="shared" si="329"/>
        <v>-140</v>
      </c>
      <c r="AF280" s="18">
        <f t="shared" si="329"/>
        <v>-1370</v>
      </c>
      <c r="AG280" s="18">
        <f t="shared" si="329"/>
        <v>248</v>
      </c>
      <c r="AH280" s="18">
        <f t="shared" si="329"/>
        <v>-2136</v>
      </c>
      <c r="AI280" s="18">
        <f t="shared" si="329"/>
        <v>1665</v>
      </c>
      <c r="AJ280" s="18">
        <f t="shared" si="329"/>
        <v>72207</v>
      </c>
    </row>
    <row r="281" spans="1:36">
      <c r="A281" s="1">
        <f>A143</f>
        <v>41091</v>
      </c>
      <c r="B281" s="18">
        <f t="shared" ref="B281:AJ281" si="330">IF(OR(B131="C",B143="C"),"C",B143-B131)</f>
        <v>-10822</v>
      </c>
      <c r="C281" s="18">
        <f t="shared" si="330"/>
        <v>-37684</v>
      </c>
      <c r="D281" s="18">
        <f t="shared" si="330"/>
        <v>698</v>
      </c>
      <c r="E281" s="18">
        <f t="shared" si="330"/>
        <v>-6298</v>
      </c>
      <c r="F281" s="18">
        <f t="shared" si="330"/>
        <v>-25928</v>
      </c>
      <c r="G281" s="18">
        <f t="shared" si="330"/>
        <v>-13439</v>
      </c>
      <c r="H281" s="18">
        <f t="shared" si="330"/>
        <v>-5637</v>
      </c>
      <c r="I281" s="18">
        <f t="shared" si="330"/>
        <v>473</v>
      </c>
      <c r="J281" s="18">
        <f t="shared" si="330"/>
        <v>-1560</v>
      </c>
      <c r="K281" s="18">
        <f t="shared" si="330"/>
        <v>-2347</v>
      </c>
      <c r="L281" s="18">
        <f t="shared" si="330"/>
        <v>-2985</v>
      </c>
      <c r="M281" s="18">
        <f t="shared" si="330"/>
        <v>1701</v>
      </c>
      <c r="N281" s="18">
        <f t="shared" si="330"/>
        <v>1291</v>
      </c>
      <c r="O281" s="18">
        <f t="shared" si="330"/>
        <v>-1291</v>
      </c>
      <c r="P281" s="18">
        <f t="shared" si="330"/>
        <v>-2470</v>
      </c>
      <c r="Q281" s="18">
        <f t="shared" si="330"/>
        <v>-964</v>
      </c>
      <c r="R281" s="18">
        <f t="shared" si="330"/>
        <v>-29117</v>
      </c>
      <c r="S281" s="18">
        <f t="shared" si="330"/>
        <v>-22791</v>
      </c>
      <c r="T281" s="18">
        <f t="shared" si="330"/>
        <v>275</v>
      </c>
      <c r="U281" s="18">
        <f t="shared" si="330"/>
        <v>-6696</v>
      </c>
      <c r="V281" s="18">
        <f t="shared" si="330"/>
        <v>-603</v>
      </c>
      <c r="W281" s="18">
        <f t="shared" si="330"/>
        <v>-3185</v>
      </c>
      <c r="X281" s="18">
        <f t="shared" si="330"/>
        <v>-2242</v>
      </c>
      <c r="Y281" s="18">
        <f t="shared" si="330"/>
        <v>-3326</v>
      </c>
      <c r="Z281" s="18">
        <f t="shared" si="330"/>
        <v>-9356</v>
      </c>
      <c r="AA281" s="18">
        <f t="shared" si="330"/>
        <v>2738</v>
      </c>
      <c r="AB281" s="18">
        <f t="shared" si="330"/>
        <v>-7513</v>
      </c>
      <c r="AC281" s="18">
        <f t="shared" si="330"/>
        <v>17514</v>
      </c>
      <c r="AD281" s="18">
        <f t="shared" si="330"/>
        <v>-1295</v>
      </c>
      <c r="AE281" s="18">
        <f t="shared" si="330"/>
        <v>229</v>
      </c>
      <c r="AF281" s="18">
        <f t="shared" si="330"/>
        <v>-10484</v>
      </c>
      <c r="AG281" s="18">
        <f t="shared" si="330"/>
        <v>670</v>
      </c>
      <c r="AH281" s="18">
        <f t="shared" si="330"/>
        <v>190</v>
      </c>
      <c r="AI281" s="18">
        <f t="shared" si="330"/>
        <v>-612</v>
      </c>
      <c r="AJ281" s="18">
        <f t="shared" si="330"/>
        <v>-150716</v>
      </c>
    </row>
    <row r="282" spans="1:36">
      <c r="A282" s="1">
        <f>A144</f>
        <v>41122</v>
      </c>
      <c r="B282" s="18">
        <f t="shared" ref="B282:AJ282" si="331">IF(OR(B132="C",B144="C"),"C",B144-B132)</f>
        <v>-9622</v>
      </c>
      <c r="C282" s="18">
        <f t="shared" si="331"/>
        <v>-16845</v>
      </c>
      <c r="D282" s="18">
        <f t="shared" si="331"/>
        <v>-2005</v>
      </c>
      <c r="E282" s="18">
        <f t="shared" si="331"/>
        <v>-2519</v>
      </c>
      <c r="F282" s="18">
        <f t="shared" si="331"/>
        <v>-30945</v>
      </c>
      <c r="G282" s="18">
        <f t="shared" si="331"/>
        <v>-11428</v>
      </c>
      <c r="H282" s="18">
        <f t="shared" si="331"/>
        <v>-12060</v>
      </c>
      <c r="I282" s="18">
        <f t="shared" si="331"/>
        <v>-1565</v>
      </c>
      <c r="J282" s="18">
        <f t="shared" si="331"/>
        <v>-1431</v>
      </c>
      <c r="K282" s="18">
        <f t="shared" si="331"/>
        <v>-88</v>
      </c>
      <c r="L282" s="18">
        <f t="shared" si="331"/>
        <v>-15845</v>
      </c>
      <c r="M282" s="18">
        <f t="shared" si="331"/>
        <v>-7674</v>
      </c>
      <c r="N282" s="18">
        <f t="shared" si="331"/>
        <v>-5681</v>
      </c>
      <c r="O282" s="18">
        <f t="shared" si="331"/>
        <v>-1439</v>
      </c>
      <c r="P282" s="18">
        <f t="shared" si="331"/>
        <v>655</v>
      </c>
      <c r="Q282" s="18">
        <f t="shared" si="331"/>
        <v>-1568</v>
      </c>
      <c r="R282" s="18">
        <f t="shared" si="331"/>
        <v>-45221</v>
      </c>
      <c r="S282" s="18">
        <f t="shared" si="331"/>
        <v>-37173</v>
      </c>
      <c r="T282" s="18">
        <f t="shared" si="331"/>
        <v>-5448</v>
      </c>
      <c r="U282" s="18">
        <f t="shared" si="331"/>
        <v>-11162</v>
      </c>
      <c r="V282" s="18">
        <f t="shared" si="331"/>
        <v>-6506</v>
      </c>
      <c r="W282" s="18">
        <f t="shared" si="331"/>
        <v>-1936</v>
      </c>
      <c r="X282" s="18">
        <f t="shared" si="331"/>
        <v>2604</v>
      </c>
      <c r="Y282" s="18">
        <f t="shared" si="331"/>
        <v>-2624</v>
      </c>
      <c r="Z282" s="18">
        <f t="shared" si="331"/>
        <v>-8462</v>
      </c>
      <c r="AA282" s="18">
        <f t="shared" si="331"/>
        <v>-668</v>
      </c>
      <c r="AB282" s="18">
        <f t="shared" si="331"/>
        <v>-4001</v>
      </c>
      <c r="AC282" s="18">
        <f t="shared" si="331"/>
        <v>446</v>
      </c>
      <c r="AD282" s="18">
        <f t="shared" si="331"/>
        <v>352</v>
      </c>
      <c r="AE282" s="18">
        <f t="shared" si="331"/>
        <v>-2022</v>
      </c>
      <c r="AF282" s="18">
        <f t="shared" si="331"/>
        <v>-9709</v>
      </c>
      <c r="AG282" s="18">
        <f t="shared" si="331"/>
        <v>1449</v>
      </c>
      <c r="AH282" s="18">
        <f t="shared" si="331"/>
        <v>1440</v>
      </c>
      <c r="AI282" s="18">
        <f t="shared" si="331"/>
        <v>696</v>
      </c>
      <c r="AJ282" s="18">
        <f t="shared" si="331"/>
        <v>-202375</v>
      </c>
    </row>
    <row r="283" spans="1:36">
      <c r="A283" s="1">
        <f t="shared" ref="A283:A289" si="332">A145</f>
        <v>41153</v>
      </c>
      <c r="B283" s="18">
        <f t="shared" ref="B283:AJ283" si="333">IF(OR(B133="C",B145="C"),"C",B145-B133)</f>
        <v>-5460</v>
      </c>
      <c r="C283" s="18">
        <f t="shared" si="333"/>
        <v>-18469</v>
      </c>
      <c r="D283" s="18">
        <f t="shared" si="333"/>
        <v>-1678</v>
      </c>
      <c r="E283" s="18">
        <f t="shared" si="333"/>
        <v>-3566</v>
      </c>
      <c r="F283" s="18">
        <f t="shared" si="333"/>
        <v>-16008</v>
      </c>
      <c r="G283" s="18">
        <f t="shared" si="333"/>
        <v>3204</v>
      </c>
      <c r="H283" s="18">
        <f t="shared" si="333"/>
        <v>-5192</v>
      </c>
      <c r="I283" s="18">
        <f t="shared" si="333"/>
        <v>-232</v>
      </c>
      <c r="J283" s="18">
        <f t="shared" si="333"/>
        <v>-5020</v>
      </c>
      <c r="K283" s="18">
        <f t="shared" si="333"/>
        <v>-6764</v>
      </c>
      <c r="L283" s="18">
        <f t="shared" si="333"/>
        <v>-13300</v>
      </c>
      <c r="M283" s="18">
        <f t="shared" si="333"/>
        <v>-4675</v>
      </c>
      <c r="N283" s="18">
        <f t="shared" si="333"/>
        <v>8443</v>
      </c>
      <c r="O283" s="18">
        <f t="shared" si="333"/>
        <v>829</v>
      </c>
      <c r="P283" s="18">
        <f t="shared" si="333"/>
        <v>2409</v>
      </c>
      <c r="Q283" s="18">
        <f t="shared" si="333"/>
        <v>933</v>
      </c>
      <c r="R283" s="18">
        <f t="shared" si="333"/>
        <v>-12084</v>
      </c>
      <c r="S283" s="18">
        <f t="shared" si="333"/>
        <v>-10154</v>
      </c>
      <c r="T283" s="18">
        <f t="shared" si="333"/>
        <v>3546</v>
      </c>
      <c r="U283" s="18">
        <f t="shared" si="333"/>
        <v>-3427</v>
      </c>
      <c r="V283" s="18">
        <f t="shared" si="333"/>
        <v>12905</v>
      </c>
      <c r="W283" s="18">
        <f t="shared" si="333"/>
        <v>350</v>
      </c>
      <c r="X283" s="18">
        <f t="shared" si="333"/>
        <v>4670</v>
      </c>
      <c r="Y283" s="18">
        <f t="shared" si="333"/>
        <v>59</v>
      </c>
      <c r="Z283" s="18">
        <f t="shared" si="333"/>
        <v>17982</v>
      </c>
      <c r="AA283" s="18">
        <f t="shared" si="333"/>
        <v>-41</v>
      </c>
      <c r="AB283" s="18">
        <f t="shared" si="333"/>
        <v>-4345</v>
      </c>
      <c r="AC283" s="18">
        <f t="shared" si="333"/>
        <v>5644</v>
      </c>
      <c r="AD283" s="18">
        <f t="shared" si="333"/>
        <v>-196</v>
      </c>
      <c r="AE283" s="18">
        <f t="shared" si="333"/>
        <v>-139</v>
      </c>
      <c r="AF283" s="18">
        <f t="shared" si="333"/>
        <v>-11670</v>
      </c>
      <c r="AG283" s="18">
        <f t="shared" si="333"/>
        <v>-123</v>
      </c>
      <c r="AH283" s="18">
        <f t="shared" si="333"/>
        <v>-1269</v>
      </c>
      <c r="AI283" s="18">
        <f t="shared" si="333"/>
        <v>-7646</v>
      </c>
      <c r="AJ283" s="18">
        <f t="shared" si="333"/>
        <v>-78315</v>
      </c>
    </row>
    <row r="284" spans="1:36">
      <c r="A284" s="1">
        <f t="shared" si="332"/>
        <v>41183</v>
      </c>
      <c r="B284" s="18">
        <f t="shared" ref="B284:AJ284" si="334">IF(OR(B134="C",B146="C"),"C",B146-B134)</f>
        <v>3851</v>
      </c>
      <c r="C284" s="18">
        <f t="shared" si="334"/>
        <v>16567</v>
      </c>
      <c r="D284" s="18">
        <f t="shared" si="334"/>
        <v>-4746</v>
      </c>
      <c r="E284" s="18">
        <f t="shared" si="334"/>
        <v>-5719</v>
      </c>
      <c r="F284" s="18">
        <f t="shared" si="334"/>
        <v>-8000</v>
      </c>
      <c r="G284" s="18">
        <f t="shared" si="334"/>
        <v>12725</v>
      </c>
      <c r="H284" s="18">
        <f t="shared" si="334"/>
        <v>2515</v>
      </c>
      <c r="I284" s="18">
        <f t="shared" si="334"/>
        <v>280</v>
      </c>
      <c r="J284" s="18">
        <f t="shared" si="334"/>
        <v>-1016</v>
      </c>
      <c r="K284" s="18">
        <f t="shared" si="334"/>
        <v>3782</v>
      </c>
      <c r="L284" s="18">
        <f t="shared" si="334"/>
        <v>-958</v>
      </c>
      <c r="M284" s="18">
        <f t="shared" si="334"/>
        <v>-2752</v>
      </c>
      <c r="N284" s="18">
        <f t="shared" si="334"/>
        <v>-7669</v>
      </c>
      <c r="O284" s="18">
        <f t="shared" si="334"/>
        <v>-2153</v>
      </c>
      <c r="P284" s="18">
        <f t="shared" si="334"/>
        <v>-5157</v>
      </c>
      <c r="Q284" s="18">
        <f t="shared" si="334"/>
        <v>3545</v>
      </c>
      <c r="R284" s="18">
        <f t="shared" si="334"/>
        <v>-933</v>
      </c>
      <c r="S284" s="18">
        <f t="shared" si="334"/>
        <v>-2716</v>
      </c>
      <c r="T284" s="18">
        <f t="shared" si="334"/>
        <v>2134</v>
      </c>
      <c r="U284" s="18">
        <f t="shared" si="334"/>
        <v>-7169</v>
      </c>
      <c r="V284" s="18">
        <f t="shared" si="334"/>
        <v>24870</v>
      </c>
      <c r="W284" s="18">
        <f t="shared" si="334"/>
        <v>-624</v>
      </c>
      <c r="X284" s="18">
        <f t="shared" si="334"/>
        <v>9080</v>
      </c>
      <c r="Y284" s="18">
        <f t="shared" si="334"/>
        <v>1978</v>
      </c>
      <c r="Z284" s="18">
        <f t="shared" si="334"/>
        <v>35303</v>
      </c>
      <c r="AA284" s="18">
        <f t="shared" si="334"/>
        <v>8859</v>
      </c>
      <c r="AB284" s="18">
        <f t="shared" si="334"/>
        <v>3123</v>
      </c>
      <c r="AC284" s="18">
        <f t="shared" si="334"/>
        <v>26379</v>
      </c>
      <c r="AD284" s="18">
        <f t="shared" si="334"/>
        <v>3376</v>
      </c>
      <c r="AE284" s="18">
        <f t="shared" si="334"/>
        <v>-1188</v>
      </c>
      <c r="AF284" s="18">
        <f t="shared" si="334"/>
        <v>3757</v>
      </c>
      <c r="AG284" s="18">
        <f t="shared" si="334"/>
        <v>-1447</v>
      </c>
      <c r="AH284" s="18">
        <f t="shared" si="334"/>
        <v>4128</v>
      </c>
      <c r="AI284" s="18">
        <f t="shared" si="334"/>
        <v>493</v>
      </c>
      <c r="AJ284" s="18">
        <f t="shared" si="334"/>
        <v>81911</v>
      </c>
    </row>
    <row r="285" spans="1:36">
      <c r="A285" s="1">
        <f t="shared" si="332"/>
        <v>41214</v>
      </c>
      <c r="B285" s="18">
        <f t="shared" ref="B285:AJ285" si="335">IF(OR(B135="C",B147="C"),"C",B147-B135)</f>
        <v>-6578</v>
      </c>
      <c r="C285" s="18">
        <f t="shared" si="335"/>
        <v>59080</v>
      </c>
      <c r="D285" s="18">
        <f t="shared" si="335"/>
        <v>-4179</v>
      </c>
      <c r="E285" s="18">
        <f t="shared" si="335"/>
        <v>-1142</v>
      </c>
      <c r="F285" s="18">
        <f t="shared" si="335"/>
        <v>-11861</v>
      </c>
      <c r="G285" s="18">
        <f t="shared" si="335"/>
        <v>-9584</v>
      </c>
      <c r="H285" s="18">
        <f t="shared" si="335"/>
        <v>-2773</v>
      </c>
      <c r="I285" s="18">
        <f t="shared" si="335"/>
        <v>-76</v>
      </c>
      <c r="J285" s="18">
        <f t="shared" si="335"/>
        <v>-2552</v>
      </c>
      <c r="K285" s="18">
        <f t="shared" si="335"/>
        <v>1672</v>
      </c>
      <c r="L285" s="18">
        <f t="shared" si="335"/>
        <v>1739</v>
      </c>
      <c r="M285" s="18">
        <f t="shared" si="335"/>
        <v>-3287</v>
      </c>
      <c r="N285" s="18">
        <f t="shared" si="335"/>
        <v>-677</v>
      </c>
      <c r="O285" s="18">
        <f t="shared" si="335"/>
        <v>652</v>
      </c>
      <c r="P285" s="18">
        <f t="shared" si="335"/>
        <v>-1458</v>
      </c>
      <c r="Q285" s="18">
        <f t="shared" si="335"/>
        <v>2296</v>
      </c>
      <c r="R285" s="18">
        <f t="shared" si="335"/>
        <v>4176</v>
      </c>
      <c r="S285" s="18">
        <f t="shared" si="335"/>
        <v>3869</v>
      </c>
      <c r="T285" s="18">
        <f t="shared" si="335"/>
        <v>-5489</v>
      </c>
      <c r="U285" s="18">
        <f t="shared" si="335"/>
        <v>-4680</v>
      </c>
      <c r="V285" s="18">
        <f t="shared" si="335"/>
        <v>-7065</v>
      </c>
      <c r="W285" s="18">
        <f t="shared" si="335"/>
        <v>-1862</v>
      </c>
      <c r="X285" s="18">
        <f t="shared" si="335"/>
        <v>4411</v>
      </c>
      <c r="Y285" s="18">
        <f t="shared" si="335"/>
        <v>-4651</v>
      </c>
      <c r="Z285" s="18">
        <f t="shared" si="335"/>
        <v>-9169</v>
      </c>
      <c r="AA285" s="18">
        <f t="shared" si="335"/>
        <v>-6597</v>
      </c>
      <c r="AB285" s="18">
        <f t="shared" si="335"/>
        <v>-4758</v>
      </c>
      <c r="AC285" s="18">
        <f t="shared" si="335"/>
        <v>-1624</v>
      </c>
      <c r="AD285" s="18">
        <f t="shared" si="335"/>
        <v>1627</v>
      </c>
      <c r="AE285" s="18">
        <f t="shared" si="335"/>
        <v>-1716</v>
      </c>
      <c r="AF285" s="18">
        <f t="shared" si="335"/>
        <v>-18158</v>
      </c>
      <c r="AG285" s="18">
        <f t="shared" si="335"/>
        <v>-760</v>
      </c>
      <c r="AH285" s="18">
        <f t="shared" si="335"/>
        <v>-4037</v>
      </c>
      <c r="AI285" s="18">
        <f t="shared" si="335"/>
        <v>-3200</v>
      </c>
      <c r="AJ285" s="18">
        <f t="shared" si="335"/>
        <v>-33110</v>
      </c>
    </row>
    <row r="286" spans="1:36">
      <c r="A286" s="1">
        <f t="shared" si="332"/>
        <v>41244</v>
      </c>
      <c r="B286" s="18">
        <f t="shared" ref="B286:AJ286" si="336">IF(OR(B136="C",B148="C"),"C",B148-B136)</f>
        <v>-1896</v>
      </c>
      <c r="C286" s="18">
        <f t="shared" si="336"/>
        <v>23370</v>
      </c>
      <c r="D286" s="18">
        <f t="shared" si="336"/>
        <v>-6841</v>
      </c>
      <c r="E286" s="18">
        <f t="shared" si="336"/>
        <v>8205</v>
      </c>
      <c r="F286" s="18">
        <f t="shared" si="336"/>
        <v>-7575</v>
      </c>
      <c r="G286" s="18">
        <f t="shared" si="336"/>
        <v>-1875</v>
      </c>
      <c r="H286" s="18">
        <f t="shared" si="336"/>
        <v>-841</v>
      </c>
      <c r="I286" s="18">
        <f t="shared" si="336"/>
        <v>-815</v>
      </c>
      <c r="J286" s="18">
        <f t="shared" si="336"/>
        <v>-2824</v>
      </c>
      <c r="K286" s="18">
        <f t="shared" si="336"/>
        <v>1661</v>
      </c>
      <c r="L286" s="18">
        <f t="shared" si="336"/>
        <v>3116</v>
      </c>
      <c r="M286" s="18">
        <f t="shared" si="336"/>
        <v>-1050</v>
      </c>
      <c r="N286" s="18">
        <f t="shared" si="336"/>
        <v>-1353</v>
      </c>
      <c r="O286" s="18">
        <f t="shared" si="336"/>
        <v>-2949</v>
      </c>
      <c r="P286" s="18">
        <f t="shared" si="336"/>
        <v>4</v>
      </c>
      <c r="Q286" s="18">
        <f t="shared" si="336"/>
        <v>4684</v>
      </c>
      <c r="R286" s="18">
        <f t="shared" si="336"/>
        <v>24892</v>
      </c>
      <c r="S286" s="18">
        <f t="shared" si="336"/>
        <v>14852</v>
      </c>
      <c r="T286" s="18">
        <f t="shared" si="336"/>
        <v>1323</v>
      </c>
      <c r="U286" s="18">
        <f t="shared" si="336"/>
        <v>-1168</v>
      </c>
      <c r="V286" s="18">
        <f t="shared" si="336"/>
        <v>-1604</v>
      </c>
      <c r="W286" s="18">
        <f t="shared" si="336"/>
        <v>2353</v>
      </c>
      <c r="X286" s="18">
        <f t="shared" si="336"/>
        <v>4420</v>
      </c>
      <c r="Y286" s="18">
        <f t="shared" si="336"/>
        <v>-2077</v>
      </c>
      <c r="Z286" s="18">
        <f t="shared" si="336"/>
        <v>3092</v>
      </c>
      <c r="AA286" s="18">
        <f t="shared" si="336"/>
        <v>7228</v>
      </c>
      <c r="AB286" s="18">
        <f t="shared" si="336"/>
        <v>1146</v>
      </c>
      <c r="AC286" s="18">
        <f t="shared" si="336"/>
        <v>23169</v>
      </c>
      <c r="AD286" s="18">
        <f t="shared" si="336"/>
        <v>4385</v>
      </c>
      <c r="AE286" s="18">
        <f t="shared" si="336"/>
        <v>2958</v>
      </c>
      <c r="AF286" s="18">
        <f t="shared" si="336"/>
        <v>-7168</v>
      </c>
      <c r="AG286" s="18">
        <f t="shared" si="336"/>
        <v>1076</v>
      </c>
      <c r="AH286" s="18">
        <f t="shared" si="336"/>
        <v>-3825</v>
      </c>
      <c r="AI286" s="18">
        <f t="shared" si="336"/>
        <v>-1144</v>
      </c>
      <c r="AJ286" s="18">
        <f t="shared" si="336"/>
        <v>68984</v>
      </c>
    </row>
    <row r="287" spans="1:36">
      <c r="A287" s="1">
        <f t="shared" si="332"/>
        <v>41275</v>
      </c>
      <c r="B287" s="18">
        <f t="shared" ref="B287:AJ287" si="337">IF(OR(B137="C",B149="C"),"C",B149-B137)</f>
        <v>-6053</v>
      </c>
      <c r="C287" s="18">
        <f t="shared" si="337"/>
        <v>24113</v>
      </c>
      <c r="D287" s="18">
        <f t="shared" si="337"/>
        <v>21999</v>
      </c>
      <c r="E287" s="18">
        <f t="shared" si="337"/>
        <v>12441</v>
      </c>
      <c r="F287" s="18">
        <f t="shared" si="337"/>
        <v>-7273</v>
      </c>
      <c r="G287" s="18">
        <f t="shared" si="337"/>
        <v>-7174</v>
      </c>
      <c r="H287" s="18">
        <f t="shared" si="337"/>
        <v>1006</v>
      </c>
      <c r="I287" s="18">
        <f t="shared" si="337"/>
        <v>16295</v>
      </c>
      <c r="J287" s="18">
        <f t="shared" si="337"/>
        <v>1418</v>
      </c>
      <c r="K287" s="18">
        <f t="shared" si="337"/>
        <v>-1002</v>
      </c>
      <c r="L287" s="18">
        <f t="shared" si="337"/>
        <v>-4380</v>
      </c>
      <c r="M287" s="18">
        <f t="shared" si="337"/>
        <v>-1826</v>
      </c>
      <c r="N287" s="18">
        <f t="shared" si="337"/>
        <v>-276</v>
      </c>
      <c r="O287" s="18">
        <f t="shared" si="337"/>
        <v>-6494</v>
      </c>
      <c r="P287" s="18">
        <f t="shared" si="337"/>
        <v>254</v>
      </c>
      <c r="Q287" s="18">
        <f t="shared" si="337"/>
        <v>-6487</v>
      </c>
      <c r="R287" s="18">
        <f t="shared" si="337"/>
        <v>15233</v>
      </c>
      <c r="S287" s="18">
        <f t="shared" si="337"/>
        <v>11505</v>
      </c>
      <c r="T287" s="18">
        <f t="shared" si="337"/>
        <v>-1951</v>
      </c>
      <c r="U287" s="18">
        <f t="shared" si="337"/>
        <v>-5322</v>
      </c>
      <c r="V287" s="18">
        <f t="shared" si="337"/>
        <v>16773</v>
      </c>
      <c r="W287" s="18">
        <f t="shared" si="337"/>
        <v>-3685</v>
      </c>
      <c r="X287" s="18">
        <f t="shared" si="337"/>
        <v>-1134</v>
      </c>
      <c r="Y287" s="18">
        <f t="shared" si="337"/>
        <v>-5682</v>
      </c>
      <c r="Z287" s="18">
        <f t="shared" si="337"/>
        <v>6273</v>
      </c>
      <c r="AA287" s="18">
        <f t="shared" si="337"/>
        <v>-26490</v>
      </c>
      <c r="AB287" s="18">
        <f t="shared" si="337"/>
        <v>-9495</v>
      </c>
      <c r="AC287" s="18">
        <f t="shared" si="337"/>
        <v>-6706</v>
      </c>
      <c r="AD287" s="18">
        <f t="shared" si="337"/>
        <v>2113</v>
      </c>
      <c r="AE287" s="18">
        <f t="shared" si="337"/>
        <v>-8636</v>
      </c>
      <c r="AF287" s="18">
        <f t="shared" si="337"/>
        <v>-4176</v>
      </c>
      <c r="AG287" s="18">
        <f t="shared" si="337"/>
        <v>-750</v>
      </c>
      <c r="AH287" s="18">
        <f t="shared" si="337"/>
        <v>-5237</v>
      </c>
      <c r="AI287" s="18">
        <f t="shared" si="337"/>
        <v>317</v>
      </c>
      <c r="AJ287" s="18">
        <f t="shared" si="337"/>
        <v>-8267</v>
      </c>
    </row>
    <row r="288" spans="1:36">
      <c r="A288" s="1">
        <f t="shared" si="332"/>
        <v>41306</v>
      </c>
      <c r="B288" s="18">
        <f t="shared" ref="B288:AJ289" si="338">IF(OR(B138="C",B150="C"),"C",B150-B138)</f>
        <v>-12636</v>
      </c>
      <c r="C288" s="18">
        <f t="shared" si="338"/>
        <v>22223</v>
      </c>
      <c r="D288" s="18">
        <f t="shared" si="338"/>
        <v>-2311</v>
      </c>
      <c r="E288" s="18">
        <f t="shared" si="338"/>
        <v>-5323</v>
      </c>
      <c r="F288" s="18">
        <f t="shared" si="338"/>
        <v>4829</v>
      </c>
      <c r="G288" s="18">
        <f t="shared" si="338"/>
        <v>26277</v>
      </c>
      <c r="H288" s="18">
        <f t="shared" si="338"/>
        <v>1381</v>
      </c>
      <c r="I288" s="18">
        <f t="shared" si="338"/>
        <v>-913</v>
      </c>
      <c r="J288" s="18">
        <f t="shared" si="338"/>
        <v>-3145</v>
      </c>
      <c r="K288" s="18">
        <f t="shared" si="338"/>
        <v>-9999</v>
      </c>
      <c r="L288" s="18">
        <f t="shared" si="338"/>
        <v>-5351</v>
      </c>
      <c r="M288" s="18">
        <f t="shared" si="338"/>
        <v>-2574</v>
      </c>
      <c r="N288" s="18">
        <f t="shared" si="338"/>
        <v>-7006</v>
      </c>
      <c r="O288" s="18">
        <f t="shared" si="338"/>
        <v>1594</v>
      </c>
      <c r="P288" s="18">
        <f t="shared" si="338"/>
        <v>-4488</v>
      </c>
      <c r="Q288" s="18">
        <f t="shared" si="338"/>
        <v>-536</v>
      </c>
      <c r="R288" s="18">
        <f t="shared" si="338"/>
        <v>-8401</v>
      </c>
      <c r="S288" s="18">
        <f t="shared" si="338"/>
        <v>-7387</v>
      </c>
      <c r="T288" s="18">
        <f t="shared" si="338"/>
        <v>2737</v>
      </c>
      <c r="U288" s="18">
        <f t="shared" si="338"/>
        <v>579</v>
      </c>
      <c r="V288" s="18">
        <f t="shared" si="338"/>
        <v>13281</v>
      </c>
      <c r="W288" s="18">
        <f t="shared" si="338"/>
        <v>-154</v>
      </c>
      <c r="X288" s="18">
        <f t="shared" si="338"/>
        <v>5278</v>
      </c>
      <c r="Y288" s="18">
        <f t="shared" si="338"/>
        <v>-1679</v>
      </c>
      <c r="Z288" s="18">
        <f t="shared" si="338"/>
        <v>16727</v>
      </c>
      <c r="AA288" s="18">
        <f t="shared" si="338"/>
        <v>1974</v>
      </c>
      <c r="AB288" s="18">
        <f t="shared" si="338"/>
        <v>4442</v>
      </c>
      <c r="AC288" s="18">
        <f t="shared" si="338"/>
        <v>32185</v>
      </c>
      <c r="AD288" s="18">
        <f t="shared" si="338"/>
        <v>1853</v>
      </c>
      <c r="AE288" s="18">
        <f t="shared" si="338"/>
        <v>-7263</v>
      </c>
      <c r="AF288" s="18">
        <f t="shared" si="338"/>
        <v>-4534</v>
      </c>
      <c r="AG288" s="18">
        <f t="shared" si="338"/>
        <v>143</v>
      </c>
      <c r="AH288" s="18">
        <f t="shared" si="338"/>
        <v>5395</v>
      </c>
      <c r="AI288" s="18">
        <f t="shared" si="338"/>
        <v>868</v>
      </c>
      <c r="AJ288" s="18">
        <f t="shared" si="338"/>
        <v>48728</v>
      </c>
    </row>
    <row r="289" spans="1:73">
      <c r="A289" s="1">
        <f t="shared" si="332"/>
        <v>41334</v>
      </c>
      <c r="B289" s="18">
        <f t="shared" si="338"/>
        <v>28084</v>
      </c>
      <c r="C289" s="18">
        <f t="shared" si="338"/>
        <v>34254</v>
      </c>
      <c r="D289" s="18">
        <f t="shared" si="338"/>
        <v>16707</v>
      </c>
      <c r="E289" s="18">
        <f t="shared" si="338"/>
        <v>11837</v>
      </c>
      <c r="F289" s="18">
        <f t="shared" si="338"/>
        <v>21536</v>
      </c>
      <c r="G289" s="18">
        <f t="shared" si="338"/>
        <v>21823</v>
      </c>
      <c r="H289" s="18">
        <f t="shared" si="338"/>
        <v>12203</v>
      </c>
      <c r="I289" s="18">
        <f t="shared" si="338"/>
        <v>4056</v>
      </c>
      <c r="J289" s="18">
        <f t="shared" si="338"/>
        <v>3316</v>
      </c>
      <c r="K289" s="18">
        <f t="shared" si="338"/>
        <v>3075</v>
      </c>
      <c r="L289" s="18">
        <f t="shared" si="338"/>
        <v>15010</v>
      </c>
      <c r="M289" s="18">
        <f t="shared" si="338"/>
        <v>2594</v>
      </c>
      <c r="N289" s="18">
        <f t="shared" si="338"/>
        <v>-7676</v>
      </c>
      <c r="O289" s="18">
        <f t="shared" si="338"/>
        <v>4083</v>
      </c>
      <c r="P289" s="18">
        <f t="shared" si="338"/>
        <v>1276</v>
      </c>
      <c r="Q289" s="18">
        <f t="shared" si="338"/>
        <v>5569</v>
      </c>
      <c r="R289" s="18">
        <f t="shared" si="338"/>
        <v>4188</v>
      </c>
      <c r="S289" s="18">
        <f t="shared" si="338"/>
        <v>411</v>
      </c>
      <c r="T289" s="18">
        <f t="shared" si="338"/>
        <v>11527</v>
      </c>
      <c r="U289" s="18">
        <f t="shared" si="338"/>
        <v>9559</v>
      </c>
      <c r="V289" s="18">
        <f t="shared" si="338"/>
        <v>33681</v>
      </c>
      <c r="W289" s="18">
        <f t="shared" si="338"/>
        <v>1939</v>
      </c>
      <c r="X289" s="18">
        <f t="shared" si="338"/>
        <v>6038</v>
      </c>
      <c r="Y289" s="18">
        <f t="shared" si="338"/>
        <v>3237</v>
      </c>
      <c r="Z289" s="18">
        <f t="shared" si="338"/>
        <v>44895</v>
      </c>
      <c r="AA289" s="18">
        <f t="shared" si="338"/>
        <v>6980</v>
      </c>
      <c r="AB289" s="18">
        <f t="shared" si="338"/>
        <v>12125</v>
      </c>
      <c r="AC289" s="18">
        <f t="shared" si="338"/>
        <v>33951</v>
      </c>
      <c r="AD289" s="18">
        <f t="shared" si="338"/>
        <v>1436</v>
      </c>
      <c r="AE289" s="18">
        <f t="shared" si="338"/>
        <v>6920</v>
      </c>
      <c r="AF289" s="18">
        <f t="shared" si="338"/>
        <v>6244</v>
      </c>
      <c r="AG289" s="18">
        <f t="shared" si="338"/>
        <v>1489</v>
      </c>
      <c r="AH289" s="18">
        <f t="shared" si="338"/>
        <v>9799</v>
      </c>
      <c r="AI289" s="18">
        <f t="shared" si="338"/>
        <v>442</v>
      </c>
      <c r="AJ289" s="18">
        <f t="shared" si="338"/>
        <v>327305</v>
      </c>
    </row>
    <row r="290" spans="1:73">
      <c r="A290" s="1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</row>
    <row r="291" spans="1:73">
      <c r="A291" s="13" t="s">
        <v>46</v>
      </c>
      <c r="M291" s="13" t="s">
        <v>46</v>
      </c>
      <c r="AA291" s="13" t="s">
        <v>46</v>
      </c>
      <c r="AL291" s="1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</row>
    <row r="292" spans="1:73" ht="38.25">
      <c r="B292" s="12" t="str">
        <f t="shared" ref="B292:AJ292" si="339">B4</f>
        <v>Northland</v>
      </c>
      <c r="C292" s="12" t="str">
        <f t="shared" si="339"/>
        <v>Auckland</v>
      </c>
      <c r="D292" s="12" t="str">
        <f t="shared" si="339"/>
        <v>Coromandel</v>
      </c>
      <c r="E292" s="12" t="str">
        <f t="shared" si="339"/>
        <v>Waikato</v>
      </c>
      <c r="F292" s="12" t="str">
        <f t="shared" si="339"/>
        <v xml:space="preserve">Bay of Plenty </v>
      </c>
      <c r="G292" s="12" t="str">
        <f t="shared" si="339"/>
        <v>Rotorua</v>
      </c>
      <c r="H292" s="12" t="str">
        <f t="shared" si="339"/>
        <v>Taupo</v>
      </c>
      <c r="I292" s="12" t="str">
        <f t="shared" si="339"/>
        <v>Whakatane-Kawerau</v>
      </c>
      <c r="J292" s="12" t="str">
        <f t="shared" si="339"/>
        <v>Gisborne</v>
      </c>
      <c r="K292" s="12" t="str">
        <f t="shared" si="339"/>
        <v>Taranaki</v>
      </c>
      <c r="L292" s="12" t="str">
        <f t="shared" si="339"/>
        <v>Hawke's Bay</v>
      </c>
      <c r="M292" s="12" t="str">
        <f t="shared" si="339"/>
        <v>Ruapehu</v>
      </c>
      <c r="N292" s="12" t="str">
        <f t="shared" si="339"/>
        <v>Manawatu</v>
      </c>
      <c r="O292" s="12" t="str">
        <f t="shared" si="339"/>
        <v>Wanganui</v>
      </c>
      <c r="P292" s="12" t="str">
        <f t="shared" si="339"/>
        <v>Wairarapa</v>
      </c>
      <c r="Q292" s="12" t="str">
        <f t="shared" si="339"/>
        <v>Kapiti-Horowhenua</v>
      </c>
      <c r="R292" s="12" t="str">
        <f t="shared" si="339"/>
        <v>Wellington</v>
      </c>
      <c r="S292" s="12" t="str">
        <f t="shared" si="339"/>
        <v>Wellington City</v>
      </c>
      <c r="T292" s="12" t="str">
        <f t="shared" si="339"/>
        <v>Marlborough</v>
      </c>
      <c r="U292" s="12" t="str">
        <f t="shared" si="339"/>
        <v>Nelson-Tasman</v>
      </c>
      <c r="V292" s="12" t="str">
        <f t="shared" si="339"/>
        <v>Canterbury</v>
      </c>
      <c r="W292" s="12" t="str">
        <f t="shared" si="339"/>
        <v>Hurunui</v>
      </c>
      <c r="X292" s="12" t="str">
        <f t="shared" si="339"/>
        <v>Mackenzie</v>
      </c>
      <c r="Y292" s="12" t="str">
        <f t="shared" si="339"/>
        <v>Timaru</v>
      </c>
      <c r="Z292" s="12" t="str">
        <f t="shared" si="339"/>
        <v>Combined Canterbury RTOs</v>
      </c>
      <c r="AA292" s="12" t="str">
        <f t="shared" si="339"/>
        <v>West Coast</v>
      </c>
      <c r="AB292" s="12" t="str">
        <f t="shared" si="339"/>
        <v>Wanaka</v>
      </c>
      <c r="AC292" s="12" t="str">
        <f t="shared" si="339"/>
        <v>Queenstown</v>
      </c>
      <c r="AD292" s="12" t="str">
        <f t="shared" si="339"/>
        <v>Waitaki</v>
      </c>
      <c r="AE292" s="12" t="str">
        <f t="shared" si="339"/>
        <v>Central Otago</v>
      </c>
      <c r="AF292" s="12" t="str">
        <f t="shared" si="339"/>
        <v>Dunedin</v>
      </c>
      <c r="AG292" s="12" t="str">
        <f t="shared" si="339"/>
        <v>Clutha</v>
      </c>
      <c r="AH292" s="12" t="str">
        <f t="shared" si="339"/>
        <v>Fiordland</v>
      </c>
      <c r="AI292" s="12" t="str">
        <f t="shared" si="339"/>
        <v>Southland</v>
      </c>
      <c r="AJ292" s="12" t="str">
        <f t="shared" si="339"/>
        <v>Total NZ</v>
      </c>
      <c r="AL292" s="1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</row>
    <row r="293" spans="1:73">
      <c r="A293" s="1">
        <f>A17</f>
        <v>37257</v>
      </c>
      <c r="B293" s="43">
        <f t="shared" ref="B293:AJ293" si="340">IF(OR(B17="C",B5="C"),"C",(B17/B5-1))</f>
        <v>8.741238145726582E-2</v>
      </c>
      <c r="C293" s="43">
        <f t="shared" si="340"/>
        <v>7.8826450644272406E-2</v>
      </c>
      <c r="D293" s="43">
        <f t="shared" si="340"/>
        <v>-8.0768490093682255E-3</v>
      </c>
      <c r="E293" s="43">
        <f t="shared" si="340"/>
        <v>4.2530325722844875E-3</v>
      </c>
      <c r="F293" s="43">
        <f t="shared" si="340"/>
        <v>-3.0390222669432809E-2</v>
      </c>
      <c r="G293" s="43">
        <f t="shared" si="340"/>
        <v>-2.3413370529042576E-2</v>
      </c>
      <c r="H293" s="43">
        <f t="shared" si="340"/>
        <v>-1.9464702343394591E-2</v>
      </c>
      <c r="I293" s="43">
        <f t="shared" si="340"/>
        <v>-5.0116884714760279E-2</v>
      </c>
      <c r="J293" s="43">
        <f t="shared" si="340"/>
        <v>0.17736895445076284</v>
      </c>
      <c r="K293" s="43">
        <f t="shared" si="340"/>
        <v>5.1798815521966191E-3</v>
      </c>
      <c r="L293" s="43">
        <f t="shared" si="340"/>
        <v>7.5678224285506968E-2</v>
      </c>
      <c r="M293" s="43">
        <f t="shared" si="340"/>
        <v>0.16808252427184467</v>
      </c>
      <c r="N293" s="43">
        <f t="shared" si="340"/>
        <v>7.2198228853116886E-2</v>
      </c>
      <c r="O293" s="43">
        <f t="shared" si="340"/>
        <v>0.14112995645198256</v>
      </c>
      <c r="P293" s="43">
        <f t="shared" si="340"/>
        <v>-4.6029285099052575E-2</v>
      </c>
      <c r="Q293" s="43">
        <f t="shared" si="340"/>
        <v>-7.8180226336781344E-2</v>
      </c>
      <c r="R293" s="43">
        <f t="shared" si="340"/>
        <v>6.3014720651955569E-2</v>
      </c>
      <c r="S293" s="43">
        <f t="shared" si="340"/>
        <v>5.5404646782926781E-2</v>
      </c>
      <c r="T293" s="43">
        <f t="shared" si="340"/>
        <v>-4.1907584902348916E-2</v>
      </c>
      <c r="U293" s="43">
        <f t="shared" si="340"/>
        <v>-3.6832689639029637E-2</v>
      </c>
      <c r="V293" s="43">
        <f t="shared" si="340"/>
        <v>4.6885586769332965E-2</v>
      </c>
      <c r="W293" s="43">
        <f t="shared" si="340"/>
        <v>-4.5879354290569219E-2</v>
      </c>
      <c r="X293" s="43">
        <f t="shared" si="340"/>
        <v>-0.10210690277094603</v>
      </c>
      <c r="Y293" s="43">
        <f t="shared" si="340"/>
        <v>-2.3645815864497766E-2</v>
      </c>
      <c r="Z293" s="43">
        <f t="shared" si="340"/>
        <v>2.09461565024045E-2</v>
      </c>
      <c r="AA293" s="43">
        <f t="shared" si="340"/>
        <v>-3.2191273266204634E-2</v>
      </c>
      <c r="AB293" s="43">
        <f t="shared" si="340"/>
        <v>-6.6557099457144275E-2</v>
      </c>
      <c r="AC293" s="43">
        <f t="shared" si="340"/>
        <v>8.7778244435111397E-2</v>
      </c>
      <c r="AD293" s="43">
        <f t="shared" si="340"/>
        <v>9.0346210865963172E-2</v>
      </c>
      <c r="AE293" s="43">
        <f t="shared" si="340"/>
        <v>-8.3780234212542437E-2</v>
      </c>
      <c r="AF293" s="43">
        <f t="shared" si="340"/>
        <v>0.1034979922925594</v>
      </c>
      <c r="AG293" s="43">
        <f t="shared" si="340"/>
        <v>-9.5790734088606388E-2</v>
      </c>
      <c r="AH293" s="43">
        <f t="shared" si="340"/>
        <v>-1.0930570273558593E-2</v>
      </c>
      <c r="AI293" s="43">
        <f t="shared" si="340"/>
        <v>0.14074517790823049</v>
      </c>
      <c r="AJ293" s="43">
        <f t="shared" si="340"/>
        <v>2.67465550154804E-2</v>
      </c>
      <c r="AK293" s="37"/>
    </row>
    <row r="294" spans="1:73">
      <c r="A294" s="1">
        <f>A18</f>
        <v>37288</v>
      </c>
      <c r="B294" s="43">
        <f t="shared" ref="B294:AJ294" si="341">IF(OR(B18="C",B6="C"),"C",(B18/B6-1))</f>
        <v>9.4119810341883658E-2</v>
      </c>
      <c r="C294" s="43">
        <f t="shared" si="341"/>
        <v>0.1303118081360759</v>
      </c>
      <c r="D294" s="43">
        <f t="shared" si="341"/>
        <v>6.0115903233614709E-2</v>
      </c>
      <c r="E294" s="43">
        <f t="shared" si="341"/>
        <v>9.5289564010808459E-2</v>
      </c>
      <c r="F294" s="43">
        <f t="shared" si="341"/>
        <v>-1.8406242005628015E-2</v>
      </c>
      <c r="G294" s="43">
        <f t="shared" si="341"/>
        <v>5.5889544858891416E-2</v>
      </c>
      <c r="H294" s="43">
        <f t="shared" si="341"/>
        <v>5.2155514414176096E-2</v>
      </c>
      <c r="I294" s="43">
        <f t="shared" si="341"/>
        <v>7.0992366412213848E-2</v>
      </c>
      <c r="J294" s="43">
        <f t="shared" si="341"/>
        <v>7.3355866177818418E-2</v>
      </c>
      <c r="K294" s="43">
        <f t="shared" si="341"/>
        <v>7.0365033621517803E-2</v>
      </c>
      <c r="L294" s="43">
        <f t="shared" si="341"/>
        <v>8.4064744101219668E-2</v>
      </c>
      <c r="M294" s="43">
        <f t="shared" si="341"/>
        <v>0.17341482047364409</v>
      </c>
      <c r="N294" s="43">
        <f t="shared" si="341"/>
        <v>9.9477800619077961E-2</v>
      </c>
      <c r="O294" s="43">
        <f t="shared" si="341"/>
        <v>-0.12498020794848785</v>
      </c>
      <c r="P294" s="43">
        <f t="shared" si="341"/>
        <v>0.1510343442458324</v>
      </c>
      <c r="Q294" s="43">
        <f t="shared" si="341"/>
        <v>6.8475750577367211E-2</v>
      </c>
      <c r="R294" s="43">
        <f t="shared" si="341"/>
        <v>9.8135548777963377E-2</v>
      </c>
      <c r="S294" s="43">
        <f t="shared" si="341"/>
        <v>0.13348404576595851</v>
      </c>
      <c r="T294" s="43">
        <f t="shared" si="341"/>
        <v>-8.326561230230678E-3</v>
      </c>
      <c r="U294" s="43">
        <f t="shared" si="341"/>
        <v>8.8193445674160431E-2</v>
      </c>
      <c r="V294" s="43">
        <f t="shared" si="341"/>
        <v>8.6727326828810014E-2</v>
      </c>
      <c r="W294" s="43">
        <f t="shared" si="341"/>
        <v>6.3616378125858741E-2</v>
      </c>
      <c r="X294" s="43">
        <f t="shared" si="341"/>
        <v>1.9561897741035228E-2</v>
      </c>
      <c r="Y294" s="43">
        <f t="shared" si="341"/>
        <v>2.5985867335308832E-2</v>
      </c>
      <c r="Z294" s="43">
        <f t="shared" si="341"/>
        <v>7.6333106421601959E-2</v>
      </c>
      <c r="AA294" s="43">
        <f t="shared" si="341"/>
        <v>-1.5081939228405616E-2</v>
      </c>
      <c r="AB294" s="43">
        <f t="shared" si="341"/>
        <v>-4.2715615216365688E-2</v>
      </c>
      <c r="AC294" s="43">
        <f t="shared" si="341"/>
        <v>9.9849770102733437E-3</v>
      </c>
      <c r="AD294" s="43">
        <f t="shared" si="341"/>
        <v>3.2456779492613386E-3</v>
      </c>
      <c r="AE294" s="43">
        <f t="shared" si="341"/>
        <v>6.4291960053384889E-2</v>
      </c>
      <c r="AF294" s="43">
        <f t="shared" si="341"/>
        <v>0.14489287493771807</v>
      </c>
      <c r="AG294" s="43">
        <f t="shared" si="341"/>
        <v>3.9591633466135479E-2</v>
      </c>
      <c r="AH294" s="43">
        <f t="shared" si="341"/>
        <v>4.9466163276904895E-2</v>
      </c>
      <c r="AI294" s="43">
        <f t="shared" si="341"/>
        <v>7.8026838216816552E-2</v>
      </c>
      <c r="AJ294" s="43">
        <f t="shared" si="341"/>
        <v>6.9605239530861729E-2</v>
      </c>
    </row>
    <row r="295" spans="1:73">
      <c r="A295" s="1">
        <f>A19</f>
        <v>37316</v>
      </c>
      <c r="B295" s="43">
        <f t="shared" ref="B295:AJ295" si="342">IF(OR(B19="C",B7="C"),"C",(B19/B7-1))</f>
        <v>0.24696758937265262</v>
      </c>
      <c r="C295" s="43">
        <f t="shared" si="342"/>
        <v>0.17061462983384712</v>
      </c>
      <c r="D295" s="43">
        <f t="shared" si="342"/>
        <v>0.31218152593960524</v>
      </c>
      <c r="E295" s="43">
        <f t="shared" si="342"/>
        <v>6.966377680084479E-2</v>
      </c>
      <c r="F295" s="43">
        <f t="shared" si="342"/>
        <v>0.23079351866469566</v>
      </c>
      <c r="G295" s="43">
        <f t="shared" si="342"/>
        <v>0.11766887089796674</v>
      </c>
      <c r="H295" s="43">
        <f t="shared" si="342"/>
        <v>0.10829653968579933</v>
      </c>
      <c r="I295" s="43">
        <f t="shared" si="342"/>
        <v>0.34210860187769598</v>
      </c>
      <c r="J295" s="43">
        <f t="shared" si="342"/>
        <v>5.9094795993159144E-2</v>
      </c>
      <c r="K295" s="43">
        <f t="shared" si="342"/>
        <v>0.19370972691009514</v>
      </c>
      <c r="L295" s="43">
        <f t="shared" si="342"/>
        <v>0.24323099850968699</v>
      </c>
      <c r="M295" s="43">
        <f t="shared" si="342"/>
        <v>0.5106180477068587</v>
      </c>
      <c r="N295" s="43">
        <f t="shared" si="342"/>
        <v>0.36279201905636049</v>
      </c>
      <c r="O295" s="43">
        <f t="shared" si="342"/>
        <v>0.10450077599586138</v>
      </c>
      <c r="P295" s="43">
        <f t="shared" si="342"/>
        <v>0.23863815478379657</v>
      </c>
      <c r="Q295" s="43">
        <f t="shared" si="342"/>
        <v>0.32858287545787546</v>
      </c>
      <c r="R295" s="43">
        <f t="shared" si="342"/>
        <v>8.2230018694460894E-2</v>
      </c>
      <c r="S295" s="43">
        <f t="shared" si="342"/>
        <v>8.977512988391001E-2</v>
      </c>
      <c r="T295" s="43">
        <f t="shared" si="342"/>
        <v>0.14147900790592804</v>
      </c>
      <c r="U295" s="43">
        <f t="shared" si="342"/>
        <v>0.16421361917457888</v>
      </c>
      <c r="V295" s="43">
        <f t="shared" si="342"/>
        <v>0.23871172043811928</v>
      </c>
      <c r="W295" s="43">
        <f t="shared" si="342"/>
        <v>0.25002384358607532</v>
      </c>
      <c r="X295" s="43">
        <f t="shared" si="342"/>
        <v>0.19262541714535808</v>
      </c>
      <c r="Y295" s="43">
        <f t="shared" si="342"/>
        <v>0.14793554884189319</v>
      </c>
      <c r="Z295" s="43">
        <f t="shared" si="342"/>
        <v>0.23057533066995073</v>
      </c>
      <c r="AA295" s="43">
        <f t="shared" si="342"/>
        <v>5.4277772952314729E-2</v>
      </c>
      <c r="AB295" s="43">
        <f t="shared" si="342"/>
        <v>0.17558109166884295</v>
      </c>
      <c r="AC295" s="43">
        <f t="shared" si="342"/>
        <v>0.1003079747855653</v>
      </c>
      <c r="AD295" s="43">
        <f t="shared" si="342"/>
        <v>0.375021840164937</v>
      </c>
      <c r="AE295" s="43">
        <f t="shared" si="342"/>
        <v>0.67475008061915509</v>
      </c>
      <c r="AF295" s="43">
        <f t="shared" si="342"/>
        <v>7.5904146429574881E-2</v>
      </c>
      <c r="AG295" s="43">
        <f t="shared" si="342"/>
        <v>0.15310869871704491</v>
      </c>
      <c r="AH295" s="43">
        <f t="shared" si="342"/>
        <v>9.66457733355921E-2</v>
      </c>
      <c r="AI295" s="43">
        <f t="shared" si="342"/>
        <v>0.14556127652165252</v>
      </c>
      <c r="AJ295" s="43">
        <f t="shared" si="342"/>
        <v>0.17329618631598653</v>
      </c>
    </row>
    <row r="296" spans="1:73">
      <c r="A296" s="1">
        <f>A20</f>
        <v>37347</v>
      </c>
      <c r="B296" s="43">
        <f t="shared" ref="B296:AJ296" si="343">IF(OR(B20="C",B8="C"),"C",(B20/B8-1))</f>
        <v>3.0896150113230991E-3</v>
      </c>
      <c r="C296" s="43">
        <f t="shared" si="343"/>
        <v>0.13498866245088226</v>
      </c>
      <c r="D296" s="43">
        <f t="shared" si="343"/>
        <v>0.11055155875299749</v>
      </c>
      <c r="E296" s="43">
        <f t="shared" si="343"/>
        <v>8.1674653367182826E-2</v>
      </c>
      <c r="F296" s="43">
        <f t="shared" si="343"/>
        <v>-0.10796779307986448</v>
      </c>
      <c r="G296" s="43">
        <f t="shared" si="343"/>
        <v>-3.5447131698062795E-2</v>
      </c>
      <c r="H296" s="43">
        <f t="shared" si="343"/>
        <v>-4.8130867389960086E-2</v>
      </c>
      <c r="I296" s="43">
        <f t="shared" si="343"/>
        <v>-0.15565102445472567</v>
      </c>
      <c r="J296" s="43">
        <f t="shared" si="343"/>
        <v>-0.30379506641366227</v>
      </c>
      <c r="K296" s="43">
        <f t="shared" si="343"/>
        <v>-0.19396177844931306</v>
      </c>
      <c r="L296" s="43">
        <f t="shared" si="343"/>
        <v>-6.3993700374040285E-2</v>
      </c>
      <c r="M296" s="43">
        <f t="shared" si="343"/>
        <v>0.20354906054279742</v>
      </c>
      <c r="N296" s="43">
        <f t="shared" si="343"/>
        <v>-1.3076361237424283E-2</v>
      </c>
      <c r="O296" s="43">
        <f t="shared" si="343"/>
        <v>-0.30705268268997332</v>
      </c>
      <c r="P296" s="43">
        <f t="shared" si="343"/>
        <v>-7.5058685446009354E-2</v>
      </c>
      <c r="Q296" s="43">
        <f t="shared" si="343"/>
        <v>-0.17205620666380317</v>
      </c>
      <c r="R296" s="43">
        <f t="shared" si="343"/>
        <v>4.2987616453407096E-2</v>
      </c>
      <c r="S296" s="43">
        <f t="shared" si="343"/>
        <v>7.0770440840481008E-2</v>
      </c>
      <c r="T296" s="43">
        <f t="shared" si="343"/>
        <v>-3.7468678001446265E-2</v>
      </c>
      <c r="U296" s="43">
        <f t="shared" si="343"/>
        <v>1.1154784657362971E-2</v>
      </c>
      <c r="V296" s="43">
        <f t="shared" si="343"/>
        <v>-1.1959210677712551E-2</v>
      </c>
      <c r="W296" s="43">
        <f t="shared" si="343"/>
        <v>-5.6554809843400444E-2</v>
      </c>
      <c r="X296" s="43">
        <f t="shared" si="343"/>
        <v>-2.0273184759166063E-2</v>
      </c>
      <c r="Y296" s="43">
        <f t="shared" si="343"/>
        <v>-9.9140560022179081E-2</v>
      </c>
      <c r="Z296" s="43">
        <f t="shared" si="343"/>
        <v>-2.0045276568220971E-2</v>
      </c>
      <c r="AA296" s="43">
        <f t="shared" si="343"/>
        <v>1.6511867905055766E-3</v>
      </c>
      <c r="AB296" s="43">
        <f t="shared" si="343"/>
        <v>0.1391106043329533</v>
      </c>
      <c r="AC296" s="43">
        <f t="shared" si="343"/>
        <v>1.3176745472991636E-2</v>
      </c>
      <c r="AD296" s="43">
        <f t="shared" si="343"/>
        <v>-4.9101132493862831E-3</v>
      </c>
      <c r="AE296" s="43">
        <f t="shared" si="343"/>
        <v>-8.6511779748626116E-2</v>
      </c>
      <c r="AF296" s="43">
        <f t="shared" si="343"/>
        <v>6.979185967512791E-3</v>
      </c>
      <c r="AG296" s="43">
        <f t="shared" si="343"/>
        <v>-3.062761506276146E-2</v>
      </c>
      <c r="AH296" s="43">
        <f t="shared" si="343"/>
        <v>0.14960605875526789</v>
      </c>
      <c r="AI296" s="43">
        <f t="shared" si="343"/>
        <v>0.22571980739624609</v>
      </c>
      <c r="AJ296" s="43">
        <f t="shared" si="343"/>
        <v>1.1397382559188207E-2</v>
      </c>
    </row>
    <row r="297" spans="1:73">
      <c r="A297" s="1">
        <f>A21</f>
        <v>37377</v>
      </c>
      <c r="B297" s="43">
        <f t="shared" ref="B297:AJ297" si="344">IF(OR(B21="C",B9="C"),"C",(B21/B9-1))</f>
        <v>0.17966111606555457</v>
      </c>
      <c r="C297" s="43">
        <f t="shared" si="344"/>
        <v>0.14843354236216211</v>
      </c>
      <c r="D297" s="43">
        <f t="shared" si="344"/>
        <v>0.34071697728892958</v>
      </c>
      <c r="E297" s="43">
        <f t="shared" si="344"/>
        <v>9.5104458995946439E-2</v>
      </c>
      <c r="F297" s="43">
        <f t="shared" si="344"/>
        <v>0.15758496755674556</v>
      </c>
      <c r="G297" s="43">
        <f t="shared" si="344"/>
        <v>0.12961935971767069</v>
      </c>
      <c r="H297" s="43">
        <f t="shared" si="344"/>
        <v>0.22094651358162976</v>
      </c>
      <c r="I297" s="43">
        <f t="shared" si="344"/>
        <v>0.22037665224002811</v>
      </c>
      <c r="J297" s="43">
        <f t="shared" si="344"/>
        <v>-4.1040462427746061E-3</v>
      </c>
      <c r="K297" s="43">
        <f t="shared" si="344"/>
        <v>-7.2562624955897936E-2</v>
      </c>
      <c r="L297" s="43">
        <f t="shared" si="344"/>
        <v>0.16626753335614097</v>
      </c>
      <c r="M297" s="43">
        <f t="shared" si="344"/>
        <v>0.43703225806451607</v>
      </c>
      <c r="N297" s="43">
        <f t="shared" si="344"/>
        <v>0.13619024429835247</v>
      </c>
      <c r="O297" s="43">
        <f t="shared" si="344"/>
        <v>-3.5212622666923266E-2</v>
      </c>
      <c r="P297" s="43">
        <f t="shared" si="344"/>
        <v>3.3113198772207308E-2</v>
      </c>
      <c r="Q297" s="43">
        <f t="shared" si="344"/>
        <v>0.10751708428246021</v>
      </c>
      <c r="R297" s="43">
        <f t="shared" si="344"/>
        <v>8.9663245092742594E-2</v>
      </c>
      <c r="S297" s="43">
        <f t="shared" si="344"/>
        <v>0.10664898452456062</v>
      </c>
      <c r="T297" s="43">
        <f t="shared" si="344"/>
        <v>-2.1901898361042282E-2</v>
      </c>
      <c r="U297" s="43">
        <f t="shared" si="344"/>
        <v>0.1032852493623011</v>
      </c>
      <c r="V297" s="43">
        <f t="shared" si="344"/>
        <v>8.9463754979869803E-2</v>
      </c>
      <c r="W297" s="43">
        <f t="shared" si="344"/>
        <v>1.1559752523607969E-2</v>
      </c>
      <c r="X297" s="43">
        <f t="shared" si="344"/>
        <v>0.30098452883263005</v>
      </c>
      <c r="Y297" s="43">
        <f t="shared" si="344"/>
        <v>-0.10216063879755755</v>
      </c>
      <c r="Z297" s="43">
        <f t="shared" si="344"/>
        <v>8.5725995883812356E-2</v>
      </c>
      <c r="AA297" s="43">
        <f t="shared" si="344"/>
        <v>3.717398611907452E-3</v>
      </c>
      <c r="AB297" s="43">
        <f t="shared" si="344"/>
        <v>0.21250082415771088</v>
      </c>
      <c r="AC297" s="43">
        <f t="shared" si="344"/>
        <v>-7.991429481425727E-3</v>
      </c>
      <c r="AD297" s="43">
        <f t="shared" si="344"/>
        <v>0.14233544134675347</v>
      </c>
      <c r="AE297" s="43">
        <f t="shared" si="344"/>
        <v>0.16793142214727386</v>
      </c>
      <c r="AF297" s="43">
        <f t="shared" si="344"/>
        <v>3.3850493653032387E-2</v>
      </c>
      <c r="AG297" s="43">
        <f t="shared" si="344"/>
        <v>-6.8965517241379337E-2</v>
      </c>
      <c r="AH297" s="43">
        <f t="shared" si="344"/>
        <v>0.15150444562209264</v>
      </c>
      <c r="AI297" s="43">
        <f t="shared" si="344"/>
        <v>4.6055298791859212E-2</v>
      </c>
      <c r="AJ297" s="43">
        <f t="shared" si="344"/>
        <v>0.10646366315700817</v>
      </c>
    </row>
    <row r="298" spans="1:73">
      <c r="A298" s="1">
        <f>A22</f>
        <v>37408</v>
      </c>
      <c r="B298" s="43">
        <f t="shared" ref="B298:AJ298" si="345">IF(OR(B22="C",B10="C"),"C",(B22/B10-1))</f>
        <v>9.6357446808510661E-2</v>
      </c>
      <c r="C298" s="43">
        <f t="shared" si="345"/>
        <v>0.11649360622349847</v>
      </c>
      <c r="D298" s="43">
        <f t="shared" si="345"/>
        <v>4.3102638745422084E-2</v>
      </c>
      <c r="E298" s="43">
        <f t="shared" si="345"/>
        <v>8.3333333333333259E-2</v>
      </c>
      <c r="F298" s="43">
        <f t="shared" si="345"/>
        <v>4.0783270881179723E-2</v>
      </c>
      <c r="G298" s="43">
        <f t="shared" si="345"/>
        <v>2.7527021385164829E-2</v>
      </c>
      <c r="H298" s="43">
        <f t="shared" si="345"/>
        <v>6.9934487177173432E-2</v>
      </c>
      <c r="I298" s="43">
        <f t="shared" si="345"/>
        <v>0.15447349484288808</v>
      </c>
      <c r="J298" s="43">
        <f t="shared" si="345"/>
        <v>-0.14907559091972855</v>
      </c>
      <c r="K298" s="43">
        <f t="shared" si="345"/>
        <v>-0.13391477147273134</v>
      </c>
      <c r="L298" s="43">
        <f t="shared" si="345"/>
        <v>0.13635495727719693</v>
      </c>
      <c r="M298" s="43">
        <f t="shared" si="345"/>
        <v>0.16167068006310714</v>
      </c>
      <c r="N298" s="43">
        <f t="shared" si="345"/>
        <v>4.7194934311752812E-2</v>
      </c>
      <c r="O298" s="43">
        <f t="shared" si="345"/>
        <v>0.36733490566037741</v>
      </c>
      <c r="P298" s="43">
        <f t="shared" si="345"/>
        <v>-1.7665615141955859E-2</v>
      </c>
      <c r="Q298" s="43">
        <f t="shared" si="345"/>
        <v>1.6896444490515083E-2</v>
      </c>
      <c r="R298" s="43">
        <f t="shared" si="345"/>
        <v>4.5814738025793389E-2</v>
      </c>
      <c r="S298" s="43">
        <f t="shared" si="345"/>
        <v>7.1539169735520547E-2</v>
      </c>
      <c r="T298" s="43">
        <f t="shared" si="345"/>
        <v>1.6978976939462154E-2</v>
      </c>
      <c r="U298" s="43">
        <f t="shared" si="345"/>
        <v>4.1695461875143947E-2</v>
      </c>
      <c r="V298" s="43">
        <f t="shared" si="345"/>
        <v>7.2356893370620901E-2</v>
      </c>
      <c r="W298" s="43">
        <f t="shared" si="345"/>
        <v>-1.1953469715202614E-2</v>
      </c>
      <c r="X298" s="43">
        <f t="shared" si="345"/>
        <v>6.8659457253621659E-2</v>
      </c>
      <c r="Y298" s="43">
        <f t="shared" si="345"/>
        <v>-8.9310940197771194E-2</v>
      </c>
      <c r="Z298" s="43">
        <f t="shared" si="345"/>
        <v>5.7189841918962925E-2</v>
      </c>
      <c r="AA298" s="43">
        <f t="shared" si="345"/>
        <v>3.3150422875553698E-2</v>
      </c>
      <c r="AB298" s="43">
        <f t="shared" si="345"/>
        <v>0.26821928562082942</v>
      </c>
      <c r="AC298" s="43">
        <f t="shared" si="345"/>
        <v>2.4752135186499657E-2</v>
      </c>
      <c r="AD298" s="43">
        <f t="shared" si="345"/>
        <v>9.6429727106029484E-2</v>
      </c>
      <c r="AE298" s="43">
        <f t="shared" si="345"/>
        <v>0.37446808510638308</v>
      </c>
      <c r="AF298" s="43">
        <f t="shared" si="345"/>
        <v>0.22838636240446641</v>
      </c>
      <c r="AG298" s="43">
        <f t="shared" si="345"/>
        <v>-0.24342891278375145</v>
      </c>
      <c r="AH298" s="43">
        <f t="shared" si="345"/>
        <v>0.27631731325998832</v>
      </c>
      <c r="AI298" s="43">
        <f t="shared" si="345"/>
        <v>0.14934674465642606</v>
      </c>
      <c r="AJ298" s="43">
        <f t="shared" si="345"/>
        <v>7.3852246648314468E-2</v>
      </c>
    </row>
    <row r="299" spans="1:73">
      <c r="A299" s="1">
        <f>A23</f>
        <v>37438</v>
      </c>
      <c r="B299" s="43">
        <f t="shared" ref="B299:AJ299" si="346">IF(OR(B23="C",B11="C"),"C",(B23/B11-1))</f>
        <v>7.3249984526830403E-2</v>
      </c>
      <c r="C299" s="43">
        <f t="shared" si="346"/>
        <v>8.5335089259584329E-2</v>
      </c>
      <c r="D299" s="43">
        <f t="shared" si="346"/>
        <v>0.11568833903658859</v>
      </c>
      <c r="E299" s="43">
        <f t="shared" si="346"/>
        <v>0.12541053599579621</v>
      </c>
      <c r="F299" s="43">
        <f t="shared" si="346"/>
        <v>1.8596522674314553E-3</v>
      </c>
      <c r="G299" s="43">
        <f t="shared" si="346"/>
        <v>3.8688562490517553E-2</v>
      </c>
      <c r="H299" s="43">
        <f t="shared" si="346"/>
        <v>7.9666662171820057E-2</v>
      </c>
      <c r="I299" s="43">
        <f t="shared" si="346"/>
        <v>-0.1069447298130265</v>
      </c>
      <c r="J299" s="43">
        <f t="shared" si="346"/>
        <v>-5.6205803462570092E-2</v>
      </c>
      <c r="K299" s="43">
        <f t="shared" si="346"/>
        <v>5.5374839246538965E-2</v>
      </c>
      <c r="L299" s="43">
        <f t="shared" si="346"/>
        <v>7.3213643844945997E-2</v>
      </c>
      <c r="M299" s="43">
        <f t="shared" si="346"/>
        <v>0.14844361490758029</v>
      </c>
      <c r="N299" s="43">
        <f t="shared" si="346"/>
        <v>4.2164611939895957E-2</v>
      </c>
      <c r="O299" s="43">
        <f t="shared" si="346"/>
        <v>-0.12890418210693488</v>
      </c>
      <c r="P299" s="43">
        <f t="shared" si="346"/>
        <v>0.18035714285714288</v>
      </c>
      <c r="Q299" s="43">
        <f t="shared" si="346"/>
        <v>1.2997864636524081E-2</v>
      </c>
      <c r="R299" s="43">
        <f t="shared" si="346"/>
        <v>7.7701816386055444E-2</v>
      </c>
      <c r="S299" s="43">
        <f t="shared" si="346"/>
        <v>0.10559478846707071</v>
      </c>
      <c r="T299" s="43">
        <f t="shared" si="346"/>
        <v>-6.9751646339662798E-2</v>
      </c>
      <c r="U299" s="43">
        <f t="shared" si="346"/>
        <v>-6.3559409731564487E-2</v>
      </c>
      <c r="V299" s="43">
        <f t="shared" si="346"/>
        <v>0.13264048953687668</v>
      </c>
      <c r="W299" s="43">
        <f t="shared" si="346"/>
        <v>0.10601255582162961</v>
      </c>
      <c r="X299" s="43">
        <f t="shared" si="346"/>
        <v>0.17509727626459148</v>
      </c>
      <c r="Y299" s="43">
        <f t="shared" si="346"/>
        <v>-0.16947415615192463</v>
      </c>
      <c r="Z299" s="43">
        <f t="shared" si="346"/>
        <v>0.11509809734479637</v>
      </c>
      <c r="AA299" s="43">
        <f t="shared" si="346"/>
        <v>0.10707247646157225</v>
      </c>
      <c r="AB299" s="43">
        <f t="shared" si="346"/>
        <v>0.15290858725761769</v>
      </c>
      <c r="AC299" s="43">
        <f t="shared" si="346"/>
        <v>-1.5424322497388343E-2</v>
      </c>
      <c r="AD299" s="43">
        <f t="shared" si="346"/>
        <v>0.14024329937691626</v>
      </c>
      <c r="AE299" s="43">
        <f t="shared" si="346"/>
        <v>0.37908149721263595</v>
      </c>
      <c r="AF299" s="43">
        <f t="shared" si="346"/>
        <v>0.18772823371132041</v>
      </c>
      <c r="AG299" s="43">
        <f t="shared" si="346"/>
        <v>-6.7029972752043587E-2</v>
      </c>
      <c r="AH299" s="43">
        <f t="shared" si="346"/>
        <v>0.18217450579413774</v>
      </c>
      <c r="AI299" s="43">
        <f t="shared" si="346"/>
        <v>0.1018107277075504</v>
      </c>
      <c r="AJ299" s="43">
        <f t="shared" si="346"/>
        <v>6.8945962846995057E-2</v>
      </c>
    </row>
    <row r="300" spans="1:73">
      <c r="A300" s="1">
        <f>A24</f>
        <v>37469</v>
      </c>
      <c r="B300" s="43">
        <f t="shared" ref="B300:AJ300" si="347">IF(OR(B24="C",B12="C"),"C",(B24/B12-1))</f>
        <v>7.1267686060529245E-2</v>
      </c>
      <c r="C300" s="43">
        <f t="shared" si="347"/>
        <v>9.0102906725532117E-2</v>
      </c>
      <c r="D300" s="43">
        <f t="shared" si="347"/>
        <v>0.19685625261591411</v>
      </c>
      <c r="E300" s="43">
        <f t="shared" si="347"/>
        <v>1.2575525951808997E-2</v>
      </c>
      <c r="F300" s="43">
        <f t="shared" si="347"/>
        <v>-7.6504415691106553E-3</v>
      </c>
      <c r="G300" s="43">
        <f t="shared" si="347"/>
        <v>8.3774137457673703E-2</v>
      </c>
      <c r="H300" s="43">
        <f t="shared" si="347"/>
        <v>9.8005635907894906E-2</v>
      </c>
      <c r="I300" s="43">
        <f t="shared" si="347"/>
        <v>0.12259343148357882</v>
      </c>
      <c r="J300" s="43">
        <f t="shared" si="347"/>
        <v>-2.1905805038335169E-2</v>
      </c>
      <c r="K300" s="43">
        <f t="shared" si="347"/>
        <v>0.1361903032504086</v>
      </c>
      <c r="L300" s="43">
        <f t="shared" si="347"/>
        <v>0.15845070422535201</v>
      </c>
      <c r="M300" s="43">
        <f t="shared" si="347"/>
        <v>2.1926053310404203E-2</v>
      </c>
      <c r="N300" s="43">
        <f t="shared" si="347"/>
        <v>0.10863735404212527</v>
      </c>
      <c r="O300" s="43">
        <f t="shared" si="347"/>
        <v>-0.11935964843443458</v>
      </c>
      <c r="P300" s="43">
        <f t="shared" si="347"/>
        <v>0.12944277792927905</v>
      </c>
      <c r="Q300" s="43">
        <f t="shared" si="347"/>
        <v>2.534134352812667E-2</v>
      </c>
      <c r="R300" s="43">
        <f t="shared" si="347"/>
        <v>4.6869134810960889E-2</v>
      </c>
      <c r="S300" s="43">
        <f t="shared" si="347"/>
        <v>8.4417846173332034E-2</v>
      </c>
      <c r="T300" s="43">
        <f t="shared" si="347"/>
        <v>-6.5811828818720941E-2</v>
      </c>
      <c r="U300" s="43">
        <f t="shared" si="347"/>
        <v>-3.3306271564846779E-2</v>
      </c>
      <c r="V300" s="43">
        <f t="shared" si="347"/>
        <v>-1.4294046506042712E-2</v>
      </c>
      <c r="W300" s="43">
        <f t="shared" si="347"/>
        <v>0.11164736164736166</v>
      </c>
      <c r="X300" s="43">
        <f t="shared" si="347"/>
        <v>0.1137564112378473</v>
      </c>
      <c r="Y300" s="43">
        <f t="shared" si="347"/>
        <v>-7.8048439031219385E-2</v>
      </c>
      <c r="Z300" s="43">
        <f t="shared" si="347"/>
        <v>-5.762875795921607E-3</v>
      </c>
      <c r="AA300" s="43">
        <f t="shared" si="347"/>
        <v>1.2467422694935504E-2</v>
      </c>
      <c r="AB300" s="43">
        <f t="shared" si="347"/>
        <v>9.4131943633007031E-2</v>
      </c>
      <c r="AC300" s="43">
        <f t="shared" si="347"/>
        <v>-7.2561239260805044E-2</v>
      </c>
      <c r="AD300" s="43">
        <f t="shared" si="347"/>
        <v>0.22930743243243246</v>
      </c>
      <c r="AE300" s="43">
        <f t="shared" si="347"/>
        <v>0.26823116569799321</v>
      </c>
      <c r="AF300" s="43">
        <f t="shared" si="347"/>
        <v>5.932021313166036E-2</v>
      </c>
      <c r="AG300" s="43">
        <f t="shared" si="347"/>
        <v>-0.1350623929532665</v>
      </c>
      <c r="AH300" s="43">
        <f t="shared" si="347"/>
        <v>0.10261770587165975</v>
      </c>
      <c r="AI300" s="43">
        <f t="shared" si="347"/>
        <v>0.13831967213114749</v>
      </c>
      <c r="AJ300" s="43">
        <f t="shared" si="347"/>
        <v>4.0442996416472088E-2</v>
      </c>
    </row>
    <row r="301" spans="1:73">
      <c r="A301" s="1">
        <f>A25</f>
        <v>37500</v>
      </c>
      <c r="B301" s="43">
        <f t="shared" ref="B301:AJ301" si="348">IF(OR(B25="C",B13="C"),"C",(B25/B13-1))</f>
        <v>5.009405790809951E-2</v>
      </c>
      <c r="C301" s="43">
        <f t="shared" si="348"/>
        <v>9.407834313687613E-2</v>
      </c>
      <c r="D301" s="43">
        <f t="shared" si="348"/>
        <v>0.19187729531216235</v>
      </c>
      <c r="E301" s="43">
        <f t="shared" si="348"/>
        <v>2.972213033410509E-2</v>
      </c>
      <c r="F301" s="43">
        <f t="shared" si="348"/>
        <v>-4.1624271575246841E-4</v>
      </c>
      <c r="G301" s="43">
        <f t="shared" si="348"/>
        <v>4.7242142965645773E-2</v>
      </c>
      <c r="H301" s="43">
        <f t="shared" si="348"/>
        <v>-1.5362551036229299E-2</v>
      </c>
      <c r="I301" s="43">
        <f t="shared" si="348"/>
        <v>-7.0748023515102343E-2</v>
      </c>
      <c r="J301" s="43">
        <f t="shared" si="348"/>
        <v>-5.2451424544447844E-2</v>
      </c>
      <c r="K301" s="43">
        <f t="shared" si="348"/>
        <v>-4.1492169628717268E-2</v>
      </c>
      <c r="L301" s="43">
        <f t="shared" si="348"/>
        <v>7.1884589608832039E-2</v>
      </c>
      <c r="M301" s="43">
        <f t="shared" si="348"/>
        <v>2.4093148231079331E-2</v>
      </c>
      <c r="N301" s="43">
        <f t="shared" si="348"/>
        <v>0.1876576014750142</v>
      </c>
      <c r="O301" s="43">
        <f t="shared" si="348"/>
        <v>-5.9784411276948557E-2</v>
      </c>
      <c r="P301" s="43">
        <f t="shared" si="348"/>
        <v>6.2771115080377582E-2</v>
      </c>
      <c r="Q301" s="43">
        <f t="shared" si="348"/>
        <v>-7.8657232186934323E-2</v>
      </c>
      <c r="R301" s="43">
        <f t="shared" si="348"/>
        <v>-2.4022286836456685E-2</v>
      </c>
      <c r="S301" s="43">
        <f t="shared" si="348"/>
        <v>9.4433120780896829E-3</v>
      </c>
      <c r="T301" s="43">
        <f t="shared" si="348"/>
        <v>-2.2250544315224885E-2</v>
      </c>
      <c r="U301" s="43">
        <f t="shared" si="348"/>
        <v>6.1060203819474079E-2</v>
      </c>
      <c r="V301" s="43">
        <f t="shared" si="348"/>
        <v>6.8707632294906062E-2</v>
      </c>
      <c r="W301" s="43">
        <f t="shared" si="348"/>
        <v>-1.1023622047244053E-2</v>
      </c>
      <c r="X301" s="43">
        <f t="shared" si="348"/>
        <v>0.21368144690781787</v>
      </c>
      <c r="Y301" s="43">
        <f t="shared" si="348"/>
        <v>3.6565856631369797E-3</v>
      </c>
      <c r="Z301" s="43">
        <f t="shared" si="348"/>
        <v>6.8247712878254818E-2</v>
      </c>
      <c r="AA301" s="43">
        <f t="shared" si="348"/>
        <v>2.7123722241804815E-2</v>
      </c>
      <c r="AB301" s="43">
        <f t="shared" si="348"/>
        <v>-9.0986636337786475E-4</v>
      </c>
      <c r="AC301" s="43">
        <f t="shared" si="348"/>
        <v>-9.7803140456649951E-2</v>
      </c>
      <c r="AD301" s="43">
        <f t="shared" si="348"/>
        <v>0.17819090307884489</v>
      </c>
      <c r="AE301" s="43">
        <f t="shared" si="348"/>
        <v>0.1535039865715484</v>
      </c>
      <c r="AF301" s="43">
        <f t="shared" si="348"/>
        <v>1.4353524083284386E-2</v>
      </c>
      <c r="AG301" s="43">
        <f t="shared" si="348"/>
        <v>-3.9360393603936061E-2</v>
      </c>
      <c r="AH301" s="43">
        <f t="shared" si="348"/>
        <v>0.13932839308365041</v>
      </c>
      <c r="AI301" s="43">
        <f t="shared" si="348"/>
        <v>3.7419888360554099E-2</v>
      </c>
      <c r="AJ301" s="43">
        <f t="shared" si="348"/>
        <v>3.5873053518221676E-2</v>
      </c>
    </row>
    <row r="302" spans="1:73">
      <c r="A302" s="1">
        <f>A26</f>
        <v>37530</v>
      </c>
      <c r="B302" s="43">
        <f t="shared" ref="B302:AJ302" si="349">IF(OR(B26="C",B14="C"),"C",(B26/B14-1))</f>
        <v>2.5939566749831666E-2</v>
      </c>
      <c r="C302" s="43">
        <f t="shared" si="349"/>
        <v>0.14786443947104977</v>
      </c>
      <c r="D302" s="43">
        <f t="shared" si="349"/>
        <v>5.1623203831825393E-2</v>
      </c>
      <c r="E302" s="43">
        <f t="shared" si="349"/>
        <v>-5.0232618247609162E-2</v>
      </c>
      <c r="F302" s="43">
        <f t="shared" si="349"/>
        <v>-1.9794258550896893E-2</v>
      </c>
      <c r="G302" s="43">
        <f t="shared" si="349"/>
        <v>9.6275598627666437E-3</v>
      </c>
      <c r="H302" s="43">
        <f t="shared" si="349"/>
        <v>5.6567266105167269E-2</v>
      </c>
      <c r="I302" s="43">
        <f t="shared" si="349"/>
        <v>0.13812301166489926</v>
      </c>
      <c r="J302" s="43">
        <f t="shared" si="349"/>
        <v>-8.9911043610327646E-2</v>
      </c>
      <c r="K302" s="43">
        <f t="shared" si="349"/>
        <v>0.17720808383233533</v>
      </c>
      <c r="L302" s="43">
        <f t="shared" si="349"/>
        <v>2.6749098085165457E-2</v>
      </c>
      <c r="M302" s="43">
        <f t="shared" si="349"/>
        <v>0.1973335687797988</v>
      </c>
      <c r="N302" s="43">
        <f t="shared" si="349"/>
        <v>0.20570032201338306</v>
      </c>
      <c r="O302" s="43">
        <f t="shared" si="349"/>
        <v>-0.11669481981981977</v>
      </c>
      <c r="P302" s="43">
        <f t="shared" si="349"/>
        <v>0.23377216345787999</v>
      </c>
      <c r="Q302" s="43">
        <f t="shared" si="349"/>
        <v>-0.1254604550379198</v>
      </c>
      <c r="R302" s="43">
        <f t="shared" si="349"/>
        <v>0.11883995933436786</v>
      </c>
      <c r="S302" s="43">
        <f t="shared" si="349"/>
        <v>0.15659163083494931</v>
      </c>
      <c r="T302" s="43">
        <f t="shared" si="349"/>
        <v>-6.7512679672538267E-2</v>
      </c>
      <c r="U302" s="43">
        <f t="shared" si="349"/>
        <v>2.1756623396341102E-2</v>
      </c>
      <c r="V302" s="43">
        <f t="shared" si="349"/>
        <v>0.12312694636116306</v>
      </c>
      <c r="W302" s="43">
        <f t="shared" si="349"/>
        <v>-4.6319409774227549E-2</v>
      </c>
      <c r="X302" s="43">
        <f t="shared" si="349"/>
        <v>0.11926007619811507</v>
      </c>
      <c r="Y302" s="43">
        <f t="shared" si="349"/>
        <v>0.12544636952784027</v>
      </c>
      <c r="Z302" s="43">
        <f t="shared" si="349"/>
        <v>0.11352206133143161</v>
      </c>
      <c r="AA302" s="43">
        <f t="shared" si="349"/>
        <v>1.0366266229206778E-2</v>
      </c>
      <c r="AB302" s="43">
        <f t="shared" si="349"/>
        <v>4.5775642836959562E-2</v>
      </c>
      <c r="AC302" s="43">
        <f t="shared" si="349"/>
        <v>-7.4365518704282763E-2</v>
      </c>
      <c r="AD302" s="43">
        <f t="shared" si="349"/>
        <v>8.058883575994269E-4</v>
      </c>
      <c r="AE302" s="43">
        <f t="shared" si="349"/>
        <v>0.13278778709943606</v>
      </c>
      <c r="AF302" s="43">
        <f t="shared" si="349"/>
        <v>2.8155559029406252E-2</v>
      </c>
      <c r="AG302" s="43">
        <f t="shared" si="349"/>
        <v>-0.14926289926289926</v>
      </c>
      <c r="AH302" s="43">
        <f t="shared" si="349"/>
        <v>3.138798940241383E-2</v>
      </c>
      <c r="AI302" s="43">
        <f t="shared" si="349"/>
        <v>5.1874999999999893E-2</v>
      </c>
      <c r="AJ302" s="43">
        <f t="shared" si="349"/>
        <v>6.1871813774941442E-2</v>
      </c>
    </row>
    <row r="303" spans="1:73">
      <c r="A303" s="1">
        <f>A27</f>
        <v>37561</v>
      </c>
      <c r="B303" s="43">
        <f t="shared" ref="B303:AJ303" si="350">IF(OR(B27="C",B15="C"),"C",(B27/B15-1))</f>
        <v>-1.0473497999537118E-2</v>
      </c>
      <c r="C303" s="43">
        <f t="shared" si="350"/>
        <v>0.22641641995707018</v>
      </c>
      <c r="D303" s="43">
        <f t="shared" si="350"/>
        <v>-3.4319680666435315E-2</v>
      </c>
      <c r="E303" s="43">
        <f t="shared" si="350"/>
        <v>0.13306309481847012</v>
      </c>
      <c r="F303" s="43">
        <f t="shared" si="350"/>
        <v>7.8851056830331334E-2</v>
      </c>
      <c r="G303" s="43">
        <f t="shared" si="350"/>
        <v>0.12532068383314932</v>
      </c>
      <c r="H303" s="43">
        <f t="shared" si="350"/>
        <v>7.7217831172937013E-2</v>
      </c>
      <c r="I303" s="43">
        <f t="shared" si="350"/>
        <v>3.6402761588810284E-2</v>
      </c>
      <c r="J303" s="43">
        <f t="shared" si="350"/>
        <v>-0.10996096320014037</v>
      </c>
      <c r="K303" s="43">
        <f t="shared" si="350"/>
        <v>0.18190496720352289</v>
      </c>
      <c r="L303" s="43">
        <f t="shared" si="350"/>
        <v>-3.1805454102751263E-3</v>
      </c>
      <c r="M303" s="43">
        <f t="shared" si="350"/>
        <v>-7.5943584765603145E-3</v>
      </c>
      <c r="N303" s="43">
        <f t="shared" si="350"/>
        <v>-1.3290177038889683E-2</v>
      </c>
      <c r="O303" s="43">
        <f t="shared" si="350"/>
        <v>2.653872104355659E-2</v>
      </c>
      <c r="P303" s="43">
        <f t="shared" si="350"/>
        <v>0.19224555735056548</v>
      </c>
      <c r="Q303" s="43">
        <f t="shared" si="350"/>
        <v>-0.2390897956552569</v>
      </c>
      <c r="R303" s="43">
        <f t="shared" si="350"/>
        <v>4.96834992163806E-2</v>
      </c>
      <c r="S303" s="43">
        <f t="shared" si="350"/>
        <v>8.8738197711273559E-2</v>
      </c>
      <c r="T303" s="43">
        <f t="shared" si="350"/>
        <v>3.4089067367776504E-2</v>
      </c>
      <c r="U303" s="43">
        <f t="shared" si="350"/>
        <v>3.4208712002506969E-2</v>
      </c>
      <c r="V303" s="43">
        <f t="shared" si="350"/>
        <v>0.13127508405622246</v>
      </c>
      <c r="W303" s="43">
        <f t="shared" si="350"/>
        <v>7.4858335818669852E-2</v>
      </c>
      <c r="X303" s="43">
        <f t="shared" si="350"/>
        <v>2.8374945790223594E-2</v>
      </c>
      <c r="Y303" s="43">
        <f t="shared" si="350"/>
        <v>3.7511664074650009E-2</v>
      </c>
      <c r="Z303" s="43">
        <f t="shared" si="350"/>
        <v>0.11508803783777721</v>
      </c>
      <c r="AA303" s="43">
        <f t="shared" si="350"/>
        <v>0.10336401490247638</v>
      </c>
      <c r="AB303" s="43">
        <f t="shared" si="350"/>
        <v>0.23376243417203035</v>
      </c>
      <c r="AC303" s="43">
        <f t="shared" si="350"/>
        <v>0.1025614011983933</v>
      </c>
      <c r="AD303" s="43">
        <f t="shared" si="350"/>
        <v>4.1688884579960339E-2</v>
      </c>
      <c r="AE303" s="43">
        <f t="shared" si="350"/>
        <v>6.9301176812436527E-2</v>
      </c>
      <c r="AF303" s="43">
        <f t="shared" si="350"/>
        <v>5.167831166144099E-2</v>
      </c>
      <c r="AG303" s="43">
        <f t="shared" si="350"/>
        <v>-7.755834829443442E-2</v>
      </c>
      <c r="AH303" s="43">
        <f t="shared" si="350"/>
        <v>0.17245937329912131</v>
      </c>
      <c r="AI303" s="43">
        <f t="shared" si="350"/>
        <v>0.13521535518765249</v>
      </c>
      <c r="AJ303" s="43">
        <f t="shared" si="350"/>
        <v>0.10280858812606808</v>
      </c>
    </row>
    <row r="304" spans="1:73">
      <c r="A304" s="1">
        <f>A28</f>
        <v>37591</v>
      </c>
      <c r="B304" s="43">
        <f t="shared" ref="B304:AJ304" si="351">IF(OR(B28="C",B16="C"),"C",(B28/B16-1))</f>
        <v>-3.0656552445723295E-2</v>
      </c>
      <c r="C304" s="43">
        <f t="shared" si="351"/>
        <v>9.6268113710650471E-2</v>
      </c>
      <c r="D304" s="43">
        <f t="shared" si="351"/>
        <v>-9.2767887201219867E-2</v>
      </c>
      <c r="E304" s="43">
        <f t="shared" si="351"/>
        <v>0.17670225800805173</v>
      </c>
      <c r="F304" s="43">
        <f t="shared" si="351"/>
        <v>-1.0485371215964823E-2</v>
      </c>
      <c r="G304" s="43">
        <f t="shared" si="351"/>
        <v>5.033554975211918E-2</v>
      </c>
      <c r="H304" s="43">
        <f t="shared" si="351"/>
        <v>4.1349535701658002E-2</v>
      </c>
      <c r="I304" s="43">
        <f t="shared" si="351"/>
        <v>8.4359926432314269E-2</v>
      </c>
      <c r="J304" s="43">
        <f t="shared" si="351"/>
        <v>-4.5316036914504587E-2</v>
      </c>
      <c r="K304" s="43">
        <f t="shared" si="351"/>
        <v>4.7258774892593669E-2</v>
      </c>
      <c r="L304" s="43">
        <f t="shared" si="351"/>
        <v>-2.3035923675514325E-2</v>
      </c>
      <c r="M304" s="43">
        <f t="shared" si="351"/>
        <v>0.18444274975487529</v>
      </c>
      <c r="N304" s="43">
        <f t="shared" si="351"/>
        <v>-0.13531607765057241</v>
      </c>
      <c r="O304" s="43">
        <f t="shared" si="351"/>
        <v>-4.621160409556313E-2</v>
      </c>
      <c r="P304" s="43">
        <f t="shared" si="351"/>
        <v>1.6336943872527154E-2</v>
      </c>
      <c r="Q304" s="43">
        <f t="shared" si="351"/>
        <v>-7.4510506743133642E-2</v>
      </c>
      <c r="R304" s="43">
        <f t="shared" si="351"/>
        <v>-2.3284260818258962E-2</v>
      </c>
      <c r="S304" s="43">
        <f t="shared" si="351"/>
        <v>-1.4747128284831268E-2</v>
      </c>
      <c r="T304" s="43">
        <f t="shared" si="351"/>
        <v>-6.9907064725716062E-4</v>
      </c>
      <c r="U304" s="43">
        <f t="shared" si="351"/>
        <v>0.10065706696490984</v>
      </c>
      <c r="V304" s="43">
        <f t="shared" si="351"/>
        <v>5.9040306629383865E-2</v>
      </c>
      <c r="W304" s="43">
        <f t="shared" si="351"/>
        <v>8.1681350954478926E-3</v>
      </c>
      <c r="X304" s="43">
        <f t="shared" si="351"/>
        <v>2.9008707463193284E-2</v>
      </c>
      <c r="Y304" s="43">
        <f t="shared" si="351"/>
        <v>-6.4117776312898278E-2</v>
      </c>
      <c r="Z304" s="43">
        <f t="shared" si="351"/>
        <v>4.6507439291825214E-2</v>
      </c>
      <c r="AA304" s="43">
        <f t="shared" si="351"/>
        <v>8.0788535959232188E-2</v>
      </c>
      <c r="AB304" s="43">
        <f t="shared" si="351"/>
        <v>4.4557091435752261E-2</v>
      </c>
      <c r="AC304" s="43">
        <f t="shared" si="351"/>
        <v>-2.0118406031805036E-2</v>
      </c>
      <c r="AD304" s="43">
        <f t="shared" si="351"/>
        <v>7.5727616470669945E-2</v>
      </c>
      <c r="AE304" s="43">
        <f t="shared" si="351"/>
        <v>5.1560993249758935E-2</v>
      </c>
      <c r="AF304" s="43">
        <f t="shared" si="351"/>
        <v>7.2286507434791147E-3</v>
      </c>
      <c r="AG304" s="43">
        <f t="shared" si="351"/>
        <v>-0.11961466416911959</v>
      </c>
      <c r="AH304" s="43">
        <f t="shared" si="351"/>
        <v>0.19935991777045814</v>
      </c>
      <c r="AI304" s="43">
        <f t="shared" si="351"/>
        <v>-2.8766064630620813E-2</v>
      </c>
      <c r="AJ304" s="43">
        <f t="shared" si="351"/>
        <v>3.3213397536129952E-2</v>
      </c>
    </row>
    <row r="305" spans="1:36">
      <c r="A305" s="1">
        <f>A29</f>
        <v>37622</v>
      </c>
      <c r="B305" s="43">
        <f t="shared" ref="B305:AJ305" si="352">IF(OR(B29="C",B17="C"),"C",(B29/B17-1))</f>
        <v>1.385432565312561E-2</v>
      </c>
      <c r="C305" s="43">
        <f t="shared" si="352"/>
        <v>4.1251362046223594E-2</v>
      </c>
      <c r="D305" s="43">
        <f t="shared" si="352"/>
        <v>-0.10446644739847422</v>
      </c>
      <c r="E305" s="43">
        <f t="shared" si="352"/>
        <v>6.1772105784446474E-2</v>
      </c>
      <c r="F305" s="43">
        <f t="shared" si="352"/>
        <v>-6.5781265486261287E-2</v>
      </c>
      <c r="G305" s="43">
        <f t="shared" si="352"/>
        <v>1.4856054643852978E-2</v>
      </c>
      <c r="H305" s="43">
        <f t="shared" si="352"/>
        <v>4.4573309888136459E-2</v>
      </c>
      <c r="I305" s="43">
        <f t="shared" si="352"/>
        <v>-3.1057956622483229E-2</v>
      </c>
      <c r="J305" s="43">
        <f t="shared" si="352"/>
        <v>-0.14599796760117156</v>
      </c>
      <c r="K305" s="43">
        <f t="shared" si="352"/>
        <v>8.2046501811530392E-2</v>
      </c>
      <c r="L305" s="43">
        <f t="shared" si="352"/>
        <v>-2.7459151814313576E-2</v>
      </c>
      <c r="M305" s="43">
        <f t="shared" si="352"/>
        <v>0.10644628099173548</v>
      </c>
      <c r="N305" s="43">
        <f t="shared" si="352"/>
        <v>-8.1129465375539112E-2</v>
      </c>
      <c r="O305" s="43">
        <f t="shared" si="352"/>
        <v>-1.5767009791614384E-2</v>
      </c>
      <c r="P305" s="43">
        <f t="shared" si="352"/>
        <v>0.21972624507927341</v>
      </c>
      <c r="Q305" s="43">
        <f t="shared" si="352"/>
        <v>-8.5830870972281037E-3</v>
      </c>
      <c r="R305" s="43">
        <f t="shared" si="352"/>
        <v>-2.7824267782426748E-2</v>
      </c>
      <c r="S305" s="43">
        <f t="shared" si="352"/>
        <v>-1.0337934643662949E-2</v>
      </c>
      <c r="T305" s="43">
        <f t="shared" si="352"/>
        <v>-6.6628672616806273E-2</v>
      </c>
      <c r="U305" s="43">
        <f t="shared" si="352"/>
        <v>7.5727329537564225E-2</v>
      </c>
      <c r="V305" s="43">
        <f t="shared" si="352"/>
        <v>7.8831041900853993E-2</v>
      </c>
      <c r="W305" s="43">
        <f t="shared" si="352"/>
        <v>5.2306981959697962E-2</v>
      </c>
      <c r="X305" s="43">
        <f t="shared" si="352"/>
        <v>4.6656014608536855E-2</v>
      </c>
      <c r="Y305" s="43">
        <f t="shared" si="352"/>
        <v>1.490896599106839E-2</v>
      </c>
      <c r="Z305" s="43">
        <f t="shared" si="352"/>
        <v>7.0427734697244615E-2</v>
      </c>
      <c r="AA305" s="43">
        <f t="shared" si="352"/>
        <v>0.10657958938557965</v>
      </c>
      <c r="AB305" s="43">
        <f t="shared" si="352"/>
        <v>8.2752659716368138E-2</v>
      </c>
      <c r="AC305" s="43">
        <f t="shared" si="352"/>
        <v>-0.13020117862223124</v>
      </c>
      <c r="AD305" s="43">
        <f t="shared" si="352"/>
        <v>-4.0510277533391981E-2</v>
      </c>
      <c r="AE305" s="43">
        <f t="shared" si="352"/>
        <v>4.369985466563131E-2</v>
      </c>
      <c r="AF305" s="43">
        <f t="shared" si="352"/>
        <v>7.7684840344343309E-2</v>
      </c>
      <c r="AG305" s="43">
        <f t="shared" si="352"/>
        <v>1.7011306916573377E-2</v>
      </c>
      <c r="AH305" s="43">
        <f t="shared" si="352"/>
        <v>0.15892541814646544</v>
      </c>
      <c r="AI305" s="43">
        <f t="shared" si="352"/>
        <v>-5.2847150748807969E-2</v>
      </c>
      <c r="AJ305" s="43">
        <f t="shared" si="352"/>
        <v>1.1416680858421513E-2</v>
      </c>
    </row>
    <row r="306" spans="1:36">
      <c r="A306" s="1">
        <f>A30</f>
        <v>37653</v>
      </c>
      <c r="B306" s="43">
        <f t="shared" ref="B306:AJ306" si="353">IF(OR(B30="C",B18="C"),"C",(B30/B18-1))</f>
        <v>2.818025761377152E-2</v>
      </c>
      <c r="C306" s="43">
        <f t="shared" si="353"/>
        <v>8.8297725468539756E-2</v>
      </c>
      <c r="D306" s="43">
        <f t="shared" si="353"/>
        <v>9.5939720360495917E-2</v>
      </c>
      <c r="E306" s="43">
        <f t="shared" si="353"/>
        <v>0.19668218005307447</v>
      </c>
      <c r="F306" s="43">
        <f t="shared" si="353"/>
        <v>5.2227622783127758E-2</v>
      </c>
      <c r="G306" s="43">
        <f t="shared" si="353"/>
        <v>2.7988177793699887E-2</v>
      </c>
      <c r="H306" s="43">
        <f t="shared" si="353"/>
        <v>5.1812377457141512E-2</v>
      </c>
      <c r="I306" s="43">
        <f t="shared" si="353"/>
        <v>-3.0801344058649871E-2</v>
      </c>
      <c r="J306" s="43">
        <f t="shared" si="353"/>
        <v>-0.21153897472847116</v>
      </c>
      <c r="K306" s="43">
        <f t="shared" si="353"/>
        <v>0.15495288310522781</v>
      </c>
      <c r="L306" s="43">
        <f t="shared" si="353"/>
        <v>1.7622627622101872E-2</v>
      </c>
      <c r="M306" s="43">
        <f t="shared" si="353"/>
        <v>1.5345982142857206E-2</v>
      </c>
      <c r="N306" s="43">
        <f t="shared" si="353"/>
        <v>4.728030775182912E-4</v>
      </c>
      <c r="O306" s="43">
        <f t="shared" si="353"/>
        <v>0.21394535255443636</v>
      </c>
      <c r="P306" s="43">
        <f t="shared" si="353"/>
        <v>-3.1975222474262766E-2</v>
      </c>
      <c r="Q306" s="43">
        <f t="shared" si="353"/>
        <v>-0.12114989733059545</v>
      </c>
      <c r="R306" s="43">
        <f t="shared" si="353"/>
        <v>7.7244508118433641E-2</v>
      </c>
      <c r="S306" s="43">
        <f t="shared" si="353"/>
        <v>4.5370116622514445E-2</v>
      </c>
      <c r="T306" s="43">
        <f t="shared" si="353"/>
        <v>-9.2537727404531367E-3</v>
      </c>
      <c r="U306" s="43">
        <f t="shared" si="353"/>
        <v>4.5975630442157689E-2</v>
      </c>
      <c r="V306" s="43">
        <f t="shared" si="353"/>
        <v>8.128455068971685E-2</v>
      </c>
      <c r="W306" s="43">
        <f t="shared" si="353"/>
        <v>5.9294664771993189E-2</v>
      </c>
      <c r="X306" s="43">
        <f t="shared" si="353"/>
        <v>9.4202711426726982E-2</v>
      </c>
      <c r="Y306" s="43">
        <f t="shared" si="353"/>
        <v>0.18323705843145977</v>
      </c>
      <c r="Z306" s="43">
        <f t="shared" si="353"/>
        <v>8.5559818789147979E-2</v>
      </c>
      <c r="AA306" s="43">
        <f t="shared" si="353"/>
        <v>0.13894257017323408</v>
      </c>
      <c r="AB306" s="43">
        <f t="shared" si="353"/>
        <v>0.27283723847497865</v>
      </c>
      <c r="AC306" s="43">
        <f t="shared" si="353"/>
        <v>1.2390382178683934E-2</v>
      </c>
      <c r="AD306" s="43">
        <f t="shared" si="353"/>
        <v>0.19460583652449492</v>
      </c>
      <c r="AE306" s="43">
        <f t="shared" si="353"/>
        <v>9.0850125399982717E-2</v>
      </c>
      <c r="AF306" s="43">
        <f t="shared" si="353"/>
        <v>-3.3572485483013281E-4</v>
      </c>
      <c r="AG306" s="43">
        <f t="shared" si="353"/>
        <v>-8.3832335329341312E-3</v>
      </c>
      <c r="AH306" s="43">
        <f t="shared" si="353"/>
        <v>0.13759356323617578</v>
      </c>
      <c r="AI306" s="43">
        <f t="shared" si="353"/>
        <v>7.6248863609874373E-2</v>
      </c>
      <c r="AJ306" s="43">
        <f t="shared" si="353"/>
        <v>6.5106382978723509E-2</v>
      </c>
    </row>
    <row r="307" spans="1:36">
      <c r="A307" s="1">
        <f>A31</f>
        <v>37681</v>
      </c>
      <c r="B307" s="43">
        <f t="shared" ref="B307:AJ307" si="354">IF(OR(B31="C",B19="C"),"C",(B31/B19-1))</f>
        <v>-0.13669550279158227</v>
      </c>
      <c r="C307" s="43">
        <f t="shared" si="354"/>
        <v>5.8489538160784171E-3</v>
      </c>
      <c r="D307" s="43">
        <f t="shared" si="354"/>
        <v>-8.8781454019468575E-2</v>
      </c>
      <c r="E307" s="43">
        <f t="shared" si="354"/>
        <v>4.3039020974204201E-2</v>
      </c>
      <c r="F307" s="43">
        <f t="shared" si="354"/>
        <v>-0.23471862683364819</v>
      </c>
      <c r="G307" s="43">
        <f t="shared" si="354"/>
        <v>-0.1363505667680398</v>
      </c>
      <c r="H307" s="43">
        <f t="shared" si="354"/>
        <v>-4.5294940567182751E-2</v>
      </c>
      <c r="I307" s="43">
        <f t="shared" si="354"/>
        <v>-0.21312095287611665</v>
      </c>
      <c r="J307" s="43">
        <f t="shared" si="354"/>
        <v>-0.15911646817958991</v>
      </c>
      <c r="K307" s="43">
        <f t="shared" si="354"/>
        <v>0.2589003418759479</v>
      </c>
      <c r="L307" s="43">
        <f t="shared" si="354"/>
        <v>-0.13890060991982811</v>
      </c>
      <c r="M307" s="43">
        <f t="shared" si="354"/>
        <v>-0.12289820830872222</v>
      </c>
      <c r="N307" s="43">
        <f t="shared" si="354"/>
        <v>-0.15530788967286724</v>
      </c>
      <c r="O307" s="43">
        <f t="shared" si="354"/>
        <v>8.3430913348946145E-2</v>
      </c>
      <c r="P307" s="43">
        <f t="shared" si="354"/>
        <v>-8.9416755037115547E-2</v>
      </c>
      <c r="Q307" s="43">
        <f t="shared" si="354"/>
        <v>-0.30211519407228704</v>
      </c>
      <c r="R307" s="43">
        <f t="shared" si="354"/>
        <v>-1.7747278750591677E-3</v>
      </c>
      <c r="S307" s="43">
        <f t="shared" si="354"/>
        <v>2.344014828598473E-3</v>
      </c>
      <c r="T307" s="43">
        <f t="shared" si="354"/>
        <v>-0.11562984447667146</v>
      </c>
      <c r="U307" s="43">
        <f t="shared" si="354"/>
        <v>1.6848549996494766E-2</v>
      </c>
      <c r="V307" s="43">
        <f t="shared" si="354"/>
        <v>-9.1472553471982021E-2</v>
      </c>
      <c r="W307" s="43">
        <f t="shared" si="354"/>
        <v>-7.007973143096935E-2</v>
      </c>
      <c r="X307" s="43">
        <f t="shared" si="354"/>
        <v>-9.7155963302752335E-2</v>
      </c>
      <c r="Y307" s="43">
        <f t="shared" si="354"/>
        <v>-6.9128870953592436E-2</v>
      </c>
      <c r="Z307" s="43">
        <f t="shared" si="354"/>
        <v>-8.9797703440770538E-2</v>
      </c>
      <c r="AA307" s="43">
        <f t="shared" si="354"/>
        <v>7.5507295331152857E-2</v>
      </c>
      <c r="AB307" s="43">
        <f t="shared" si="354"/>
        <v>8.9240885966276329E-2</v>
      </c>
      <c r="AC307" s="43">
        <f t="shared" si="354"/>
        <v>-8.6108874292976867E-2</v>
      </c>
      <c r="AD307" s="43">
        <f t="shared" si="354"/>
        <v>-0.25111184528196395</v>
      </c>
      <c r="AE307" s="43">
        <f t="shared" si="354"/>
        <v>-0.12346439711942081</v>
      </c>
      <c r="AF307" s="43">
        <f t="shared" si="354"/>
        <v>2.2111127692384214E-2</v>
      </c>
      <c r="AG307" s="43">
        <f t="shared" si="354"/>
        <v>0.40188287076659734</v>
      </c>
      <c r="AH307" s="43">
        <f t="shared" si="354"/>
        <v>4.1708503900517169E-3</v>
      </c>
      <c r="AI307" s="43">
        <f t="shared" si="354"/>
        <v>2.5035283899685234E-2</v>
      </c>
      <c r="AJ307" s="43">
        <f t="shared" si="354"/>
        <v>-5.6013487587627919E-2</v>
      </c>
    </row>
    <row r="308" spans="1:36">
      <c r="A308" s="1">
        <f>A32</f>
        <v>37712</v>
      </c>
      <c r="B308" s="43">
        <f t="shared" ref="B308:AJ308" si="355">IF(OR(B32="C",B20="C"),"C",(B32/B20-1))</f>
        <v>0.18981309767621868</v>
      </c>
      <c r="C308" s="43">
        <f t="shared" si="355"/>
        <v>2.3306315115476872E-2</v>
      </c>
      <c r="D308" s="43">
        <f t="shared" si="355"/>
        <v>0.2855460238314913</v>
      </c>
      <c r="E308" s="43">
        <f t="shared" si="355"/>
        <v>0.18559564480737722</v>
      </c>
      <c r="F308" s="43">
        <f t="shared" si="355"/>
        <v>0.15295880671917472</v>
      </c>
      <c r="G308" s="43">
        <f t="shared" si="355"/>
        <v>0.11298189570394235</v>
      </c>
      <c r="H308" s="43">
        <f t="shared" si="355"/>
        <v>0.16684777473306256</v>
      </c>
      <c r="I308" s="43">
        <f t="shared" si="355"/>
        <v>0.27428571428571424</v>
      </c>
      <c r="J308" s="43">
        <f t="shared" si="355"/>
        <v>0.31561733442354867</v>
      </c>
      <c r="K308" s="43">
        <f t="shared" si="355"/>
        <v>0.53584198285139029</v>
      </c>
      <c r="L308" s="43">
        <f t="shared" si="355"/>
        <v>0.28601074047589004</v>
      </c>
      <c r="M308" s="43">
        <f t="shared" si="355"/>
        <v>0.10184611572295865</v>
      </c>
      <c r="N308" s="43">
        <f t="shared" si="355"/>
        <v>0.19100935828876997</v>
      </c>
      <c r="O308" s="43">
        <f t="shared" si="355"/>
        <v>0.37391609004116666</v>
      </c>
      <c r="P308" s="43">
        <f t="shared" si="355"/>
        <v>0.16616965928557836</v>
      </c>
      <c r="Q308" s="43">
        <f t="shared" si="355"/>
        <v>0.25835618468835686</v>
      </c>
      <c r="R308" s="43">
        <f t="shared" si="355"/>
        <v>9.0932367679871229E-2</v>
      </c>
      <c r="S308" s="43">
        <f t="shared" si="355"/>
        <v>5.5616768980534026E-2</v>
      </c>
      <c r="T308" s="43">
        <f t="shared" si="355"/>
        <v>0.14056084563641136</v>
      </c>
      <c r="U308" s="43">
        <f t="shared" si="355"/>
        <v>0.22903912221680667</v>
      </c>
      <c r="V308" s="43">
        <f t="shared" si="355"/>
        <v>6.3980697706578882E-2</v>
      </c>
      <c r="W308" s="43">
        <f t="shared" si="355"/>
        <v>0.1940149862467988</v>
      </c>
      <c r="X308" s="43">
        <f t="shared" si="355"/>
        <v>0.1441150572351042</v>
      </c>
      <c r="Y308" s="43">
        <f t="shared" si="355"/>
        <v>0.10611189758109196</v>
      </c>
      <c r="Z308" s="43">
        <f t="shared" si="355"/>
        <v>8.051294442119894E-2</v>
      </c>
      <c r="AA308" s="43">
        <f t="shared" si="355"/>
        <v>0.24970808434645231</v>
      </c>
      <c r="AB308" s="43">
        <f t="shared" si="355"/>
        <v>0.15827255827255837</v>
      </c>
      <c r="AC308" s="43">
        <f t="shared" si="355"/>
        <v>-1.7987838182281668E-2</v>
      </c>
      <c r="AD308" s="43">
        <f t="shared" si="355"/>
        <v>6.3072025467568738E-2</v>
      </c>
      <c r="AE308" s="43">
        <f t="shared" si="355"/>
        <v>0.44457680624218243</v>
      </c>
      <c r="AF308" s="43">
        <f t="shared" si="355"/>
        <v>0.15091388616290491</v>
      </c>
      <c r="AG308" s="43">
        <f t="shared" si="355"/>
        <v>3.0041436464088411E-2</v>
      </c>
      <c r="AH308" s="43">
        <f t="shared" si="355"/>
        <v>7.8044893080090327E-2</v>
      </c>
      <c r="AI308" s="43">
        <f t="shared" si="355"/>
        <v>6.4938535542491405E-3</v>
      </c>
      <c r="AJ308" s="43">
        <f t="shared" si="355"/>
        <v>0.12374867818117741</v>
      </c>
    </row>
    <row r="309" spans="1:36">
      <c r="A309" s="1">
        <f>A33</f>
        <v>37742</v>
      </c>
      <c r="B309" s="43">
        <f t="shared" ref="B309:AJ309" si="356">IF(OR(B33="C",B21="C"),"C",(B33/B21-1))</f>
        <v>5.0700210682860236E-2</v>
      </c>
      <c r="C309" s="43">
        <f t="shared" si="356"/>
        <v>-2.1748302711825374E-2</v>
      </c>
      <c r="D309" s="43">
        <f t="shared" si="356"/>
        <v>0.18116905313532605</v>
      </c>
      <c r="E309" s="43">
        <f t="shared" si="356"/>
        <v>7.2088972263165019E-2</v>
      </c>
      <c r="F309" s="43">
        <f t="shared" si="356"/>
        <v>4.7718274640549119E-3</v>
      </c>
      <c r="G309" s="43">
        <f t="shared" si="356"/>
        <v>-6.6758903865036134E-2</v>
      </c>
      <c r="H309" s="43">
        <f t="shared" si="356"/>
        <v>-7.6179554390564119E-3</v>
      </c>
      <c r="I309" s="43">
        <f t="shared" si="356"/>
        <v>1.447330585641704E-2</v>
      </c>
      <c r="J309" s="43">
        <f t="shared" si="356"/>
        <v>-6.6167508270938979E-3</v>
      </c>
      <c r="K309" s="43">
        <f t="shared" si="356"/>
        <v>0.3002367063995266</v>
      </c>
      <c r="L309" s="43">
        <f t="shared" si="356"/>
        <v>0.1401123077567783</v>
      </c>
      <c r="M309" s="43">
        <f t="shared" si="356"/>
        <v>-3.4210290024243473E-2</v>
      </c>
      <c r="N309" s="43">
        <f t="shared" si="356"/>
        <v>-1.1429387813415293E-3</v>
      </c>
      <c r="O309" s="43">
        <f t="shared" si="356"/>
        <v>0.2502991623454327</v>
      </c>
      <c r="P309" s="43">
        <f t="shared" si="356"/>
        <v>4.4476456288826904E-2</v>
      </c>
      <c r="Q309" s="43">
        <f t="shared" si="356"/>
        <v>7.1986836692718992E-2</v>
      </c>
      <c r="R309" s="43">
        <f t="shared" si="356"/>
        <v>0.14811846171643883</v>
      </c>
      <c r="S309" s="43">
        <f t="shared" si="356"/>
        <v>0.11943947813481515</v>
      </c>
      <c r="T309" s="43">
        <f t="shared" si="356"/>
        <v>6.6513968837587756E-2</v>
      </c>
      <c r="U309" s="43">
        <f t="shared" si="356"/>
        <v>0.14966216889562123</v>
      </c>
      <c r="V309" s="43">
        <f t="shared" si="356"/>
        <v>-3.8463584871892831E-2</v>
      </c>
      <c r="W309" s="43">
        <f t="shared" si="356"/>
        <v>0.15065185900531142</v>
      </c>
      <c r="X309" s="43">
        <f t="shared" si="356"/>
        <v>6.3910969793322669E-2</v>
      </c>
      <c r="Y309" s="43">
        <f t="shared" si="356"/>
        <v>0.11561600837038966</v>
      </c>
      <c r="Z309" s="43">
        <f t="shared" si="356"/>
        <v>-1.5217506017592086E-2</v>
      </c>
      <c r="AA309" s="43">
        <f t="shared" si="356"/>
        <v>0.13092728669647968</v>
      </c>
      <c r="AB309" s="43">
        <f t="shared" si="356"/>
        <v>0.21805328983143002</v>
      </c>
      <c r="AC309" s="43">
        <f t="shared" si="356"/>
        <v>-0.11821993909498651</v>
      </c>
      <c r="AD309" s="43">
        <f t="shared" si="356"/>
        <v>3.8986354775828458E-2</v>
      </c>
      <c r="AE309" s="43">
        <f t="shared" si="356"/>
        <v>0.12140536638190347</v>
      </c>
      <c r="AF309" s="43">
        <f t="shared" si="356"/>
        <v>4.5399423980597264E-2</v>
      </c>
      <c r="AG309" s="43">
        <f t="shared" si="356"/>
        <v>6.0218491873168078E-2</v>
      </c>
      <c r="AH309" s="43">
        <f t="shared" si="356"/>
        <v>-9.5213745142155859E-2</v>
      </c>
      <c r="AI309" s="43">
        <f t="shared" si="356"/>
        <v>4.3717541275870131E-2</v>
      </c>
      <c r="AJ309" s="43">
        <f t="shared" si="356"/>
        <v>2.402906919693959E-2</v>
      </c>
    </row>
    <row r="310" spans="1:36">
      <c r="A310" s="1">
        <f>A34</f>
        <v>37773</v>
      </c>
      <c r="B310" s="43">
        <f t="shared" ref="B310:AJ310" si="357">IF(OR(B34="C",B22="C"),"C",(B34/B22-1))</f>
        <v>-1.0106969306484914E-2</v>
      </c>
      <c r="C310" s="43">
        <f t="shared" si="357"/>
        <v>-7.853146372169939E-2</v>
      </c>
      <c r="D310" s="43">
        <f t="shared" si="357"/>
        <v>3.5109830752610982E-3</v>
      </c>
      <c r="E310" s="43">
        <f t="shared" si="357"/>
        <v>-2.1978021978022011E-2</v>
      </c>
      <c r="F310" s="43">
        <f t="shared" si="357"/>
        <v>5.9300380934683705E-2</v>
      </c>
      <c r="G310" s="43">
        <f t="shared" si="357"/>
        <v>-8.2129442357700033E-2</v>
      </c>
      <c r="H310" s="43">
        <f t="shared" si="357"/>
        <v>-0.12340597800418329</v>
      </c>
      <c r="I310" s="43">
        <f t="shared" si="357"/>
        <v>-0.14585497610637854</v>
      </c>
      <c r="J310" s="43">
        <f t="shared" si="357"/>
        <v>-1.388888888888884E-2</v>
      </c>
      <c r="K310" s="43">
        <f t="shared" si="357"/>
        <v>8.2982791586998061E-2</v>
      </c>
      <c r="L310" s="43">
        <f t="shared" si="357"/>
        <v>7.3512423599588761E-3</v>
      </c>
      <c r="M310" s="43">
        <f t="shared" si="357"/>
        <v>-0.26118656182987854</v>
      </c>
      <c r="N310" s="43">
        <f t="shared" si="357"/>
        <v>-7.4143143737108286E-2</v>
      </c>
      <c r="O310" s="43">
        <f t="shared" si="357"/>
        <v>-0.2607445738105505</v>
      </c>
      <c r="P310" s="43">
        <f t="shared" si="357"/>
        <v>-3.2648255191607745E-2</v>
      </c>
      <c r="Q310" s="43">
        <f t="shared" si="357"/>
        <v>-0.10071355759429157</v>
      </c>
      <c r="R310" s="43">
        <f t="shared" si="357"/>
        <v>7.4636895911561307E-2</v>
      </c>
      <c r="S310" s="43">
        <f t="shared" si="357"/>
        <v>5.9147448790298984E-2</v>
      </c>
      <c r="T310" s="43">
        <f t="shared" si="357"/>
        <v>-7.0424672919891962E-2</v>
      </c>
      <c r="U310" s="43">
        <f t="shared" si="357"/>
        <v>0.10283060592658111</v>
      </c>
      <c r="V310" s="43">
        <f t="shared" si="357"/>
        <v>-3.7218990937373242E-2</v>
      </c>
      <c r="W310" s="43">
        <f t="shared" si="357"/>
        <v>-6.6336472880805464E-2</v>
      </c>
      <c r="X310" s="43">
        <f t="shared" si="357"/>
        <v>0.10825775656324588</v>
      </c>
      <c r="Y310" s="43">
        <f t="shared" si="357"/>
        <v>-0.14779386418476392</v>
      </c>
      <c r="Z310" s="43">
        <f t="shared" si="357"/>
        <v>-3.7760980927922017E-2</v>
      </c>
      <c r="AA310" s="43">
        <f t="shared" si="357"/>
        <v>1.269338530880737E-2</v>
      </c>
      <c r="AB310" s="43">
        <f t="shared" si="357"/>
        <v>1.0729392344991151E-2</v>
      </c>
      <c r="AC310" s="43">
        <f t="shared" si="357"/>
        <v>-6.3078160611341971E-2</v>
      </c>
      <c r="AD310" s="43">
        <f t="shared" si="357"/>
        <v>-0.12798819478603052</v>
      </c>
      <c r="AE310" s="43">
        <f t="shared" si="357"/>
        <v>-7.3271413828689402E-2</v>
      </c>
      <c r="AF310" s="43">
        <f t="shared" si="357"/>
        <v>-0.11324875896304465</v>
      </c>
      <c r="AG310" s="43">
        <f t="shared" si="357"/>
        <v>-0.17607579944729568</v>
      </c>
      <c r="AH310" s="43">
        <f t="shared" si="357"/>
        <v>-6.4422466200889206E-2</v>
      </c>
      <c r="AI310" s="43">
        <f t="shared" si="357"/>
        <v>-2.8632580261593321E-2</v>
      </c>
      <c r="AJ310" s="43">
        <f t="shared" si="357"/>
        <v>-4.1515845412574803E-2</v>
      </c>
    </row>
    <row r="311" spans="1:36">
      <c r="A311" s="1">
        <f>A35</f>
        <v>37803</v>
      </c>
      <c r="B311" s="43">
        <f t="shared" ref="B311:AJ311" si="358">IF(OR(B35="C",B23="C"),"C",(B35/B23-1))</f>
        <v>7.8039848908624254E-2</v>
      </c>
      <c r="C311" s="43">
        <f t="shared" si="358"/>
        <v>3.7210907649543046E-4</v>
      </c>
      <c r="D311" s="43">
        <f t="shared" si="358"/>
        <v>-7.5380441193818593E-2</v>
      </c>
      <c r="E311" s="43">
        <f t="shared" si="358"/>
        <v>2.3973852012898922E-2</v>
      </c>
      <c r="F311" s="43">
        <f t="shared" si="358"/>
        <v>0.11374259197137415</v>
      </c>
      <c r="G311" s="43">
        <f t="shared" si="358"/>
        <v>2.5158588837571605E-2</v>
      </c>
      <c r="H311" s="43">
        <f t="shared" si="358"/>
        <v>6.6681654114678857E-2</v>
      </c>
      <c r="I311" s="43">
        <f t="shared" si="358"/>
        <v>0.1643851374669274</v>
      </c>
      <c r="J311" s="43">
        <f t="shared" si="358"/>
        <v>1.408086810489606E-2</v>
      </c>
      <c r="K311" s="43">
        <f t="shared" si="358"/>
        <v>0.1289513296537883</v>
      </c>
      <c r="L311" s="43">
        <f t="shared" si="358"/>
        <v>0.12039697509210456</v>
      </c>
      <c r="M311" s="43">
        <f t="shared" si="358"/>
        <v>6.8494587014076291E-2</v>
      </c>
      <c r="N311" s="43">
        <f t="shared" si="358"/>
        <v>6.8751294263822649E-2</v>
      </c>
      <c r="O311" s="43">
        <f t="shared" si="358"/>
        <v>0.38873695938417918</v>
      </c>
      <c r="P311" s="43">
        <f t="shared" si="358"/>
        <v>-6.5893427466801158E-2</v>
      </c>
      <c r="Q311" s="43">
        <f t="shared" si="358"/>
        <v>-0.12207863623865822</v>
      </c>
      <c r="R311" s="43">
        <f t="shared" si="358"/>
        <v>-1.7226565856173215E-2</v>
      </c>
      <c r="S311" s="43">
        <f t="shared" si="358"/>
        <v>-4.7700184656706446E-2</v>
      </c>
      <c r="T311" s="43">
        <f t="shared" si="358"/>
        <v>3.3840195549347696E-2</v>
      </c>
      <c r="U311" s="43">
        <f t="shared" si="358"/>
        <v>8.0228086460681691E-2</v>
      </c>
      <c r="V311" s="43">
        <f t="shared" si="358"/>
        <v>-5.7172903479583703E-2</v>
      </c>
      <c r="W311" s="43">
        <f t="shared" si="358"/>
        <v>0.1774825911404998</v>
      </c>
      <c r="X311" s="43">
        <f t="shared" si="358"/>
        <v>6.7845568550091606E-2</v>
      </c>
      <c r="Y311" s="43">
        <f t="shared" si="358"/>
        <v>-0.10534433562119228</v>
      </c>
      <c r="Z311" s="43">
        <f t="shared" si="358"/>
        <v>-3.9585669537712698E-2</v>
      </c>
      <c r="AA311" s="43">
        <f t="shared" si="358"/>
        <v>4.2780854430379822E-2</v>
      </c>
      <c r="AB311" s="43">
        <f t="shared" si="358"/>
        <v>5.0696780394041241E-2</v>
      </c>
      <c r="AC311" s="43">
        <f t="shared" si="358"/>
        <v>2.3592560229684256E-2</v>
      </c>
      <c r="AD311" s="43">
        <f t="shared" si="358"/>
        <v>0.25127938242692349</v>
      </c>
      <c r="AE311" s="43">
        <f t="shared" si="358"/>
        <v>8.691049085659297E-2</v>
      </c>
      <c r="AF311" s="43">
        <f t="shared" si="358"/>
        <v>0.13220599538816291</v>
      </c>
      <c r="AG311" s="43">
        <f t="shared" si="358"/>
        <v>-0.17698598130841126</v>
      </c>
      <c r="AH311" s="43">
        <f t="shared" si="358"/>
        <v>0.10249387343231953</v>
      </c>
      <c r="AI311" s="43">
        <f t="shared" si="358"/>
        <v>6.4850498338870466E-2</v>
      </c>
      <c r="AJ311" s="43">
        <f t="shared" si="358"/>
        <v>2.6207916099786122E-2</v>
      </c>
    </row>
    <row r="312" spans="1:36">
      <c r="A312" s="1">
        <f>A36</f>
        <v>37834</v>
      </c>
      <c r="B312" s="43">
        <f t="shared" ref="B312:AJ312" si="359">IF(OR(B36="C",B24="C"),"C",(B36/B24-1))</f>
        <v>4.2273124361461134E-2</v>
      </c>
      <c r="C312" s="43">
        <f t="shared" si="359"/>
        <v>-1.0809863427392763E-2</v>
      </c>
      <c r="D312" s="43">
        <f t="shared" si="359"/>
        <v>-0.22649207336027355</v>
      </c>
      <c r="E312" s="43">
        <f t="shared" si="359"/>
        <v>0.19989575657362635</v>
      </c>
      <c r="F312" s="43">
        <f t="shared" si="359"/>
        <v>0.1194443007192012</v>
      </c>
      <c r="G312" s="43">
        <f t="shared" si="359"/>
        <v>-2.7773086536512892E-2</v>
      </c>
      <c r="H312" s="43">
        <f t="shared" si="359"/>
        <v>-2.4515781413946613E-2</v>
      </c>
      <c r="I312" s="43">
        <f t="shared" si="359"/>
        <v>7.8436317780580023E-2</v>
      </c>
      <c r="J312" s="43">
        <f t="shared" si="359"/>
        <v>3.7551325121313983E-2</v>
      </c>
      <c r="K312" s="43">
        <f t="shared" si="359"/>
        <v>-4.9824196899472595E-2</v>
      </c>
      <c r="L312" s="43">
        <f t="shared" si="359"/>
        <v>7.6106264556112579E-2</v>
      </c>
      <c r="M312" s="43">
        <f t="shared" si="359"/>
        <v>1.418688356004294E-2</v>
      </c>
      <c r="N312" s="43">
        <f t="shared" si="359"/>
        <v>6.2488976239070793E-2</v>
      </c>
      <c r="O312" s="43">
        <f t="shared" si="359"/>
        <v>0.16690429513455718</v>
      </c>
      <c r="P312" s="43">
        <f t="shared" si="359"/>
        <v>-0.13577464788732396</v>
      </c>
      <c r="Q312" s="43">
        <f t="shared" si="359"/>
        <v>-0.11089805049536594</v>
      </c>
      <c r="R312" s="43">
        <f t="shared" si="359"/>
        <v>5.3726588949483789E-2</v>
      </c>
      <c r="S312" s="43">
        <f t="shared" si="359"/>
        <v>5.0164977954273438E-2</v>
      </c>
      <c r="T312" s="43">
        <f t="shared" si="359"/>
        <v>0.16213712168004935</v>
      </c>
      <c r="U312" s="43">
        <f t="shared" si="359"/>
        <v>1.0623779630057228E-2</v>
      </c>
      <c r="V312" s="43">
        <f t="shared" si="359"/>
        <v>-4.5909998651241457E-2</v>
      </c>
      <c r="W312" s="43">
        <f t="shared" si="359"/>
        <v>0.25658465991316937</v>
      </c>
      <c r="X312" s="43">
        <f t="shared" si="359"/>
        <v>-7.5606570898345549E-4</v>
      </c>
      <c r="Y312" s="43">
        <f t="shared" si="359"/>
        <v>-5.2691519246830132E-2</v>
      </c>
      <c r="Z312" s="43">
        <f t="shared" si="359"/>
        <v>-2.8410242426698984E-2</v>
      </c>
      <c r="AA312" s="43">
        <f t="shared" si="359"/>
        <v>0.10166504336533566</v>
      </c>
      <c r="AB312" s="43">
        <f t="shared" si="359"/>
        <v>-6.1428052713641934E-2</v>
      </c>
      <c r="AC312" s="43">
        <f t="shared" si="359"/>
        <v>-4.5025413894280275E-2</v>
      </c>
      <c r="AD312" s="43">
        <f t="shared" si="359"/>
        <v>-0.13878392305049814</v>
      </c>
      <c r="AE312" s="43">
        <f t="shared" si="359"/>
        <v>-0.13800259403372239</v>
      </c>
      <c r="AF312" s="43">
        <f t="shared" si="359"/>
        <v>-2.0281918669506127E-2</v>
      </c>
      <c r="AG312" s="43">
        <f t="shared" si="359"/>
        <v>-0.25374823196605378</v>
      </c>
      <c r="AH312" s="43">
        <f t="shared" si="359"/>
        <v>6.0011540680900088E-2</v>
      </c>
      <c r="AI312" s="43">
        <f t="shared" si="359"/>
        <v>4.9774977497749839E-2</v>
      </c>
      <c r="AJ312" s="43">
        <f t="shared" si="359"/>
        <v>1.4295370574943789E-3</v>
      </c>
    </row>
    <row r="313" spans="1:36">
      <c r="A313" s="1">
        <f>A37</f>
        <v>37865</v>
      </c>
      <c r="B313" s="43">
        <f t="shared" ref="B313:AJ313" si="360">IF(OR(B37="C",B25="C"),"C",(B37/B25-1))</f>
        <v>0.1300219229564672</v>
      </c>
      <c r="C313" s="43">
        <f t="shared" si="360"/>
        <v>-3.3686955813039265E-4</v>
      </c>
      <c r="D313" s="43">
        <f t="shared" si="360"/>
        <v>-8.5478141086058113E-2</v>
      </c>
      <c r="E313" s="43">
        <f t="shared" si="360"/>
        <v>0.11071847342467511</v>
      </c>
      <c r="F313" s="43">
        <f t="shared" si="360"/>
        <v>0.16418359320779152</v>
      </c>
      <c r="G313" s="43">
        <f t="shared" si="360"/>
        <v>7.1365315906800619E-2</v>
      </c>
      <c r="H313" s="43">
        <f t="shared" si="360"/>
        <v>6.0388153319248961E-2</v>
      </c>
      <c r="I313" s="43">
        <f t="shared" si="360"/>
        <v>0.22349476439790572</v>
      </c>
      <c r="J313" s="43">
        <f t="shared" si="360"/>
        <v>-4.6536336591585181E-2</v>
      </c>
      <c r="K313" s="43">
        <f t="shared" si="360"/>
        <v>0.116279923630489</v>
      </c>
      <c r="L313" s="43">
        <f t="shared" si="360"/>
        <v>1.3162657540557454E-2</v>
      </c>
      <c r="M313" s="43">
        <f t="shared" si="360"/>
        <v>-3.0369949274094754E-2</v>
      </c>
      <c r="N313" s="43">
        <f t="shared" si="360"/>
        <v>1.3378384548650812E-2</v>
      </c>
      <c r="O313" s="43">
        <f t="shared" si="360"/>
        <v>0.50145515477555347</v>
      </c>
      <c r="P313" s="43">
        <f t="shared" si="360"/>
        <v>3.0892356942777033E-2</v>
      </c>
      <c r="Q313" s="43">
        <f t="shared" si="360"/>
        <v>-7.0994820503661349E-2</v>
      </c>
      <c r="R313" s="43">
        <f t="shared" si="360"/>
        <v>0.13867355056074615</v>
      </c>
      <c r="S313" s="43">
        <f t="shared" si="360"/>
        <v>0.1142047349116373</v>
      </c>
      <c r="T313" s="43">
        <f t="shared" si="360"/>
        <v>-4.3857266999782762E-2</v>
      </c>
      <c r="U313" s="43">
        <f t="shared" si="360"/>
        <v>-6.8329297820823198E-2</v>
      </c>
      <c r="V313" s="43">
        <f t="shared" si="360"/>
        <v>-1.2027324966386255E-2</v>
      </c>
      <c r="W313" s="43">
        <f t="shared" si="360"/>
        <v>0.32082802547770695</v>
      </c>
      <c r="X313" s="43">
        <f t="shared" si="360"/>
        <v>-3.5392380723470729E-2</v>
      </c>
      <c r="Y313" s="43">
        <f t="shared" si="360"/>
        <v>0.23354838709677428</v>
      </c>
      <c r="Z313" s="43">
        <f t="shared" si="360"/>
        <v>1.456211544289121E-2</v>
      </c>
      <c r="AA313" s="43">
        <f t="shared" si="360"/>
        <v>8.8917105646973971E-2</v>
      </c>
      <c r="AB313" s="43">
        <f t="shared" si="360"/>
        <v>9.6846718652171537E-2</v>
      </c>
      <c r="AC313" s="43">
        <f t="shared" si="360"/>
        <v>0.10056981017566335</v>
      </c>
      <c r="AD313" s="43">
        <f t="shared" si="360"/>
        <v>1.0165897467880658E-2</v>
      </c>
      <c r="AE313" s="43">
        <f t="shared" si="360"/>
        <v>-2.553841676367874E-2</v>
      </c>
      <c r="AF313" s="43">
        <f t="shared" si="360"/>
        <v>0.10384428949625257</v>
      </c>
      <c r="AG313" s="43">
        <f t="shared" si="360"/>
        <v>-0.11907810499359794</v>
      </c>
      <c r="AH313" s="43">
        <f t="shared" si="360"/>
        <v>9.4925583030587068E-2</v>
      </c>
      <c r="AI313" s="43">
        <f t="shared" si="360"/>
        <v>0.11781586289358303</v>
      </c>
      <c r="AJ313" s="43">
        <f t="shared" si="360"/>
        <v>4.9104421096906048E-2</v>
      </c>
    </row>
    <row r="314" spans="1:36">
      <c r="A314" s="1">
        <f>A38</f>
        <v>37895</v>
      </c>
      <c r="B314" s="43">
        <f t="shared" ref="B314:AJ314" si="361">IF(OR(B38="C",B26="C"),"C",(B38/B26-1))</f>
        <v>5.6820813711109475E-2</v>
      </c>
      <c r="C314" s="43">
        <f t="shared" si="361"/>
        <v>-6.9943768278734053E-2</v>
      </c>
      <c r="D314" s="43">
        <f t="shared" si="361"/>
        <v>-0.13294534412955461</v>
      </c>
      <c r="E314" s="43">
        <f t="shared" si="361"/>
        <v>3.2492890479365322E-2</v>
      </c>
      <c r="F314" s="43">
        <f t="shared" si="361"/>
        <v>3.517844964764727E-2</v>
      </c>
      <c r="G314" s="43">
        <f t="shared" si="361"/>
        <v>9.9771590319913672E-2</v>
      </c>
      <c r="H314" s="43">
        <f t="shared" si="361"/>
        <v>-2.6344452822961939E-2</v>
      </c>
      <c r="I314" s="43">
        <f t="shared" si="361"/>
        <v>-1.9178507648109355E-2</v>
      </c>
      <c r="J314" s="43">
        <f t="shared" si="361"/>
        <v>2.0931674057121041E-2</v>
      </c>
      <c r="K314" s="43">
        <f t="shared" si="361"/>
        <v>-7.5319239124675419E-2</v>
      </c>
      <c r="L314" s="43">
        <f t="shared" si="361"/>
        <v>9.1220325239875777E-2</v>
      </c>
      <c r="M314" s="43">
        <f t="shared" si="361"/>
        <v>0.1247695597669789</v>
      </c>
      <c r="N314" s="43">
        <f t="shared" si="361"/>
        <v>-6.8397924006515898E-2</v>
      </c>
      <c r="O314" s="43">
        <f t="shared" si="361"/>
        <v>0.10908366533864533</v>
      </c>
      <c r="P314" s="43">
        <f t="shared" si="361"/>
        <v>-4.0399679269721878E-2</v>
      </c>
      <c r="Q314" s="43">
        <f t="shared" si="361"/>
        <v>2.4364056821935876E-2</v>
      </c>
      <c r="R314" s="43">
        <f t="shared" si="361"/>
        <v>1.9102275056364082E-2</v>
      </c>
      <c r="S314" s="43">
        <f t="shared" si="361"/>
        <v>-1.088567610253921E-2</v>
      </c>
      <c r="T314" s="43">
        <f t="shared" si="361"/>
        <v>7.0392019679974771E-2</v>
      </c>
      <c r="U314" s="43">
        <f t="shared" si="361"/>
        <v>-5.6911052334392975E-3</v>
      </c>
      <c r="V314" s="43">
        <f t="shared" si="361"/>
        <v>5.139051836674069E-3</v>
      </c>
      <c r="W314" s="43">
        <f t="shared" si="361"/>
        <v>0.2544206607724524</v>
      </c>
      <c r="X314" s="43">
        <f t="shared" si="361"/>
        <v>6.9467460921753821E-2</v>
      </c>
      <c r="Y314" s="43">
        <f t="shared" si="361"/>
        <v>-3.9602796874081858E-2</v>
      </c>
      <c r="Z314" s="43">
        <f t="shared" si="361"/>
        <v>1.8954561402531711E-2</v>
      </c>
      <c r="AA314" s="43">
        <f t="shared" si="361"/>
        <v>3.8234588024209426E-2</v>
      </c>
      <c r="AB314" s="43">
        <f t="shared" si="361"/>
        <v>5.3344655884509873E-2</v>
      </c>
      <c r="AC314" s="43">
        <f t="shared" si="361"/>
        <v>3.2112363703566738E-2</v>
      </c>
      <c r="AD314" s="43">
        <f t="shared" si="361"/>
        <v>3.1243289671462282E-2</v>
      </c>
      <c r="AE314" s="43">
        <f t="shared" si="361"/>
        <v>-9.5246767437625168E-2</v>
      </c>
      <c r="AF314" s="43">
        <f t="shared" si="361"/>
        <v>7.8149812480994729E-2</v>
      </c>
      <c r="AG314" s="43">
        <f t="shared" si="361"/>
        <v>-6.4981949458483568E-3</v>
      </c>
      <c r="AH314" s="43">
        <f t="shared" si="361"/>
        <v>4.8842270505547791E-2</v>
      </c>
      <c r="AI314" s="43">
        <f t="shared" si="361"/>
        <v>8.395372409213242E-2</v>
      </c>
      <c r="AJ314" s="43">
        <f t="shared" si="361"/>
        <v>8.5983013808705877E-3</v>
      </c>
    </row>
    <row r="315" spans="1:36">
      <c r="A315" s="1">
        <f>A39</f>
        <v>37926</v>
      </c>
      <c r="B315" s="43">
        <f t="shared" ref="B315:AJ315" si="362">IF(OR(B39="C",B27="C"),"C",(B39/B27-1))</f>
        <v>2.9205129276137276E-2</v>
      </c>
      <c r="C315" s="43">
        <f t="shared" si="362"/>
        <v>-6.4210831985113237E-2</v>
      </c>
      <c r="D315" s="43">
        <f t="shared" si="362"/>
        <v>-7.2246933548995806E-2</v>
      </c>
      <c r="E315" s="43">
        <f t="shared" si="362"/>
        <v>0.13979623580650169</v>
      </c>
      <c r="F315" s="43">
        <f t="shared" si="362"/>
        <v>-1.5951668540717723E-2</v>
      </c>
      <c r="G315" s="43">
        <f t="shared" si="362"/>
        <v>4.3172710326506936E-2</v>
      </c>
      <c r="H315" s="43">
        <f t="shared" si="362"/>
        <v>-3.1967222737464884E-2</v>
      </c>
      <c r="I315" s="43">
        <f t="shared" si="362"/>
        <v>2.3531447357037827E-2</v>
      </c>
      <c r="J315" s="43">
        <f t="shared" si="362"/>
        <v>-4.8294894539719913E-3</v>
      </c>
      <c r="K315" s="43">
        <f t="shared" si="362"/>
        <v>-9.8775403856175115E-2</v>
      </c>
      <c r="L315" s="43">
        <f t="shared" si="362"/>
        <v>0.11605575317161043</v>
      </c>
      <c r="M315" s="43">
        <f t="shared" si="362"/>
        <v>0.17445339470655918</v>
      </c>
      <c r="N315" s="43">
        <f t="shared" si="362"/>
        <v>-2.2564612326043787E-2</v>
      </c>
      <c r="O315" s="43">
        <f t="shared" si="362"/>
        <v>3.227926677864601E-2</v>
      </c>
      <c r="P315" s="43">
        <f t="shared" si="362"/>
        <v>-0.14441317490097982</v>
      </c>
      <c r="Q315" s="43">
        <f t="shared" si="362"/>
        <v>-2.541511352084358E-4</v>
      </c>
      <c r="R315" s="43">
        <f t="shared" si="362"/>
        <v>6.6082370278445657E-2</v>
      </c>
      <c r="S315" s="43">
        <f t="shared" si="362"/>
        <v>4.5843516099623782E-2</v>
      </c>
      <c r="T315" s="43">
        <f t="shared" si="362"/>
        <v>-6.6818751741432147E-2</v>
      </c>
      <c r="U315" s="43">
        <f t="shared" si="362"/>
        <v>3.3683215359255225E-2</v>
      </c>
      <c r="V315" s="43">
        <f t="shared" si="362"/>
        <v>-9.5312826634269543E-3</v>
      </c>
      <c r="W315" s="43">
        <f t="shared" si="362"/>
        <v>0.15710321864594889</v>
      </c>
      <c r="X315" s="43">
        <f t="shared" si="362"/>
        <v>6.6570275317789918E-3</v>
      </c>
      <c r="Y315" s="43">
        <f t="shared" si="362"/>
        <v>0.12483511212375586</v>
      </c>
      <c r="Z315" s="43">
        <f t="shared" si="362"/>
        <v>4.9979143946969895E-3</v>
      </c>
      <c r="AA315" s="43">
        <f t="shared" si="362"/>
        <v>5.3260901949490069E-2</v>
      </c>
      <c r="AB315" s="43">
        <f t="shared" si="362"/>
        <v>-6.4737965378230955E-2</v>
      </c>
      <c r="AC315" s="43">
        <f t="shared" si="362"/>
        <v>3.5139686824409155E-2</v>
      </c>
      <c r="AD315" s="43">
        <f t="shared" si="362"/>
        <v>0.23156033319372704</v>
      </c>
      <c r="AE315" s="43">
        <f t="shared" si="362"/>
        <v>-1.7934782608695632E-2</v>
      </c>
      <c r="AF315" s="43">
        <f t="shared" si="362"/>
        <v>6.5649686733860069E-2</v>
      </c>
      <c r="AG315" s="43">
        <f t="shared" si="362"/>
        <v>-3.0751265083690194E-2</v>
      </c>
      <c r="AH315" s="43">
        <f t="shared" si="362"/>
        <v>6.7400579171916775E-2</v>
      </c>
      <c r="AI315" s="43">
        <f t="shared" si="362"/>
        <v>8.4538957643367496E-3</v>
      </c>
      <c r="AJ315" s="43">
        <f t="shared" si="362"/>
        <v>7.2705872879208489E-3</v>
      </c>
    </row>
    <row r="316" spans="1:36">
      <c r="A316" s="1">
        <f>A40</f>
        <v>37956</v>
      </c>
      <c r="B316" s="43">
        <f t="shared" ref="B316:AJ316" si="363">IF(OR(B40="C",B28="C"),"C",(B40/B28-1))</f>
        <v>4.7826748242312922E-2</v>
      </c>
      <c r="C316" s="43">
        <f t="shared" si="363"/>
        <v>1.290219218669364E-2</v>
      </c>
      <c r="D316" s="43">
        <f t="shared" si="363"/>
        <v>2.0267394270122807E-2</v>
      </c>
      <c r="E316" s="43">
        <f t="shared" si="363"/>
        <v>3.1944960952026813E-2</v>
      </c>
      <c r="F316" s="43">
        <f t="shared" si="363"/>
        <v>-5.4339001880020499E-2</v>
      </c>
      <c r="G316" s="43">
        <f t="shared" si="363"/>
        <v>4.4725673912276775E-2</v>
      </c>
      <c r="H316" s="43">
        <f t="shared" si="363"/>
        <v>-5.2601011454815105E-2</v>
      </c>
      <c r="I316" s="43">
        <f t="shared" si="363"/>
        <v>1.088069636456801E-3</v>
      </c>
      <c r="J316" s="43">
        <f t="shared" si="363"/>
        <v>4.7011080206101008E-2</v>
      </c>
      <c r="K316" s="43">
        <f t="shared" si="363"/>
        <v>0.15774807781619282</v>
      </c>
      <c r="L316" s="43">
        <f t="shared" si="363"/>
        <v>0.19246254732730317</v>
      </c>
      <c r="M316" s="43">
        <f t="shared" si="363"/>
        <v>4.1298749080206143E-2</v>
      </c>
      <c r="N316" s="43">
        <f t="shared" si="363"/>
        <v>9.2795671070431407E-2</v>
      </c>
      <c r="O316" s="43">
        <f t="shared" si="363"/>
        <v>0.12223574035640161</v>
      </c>
      <c r="P316" s="43">
        <f t="shared" si="363"/>
        <v>2.5410666314352293E-2</v>
      </c>
      <c r="Q316" s="43">
        <f t="shared" si="363"/>
        <v>-2.3431448489543039E-2</v>
      </c>
      <c r="R316" s="43">
        <f t="shared" si="363"/>
        <v>9.2373767883190183E-2</v>
      </c>
      <c r="S316" s="43">
        <f t="shared" si="363"/>
        <v>6.9290953101910135E-2</v>
      </c>
      <c r="T316" s="43">
        <f t="shared" si="363"/>
        <v>1.3991193778033928E-2</v>
      </c>
      <c r="U316" s="43">
        <f t="shared" si="363"/>
        <v>-1.6277149752318087E-2</v>
      </c>
      <c r="V316" s="43">
        <f t="shared" si="363"/>
        <v>5.6942685519757452E-2</v>
      </c>
      <c r="W316" s="43">
        <f t="shared" si="363"/>
        <v>0.20514337733272647</v>
      </c>
      <c r="X316" s="43">
        <f t="shared" si="363"/>
        <v>0.13124337065409541</v>
      </c>
      <c r="Y316" s="43">
        <f t="shared" si="363"/>
        <v>0.16420924117205105</v>
      </c>
      <c r="Z316" s="43">
        <f t="shared" si="363"/>
        <v>7.7159409908202248E-2</v>
      </c>
      <c r="AA316" s="43">
        <f t="shared" si="363"/>
        <v>0.15596915713905868</v>
      </c>
      <c r="AB316" s="43">
        <f t="shared" si="363"/>
        <v>2.7751157147809069E-2</v>
      </c>
      <c r="AC316" s="43">
        <f t="shared" si="363"/>
        <v>0.11961787305062144</v>
      </c>
      <c r="AD316" s="43">
        <f t="shared" si="363"/>
        <v>0.22147694292163811</v>
      </c>
      <c r="AE316" s="43">
        <f t="shared" si="363"/>
        <v>3.6882074795816067E-2</v>
      </c>
      <c r="AF316" s="43">
        <f t="shared" si="363"/>
        <v>5.5408502974403806E-2</v>
      </c>
      <c r="AG316" s="43">
        <f t="shared" si="363"/>
        <v>0.12781155015197565</v>
      </c>
      <c r="AH316" s="43">
        <f t="shared" si="363"/>
        <v>0.14894528739214263</v>
      </c>
      <c r="AI316" s="43">
        <f t="shared" si="363"/>
        <v>0.1564305080749735</v>
      </c>
      <c r="AJ316" s="43">
        <f t="shared" si="363"/>
        <v>5.46971358560846E-2</v>
      </c>
    </row>
    <row r="317" spans="1:36">
      <c r="A317" s="1">
        <f>A41</f>
        <v>37987</v>
      </c>
      <c r="B317" s="43">
        <f t="shared" ref="B317:AJ317" si="364">IF(OR(B41="C",B29="C"),"C",(B41/B29-1))</f>
        <v>1.2844728695570184E-2</v>
      </c>
      <c r="C317" s="43">
        <f t="shared" si="364"/>
        <v>2.3281175129294063E-2</v>
      </c>
      <c r="D317" s="43">
        <f t="shared" si="364"/>
        <v>3.8920380277110089E-2</v>
      </c>
      <c r="E317" s="43">
        <f t="shared" si="364"/>
        <v>0.1438910630997694</v>
      </c>
      <c r="F317" s="43">
        <f t="shared" si="364"/>
        <v>-3.4504493260109848E-2</v>
      </c>
      <c r="G317" s="43">
        <f t="shared" si="364"/>
        <v>0.23524174246050733</v>
      </c>
      <c r="H317" s="43">
        <f t="shared" si="364"/>
        <v>-4.2578186558931863E-2</v>
      </c>
      <c r="I317" s="43">
        <f t="shared" si="364"/>
        <v>4.4901596732268789E-2</v>
      </c>
      <c r="J317" s="43">
        <f t="shared" si="364"/>
        <v>4.2123388349922353E-2</v>
      </c>
      <c r="K317" s="43">
        <f t="shared" si="364"/>
        <v>0.18970141247988548</v>
      </c>
      <c r="L317" s="43">
        <f t="shared" si="364"/>
        <v>0.1752934732112521</v>
      </c>
      <c r="M317" s="43">
        <f t="shared" si="364"/>
        <v>6.2828118997823257E-2</v>
      </c>
      <c r="N317" s="43">
        <f t="shared" si="364"/>
        <v>2.9888416578108368E-2</v>
      </c>
      <c r="O317" s="43">
        <f t="shared" si="364"/>
        <v>0.10882097852150396</v>
      </c>
      <c r="P317" s="43">
        <f t="shared" si="364"/>
        <v>-7.079619814644833E-2</v>
      </c>
      <c r="Q317" s="43">
        <f t="shared" si="364"/>
        <v>-7.0252625603179131E-2</v>
      </c>
      <c r="R317" s="43">
        <f t="shared" si="364"/>
        <v>0.14504675232720388</v>
      </c>
      <c r="S317" s="43">
        <f t="shared" si="364"/>
        <v>0.13071708450362363</v>
      </c>
      <c r="T317" s="43">
        <f t="shared" si="364"/>
        <v>1.7772641036264414E-3</v>
      </c>
      <c r="U317" s="43">
        <f t="shared" si="364"/>
        <v>-3.6618229641522948E-2</v>
      </c>
      <c r="V317" s="43">
        <f t="shared" si="364"/>
        <v>5.3926902488074635E-2</v>
      </c>
      <c r="W317" s="43">
        <f t="shared" si="364"/>
        <v>4.2999968658914867E-2</v>
      </c>
      <c r="X317" s="43">
        <f t="shared" si="364"/>
        <v>7.4955292886116798E-2</v>
      </c>
      <c r="Y317" s="43">
        <f t="shared" si="364"/>
        <v>0.20183455185486054</v>
      </c>
      <c r="Z317" s="43">
        <f t="shared" si="364"/>
        <v>6.3532095509114095E-2</v>
      </c>
      <c r="AA317" s="43">
        <f t="shared" si="364"/>
        <v>0.1170113897688807</v>
      </c>
      <c r="AB317" s="43">
        <f t="shared" si="364"/>
        <v>1.101825205976259E-2</v>
      </c>
      <c r="AC317" s="43">
        <f t="shared" si="364"/>
        <v>6.9724410552580718E-2</v>
      </c>
      <c r="AD317" s="43">
        <f t="shared" si="364"/>
        <v>-2.7216271412495274E-2</v>
      </c>
      <c r="AE317" s="43">
        <f t="shared" si="364"/>
        <v>0.18207309629177471</v>
      </c>
      <c r="AF317" s="43">
        <f t="shared" si="364"/>
        <v>4.0110132907304807E-2</v>
      </c>
      <c r="AG317" s="43">
        <f t="shared" si="364"/>
        <v>-6.4903846153846145E-2</v>
      </c>
      <c r="AH317" s="43">
        <f t="shared" si="364"/>
        <v>0.11318073650511029</v>
      </c>
      <c r="AI317" s="43">
        <f t="shared" si="364"/>
        <v>1.9714811611558414E-2</v>
      </c>
      <c r="AJ317" s="43">
        <f t="shared" si="364"/>
        <v>5.5201190700241876E-2</v>
      </c>
    </row>
    <row r="318" spans="1:36">
      <c r="A318" s="1">
        <f>A42</f>
        <v>38018</v>
      </c>
      <c r="B318" s="43">
        <f t="shared" ref="B318:AJ318" si="365">IF(OR(B42="C",B30="C"),"C",(B42/B30-1))</f>
        <v>3.2731857957630117E-2</v>
      </c>
      <c r="C318" s="43">
        <f t="shared" si="365"/>
        <v>-2.1514370664023841E-2</v>
      </c>
      <c r="D318" s="43">
        <f t="shared" si="365"/>
        <v>-7.5530663267807219E-2</v>
      </c>
      <c r="E318" s="43">
        <f t="shared" si="365"/>
        <v>3.1636541933183215E-2</v>
      </c>
      <c r="F318" s="43">
        <f t="shared" si="365"/>
        <v>-4.5845768987851199E-2</v>
      </c>
      <c r="G318" s="43">
        <f t="shared" si="365"/>
        <v>9.8244456752400566E-2</v>
      </c>
      <c r="H318" s="43">
        <f t="shared" si="365"/>
        <v>-1.0161746711532582E-2</v>
      </c>
      <c r="I318" s="43">
        <f t="shared" si="365"/>
        <v>-4.202342806114423E-4</v>
      </c>
      <c r="J318" s="43">
        <f t="shared" si="365"/>
        <v>0.24179245921613757</v>
      </c>
      <c r="K318" s="43">
        <f t="shared" si="365"/>
        <v>0.11347466064447187</v>
      </c>
      <c r="L318" s="43">
        <f t="shared" si="365"/>
        <v>0.10301608786848648</v>
      </c>
      <c r="M318" s="43">
        <f t="shared" si="365"/>
        <v>5.6975359531006742E-2</v>
      </c>
      <c r="N318" s="43">
        <f t="shared" si="365"/>
        <v>7.6214207462462102E-2</v>
      </c>
      <c r="O318" s="43">
        <f t="shared" si="365"/>
        <v>-5.6692835138626663E-2</v>
      </c>
      <c r="P318" s="43">
        <f t="shared" si="365"/>
        <v>-9.2154477040241489E-2</v>
      </c>
      <c r="Q318" s="43">
        <f t="shared" si="365"/>
        <v>-6.0870634530250878E-2</v>
      </c>
      <c r="R318" s="43">
        <f t="shared" si="365"/>
        <v>7.6226252209266487E-2</v>
      </c>
      <c r="S318" s="43">
        <f t="shared" si="365"/>
        <v>8.939442486382565E-2</v>
      </c>
      <c r="T318" s="43">
        <f t="shared" si="365"/>
        <v>3.3212445123114165E-3</v>
      </c>
      <c r="U318" s="43">
        <f t="shared" si="365"/>
        <v>-5.2211928942585084E-2</v>
      </c>
      <c r="V318" s="43">
        <f t="shared" si="365"/>
        <v>6.0198957233790651E-2</v>
      </c>
      <c r="W318" s="43">
        <f t="shared" si="365"/>
        <v>0.16540650406504076</v>
      </c>
      <c r="X318" s="43">
        <f t="shared" si="365"/>
        <v>7.6558185637080278E-2</v>
      </c>
      <c r="Y318" s="43">
        <f t="shared" si="365"/>
        <v>0.14068441064638781</v>
      </c>
      <c r="Z318" s="43">
        <f t="shared" si="365"/>
        <v>7.0976971810319478E-2</v>
      </c>
      <c r="AA318" s="43">
        <f t="shared" si="365"/>
        <v>0.13584831007563181</v>
      </c>
      <c r="AB318" s="43">
        <f t="shared" si="365"/>
        <v>-8.9331596916687239E-2</v>
      </c>
      <c r="AC318" s="43">
        <f t="shared" si="365"/>
        <v>1.3618936901728995E-2</v>
      </c>
      <c r="AD318" s="43">
        <f t="shared" si="365"/>
        <v>-2.5976179290905566E-2</v>
      </c>
      <c r="AE318" s="43">
        <f t="shared" si="365"/>
        <v>7.7298132952788645E-2</v>
      </c>
      <c r="AF318" s="43">
        <f t="shared" si="365"/>
        <v>9.1024429076073332E-2</v>
      </c>
      <c r="AG318" s="43">
        <f t="shared" si="365"/>
        <v>7.4637681159420266E-2</v>
      </c>
      <c r="AH318" s="43">
        <f t="shared" si="365"/>
        <v>0.10427257425574243</v>
      </c>
      <c r="AI318" s="43">
        <f t="shared" si="365"/>
        <v>2.4561403508772006E-2</v>
      </c>
      <c r="AJ318" s="43">
        <f t="shared" si="365"/>
        <v>3.1551838790129683E-2</v>
      </c>
    </row>
    <row r="319" spans="1:36">
      <c r="A319" s="1">
        <f>A43</f>
        <v>38047</v>
      </c>
      <c r="B319" s="43">
        <f t="shared" ref="B319:AJ319" si="366">IF(OR(B43="C",B31="C"),"C",(B43/B31-1))</f>
        <v>2.9590195178994749E-2</v>
      </c>
      <c r="C319" s="43">
        <f t="shared" si="366"/>
        <v>9.1936313279536996E-3</v>
      </c>
      <c r="D319" s="43">
        <f t="shared" si="366"/>
        <v>-8.8336241169235996E-2</v>
      </c>
      <c r="E319" s="43">
        <f t="shared" si="366"/>
        <v>3.9259927797833827E-2</v>
      </c>
      <c r="F319" s="43">
        <f t="shared" si="366"/>
        <v>0.1261332642581785</v>
      </c>
      <c r="G319" s="43">
        <f t="shared" si="366"/>
        <v>6.2737289600553137E-2</v>
      </c>
      <c r="H319" s="43">
        <f t="shared" si="366"/>
        <v>2.561912894961571E-2</v>
      </c>
      <c r="I319" s="43">
        <f t="shared" si="366"/>
        <v>7.1119654012494093E-2</v>
      </c>
      <c r="J319" s="43">
        <f t="shared" si="366"/>
        <v>0.20877198998662605</v>
      </c>
      <c r="K319" s="43">
        <f t="shared" si="366"/>
        <v>-0.14152118427769267</v>
      </c>
      <c r="L319" s="43">
        <f t="shared" si="366"/>
        <v>0.10347246970776913</v>
      </c>
      <c r="M319" s="43">
        <f t="shared" si="366"/>
        <v>6.6220705755589471E-2</v>
      </c>
      <c r="N319" s="43">
        <f t="shared" si="366"/>
        <v>6.4907451352633982E-2</v>
      </c>
      <c r="O319" s="43">
        <f t="shared" si="366"/>
        <v>-4.306944069170493E-2</v>
      </c>
      <c r="P319" s="43">
        <f t="shared" si="366"/>
        <v>-4.9937112777751924E-2</v>
      </c>
      <c r="Q319" s="43">
        <f t="shared" si="366"/>
        <v>-0.1224691358024691</v>
      </c>
      <c r="R319" s="43">
        <f t="shared" si="366"/>
        <v>9.1406898186559227E-2</v>
      </c>
      <c r="S319" s="43">
        <f t="shared" si="366"/>
        <v>7.3760937140225691E-2</v>
      </c>
      <c r="T319" s="43">
        <f t="shared" si="366"/>
        <v>9.296144983672372E-2</v>
      </c>
      <c r="U319" s="43">
        <f t="shared" si="366"/>
        <v>-8.614851925050937E-2</v>
      </c>
      <c r="V319" s="43">
        <f t="shared" si="366"/>
        <v>7.9396519143606792E-2</v>
      </c>
      <c r="W319" s="43">
        <f t="shared" si="366"/>
        <v>0.16356252051197906</v>
      </c>
      <c r="X319" s="43">
        <f t="shared" si="366"/>
        <v>0.10603597195406977</v>
      </c>
      <c r="Y319" s="43">
        <f t="shared" si="366"/>
        <v>0.13655640373197619</v>
      </c>
      <c r="Z319" s="43">
        <f t="shared" si="366"/>
        <v>8.9033656639699643E-2</v>
      </c>
      <c r="AA319" s="43">
        <f t="shared" si="366"/>
        <v>8.1221657065816855E-2</v>
      </c>
      <c r="AB319" s="43">
        <f t="shared" si="366"/>
        <v>-0.10785233530491534</v>
      </c>
      <c r="AC319" s="43">
        <f t="shared" si="366"/>
        <v>1.7627856365614702E-2</v>
      </c>
      <c r="AD319" s="43">
        <f t="shared" si="366"/>
        <v>0.11605809691869151</v>
      </c>
      <c r="AE319" s="43">
        <f t="shared" si="366"/>
        <v>-1.3048635824436494E-2</v>
      </c>
      <c r="AF319" s="43">
        <f t="shared" si="366"/>
        <v>5.5554203674412994E-2</v>
      </c>
      <c r="AG319" s="43">
        <f t="shared" si="366"/>
        <v>-0.38234781091923953</v>
      </c>
      <c r="AH319" s="43">
        <f t="shared" si="366"/>
        <v>0.11726021075301896</v>
      </c>
      <c r="AI319" s="43">
        <f t="shared" si="366"/>
        <v>-5.8655312658871361E-2</v>
      </c>
      <c r="AJ319" s="43">
        <f t="shared" si="366"/>
        <v>3.5859848260042071E-2</v>
      </c>
    </row>
    <row r="320" spans="1:36">
      <c r="A320" s="1">
        <f>A44</f>
        <v>38078</v>
      </c>
      <c r="B320" s="43">
        <f t="shared" ref="B320:AJ320" si="367">IF(OR(B44="C",B32="C"),"C",(B44/B32-1))</f>
        <v>-3.4968115313459336E-2</v>
      </c>
      <c r="C320" s="43">
        <f t="shared" si="367"/>
        <v>8.9869982465458298E-2</v>
      </c>
      <c r="D320" s="43">
        <f t="shared" si="367"/>
        <v>-0.13101837005817951</v>
      </c>
      <c r="E320" s="43">
        <f t="shared" si="367"/>
        <v>2.4013119362773727E-2</v>
      </c>
      <c r="F320" s="43">
        <f t="shared" si="367"/>
        <v>4.2212012211710004E-2</v>
      </c>
      <c r="G320" s="43">
        <f t="shared" si="367"/>
        <v>3.8990920897354453E-2</v>
      </c>
      <c r="H320" s="43">
        <f t="shared" si="367"/>
        <v>-3.0964672537706295E-2</v>
      </c>
      <c r="I320" s="43">
        <f t="shared" si="367"/>
        <v>5.2153080656059947E-2</v>
      </c>
      <c r="J320" s="43">
        <f t="shared" si="367"/>
        <v>2.6655617705959589E-2</v>
      </c>
      <c r="K320" s="43">
        <f t="shared" si="367"/>
        <v>3.0694121103903349E-2</v>
      </c>
      <c r="L320" s="43">
        <f t="shared" si="367"/>
        <v>-3.8487957521506355E-2</v>
      </c>
      <c r="M320" s="43">
        <f t="shared" si="367"/>
        <v>2.833689418643881E-2</v>
      </c>
      <c r="N320" s="43">
        <f t="shared" si="367"/>
        <v>-0.1027681452825272</v>
      </c>
      <c r="O320" s="43">
        <f t="shared" si="367"/>
        <v>4.0800714012495298E-2</v>
      </c>
      <c r="P320" s="43">
        <f t="shared" si="367"/>
        <v>-8.9227421109902005E-3</v>
      </c>
      <c r="Q320" s="43">
        <f t="shared" si="367"/>
        <v>-0.10030037104658696</v>
      </c>
      <c r="R320" s="43">
        <f t="shared" si="367"/>
        <v>4.3071248952221364E-2</v>
      </c>
      <c r="S320" s="43">
        <f t="shared" si="367"/>
        <v>5.1816690690392075E-2</v>
      </c>
      <c r="T320" s="43">
        <f t="shared" si="367"/>
        <v>-4.9004289215686225E-2</v>
      </c>
      <c r="U320" s="43">
        <f t="shared" si="367"/>
        <v>-9.0087824505745373E-2</v>
      </c>
      <c r="V320" s="43">
        <f t="shared" si="367"/>
        <v>0.14986301463571472</v>
      </c>
      <c r="W320" s="43">
        <f t="shared" si="367"/>
        <v>0.17575564999801396</v>
      </c>
      <c r="X320" s="43">
        <f t="shared" si="367"/>
        <v>5.2206259620318107E-2</v>
      </c>
      <c r="Y320" s="43">
        <f t="shared" si="367"/>
        <v>0.18257192142896894</v>
      </c>
      <c r="Z320" s="43">
        <f t="shared" si="367"/>
        <v>0.14494215948818923</v>
      </c>
      <c r="AA320" s="43">
        <f t="shared" si="367"/>
        <v>7.2283748751912125E-2</v>
      </c>
      <c r="AB320" s="43">
        <f t="shared" si="367"/>
        <v>-1.313612681794607E-2</v>
      </c>
      <c r="AC320" s="43">
        <f t="shared" si="367"/>
        <v>8.1636941179378697E-2</v>
      </c>
      <c r="AD320" s="43">
        <f t="shared" si="367"/>
        <v>1.0705596107055904E-2</v>
      </c>
      <c r="AE320" s="43">
        <f t="shared" si="367"/>
        <v>0.15074423782624824</v>
      </c>
      <c r="AF320" s="43">
        <f t="shared" si="367"/>
        <v>5.2093048042846757E-2</v>
      </c>
      <c r="AG320" s="43">
        <f t="shared" si="367"/>
        <v>-5.3469661414683234E-2</v>
      </c>
      <c r="AH320" s="43">
        <f t="shared" si="367"/>
        <v>0.13197644333834369</v>
      </c>
      <c r="AI320" s="43">
        <f t="shared" si="367"/>
        <v>2.0975493189602457E-2</v>
      </c>
      <c r="AJ320" s="43">
        <f t="shared" si="367"/>
        <v>4.1790500537157937E-2</v>
      </c>
    </row>
    <row r="321" spans="1:36">
      <c r="A321" s="1">
        <f>A45</f>
        <v>38108</v>
      </c>
      <c r="B321" s="43">
        <f t="shared" ref="B321:AJ321" si="368">IF(OR(B45="C",B33="C"),"C",(B45/B33-1))</f>
        <v>-1.4814640072657759E-2</v>
      </c>
      <c r="C321" s="43">
        <f t="shared" si="368"/>
        <v>7.3635508155583507E-2</v>
      </c>
      <c r="D321" s="43">
        <f t="shared" si="368"/>
        <v>-8.9552718736936932E-2</v>
      </c>
      <c r="E321" s="43">
        <f t="shared" si="368"/>
        <v>8.5770528683914993E-3</v>
      </c>
      <c r="F321" s="43">
        <f t="shared" si="368"/>
        <v>5.0166946639291554E-2</v>
      </c>
      <c r="G321" s="43">
        <f t="shared" si="368"/>
        <v>7.07023366586641E-2</v>
      </c>
      <c r="H321" s="43">
        <f t="shared" si="368"/>
        <v>-0.11539413949649191</v>
      </c>
      <c r="I321" s="43">
        <f t="shared" si="368"/>
        <v>-4.0627362055933869E-3</v>
      </c>
      <c r="J321" s="43">
        <f t="shared" si="368"/>
        <v>-0.10108092316681272</v>
      </c>
      <c r="K321" s="43">
        <f t="shared" si="368"/>
        <v>-5.6760183349045867E-2</v>
      </c>
      <c r="L321" s="43">
        <f t="shared" si="368"/>
        <v>4.6073548600518155E-2</v>
      </c>
      <c r="M321" s="43">
        <f t="shared" si="368"/>
        <v>1.1249535143175837E-2</v>
      </c>
      <c r="N321" s="43">
        <f t="shared" si="368"/>
        <v>-1.3659443610097965E-2</v>
      </c>
      <c r="O321" s="43">
        <f t="shared" si="368"/>
        <v>-3.8682405487318605E-2</v>
      </c>
      <c r="P321" s="43">
        <f t="shared" si="368"/>
        <v>-5.3960865442634232E-2</v>
      </c>
      <c r="Q321" s="43">
        <f t="shared" si="368"/>
        <v>-0.1166538756715273</v>
      </c>
      <c r="R321" s="43">
        <f t="shared" si="368"/>
        <v>-3.6245078917253815E-2</v>
      </c>
      <c r="S321" s="43">
        <f t="shared" si="368"/>
        <v>-2.1746637429424842E-2</v>
      </c>
      <c r="T321" s="43">
        <f t="shared" si="368"/>
        <v>1.5881089634904422E-2</v>
      </c>
      <c r="U321" s="43">
        <f t="shared" si="368"/>
        <v>-9.1467008772234015E-2</v>
      </c>
      <c r="V321" s="43">
        <f t="shared" si="368"/>
        <v>0.18141848895059587</v>
      </c>
      <c r="W321" s="43">
        <f t="shared" si="368"/>
        <v>0.18576024618827813</v>
      </c>
      <c r="X321" s="43">
        <f t="shared" si="368"/>
        <v>0.15869695158398089</v>
      </c>
      <c r="Y321" s="43">
        <f t="shared" si="368"/>
        <v>7.4560375146541569E-2</v>
      </c>
      <c r="Z321" s="43">
        <f t="shared" si="368"/>
        <v>0.17447199643875821</v>
      </c>
      <c r="AA321" s="43">
        <f t="shared" si="368"/>
        <v>4.0918354904454057E-2</v>
      </c>
      <c r="AB321" s="43">
        <f t="shared" si="368"/>
        <v>-0.13642857142857145</v>
      </c>
      <c r="AC321" s="43">
        <f t="shared" si="368"/>
        <v>0.18019021978991967</v>
      </c>
      <c r="AD321" s="43">
        <f t="shared" si="368"/>
        <v>2.1763602251407832E-3</v>
      </c>
      <c r="AE321" s="43">
        <f t="shared" si="368"/>
        <v>2.553648068669534E-2</v>
      </c>
      <c r="AF321" s="43">
        <f t="shared" si="368"/>
        <v>2.1405785543391564E-2</v>
      </c>
      <c r="AG321" s="43">
        <f t="shared" si="368"/>
        <v>-0.12415179693390299</v>
      </c>
      <c r="AH321" s="43">
        <f t="shared" si="368"/>
        <v>9.8451452469763723E-2</v>
      </c>
      <c r="AI321" s="43">
        <f t="shared" si="368"/>
        <v>-0.11377645748236165</v>
      </c>
      <c r="AJ321" s="43">
        <f t="shared" si="368"/>
        <v>4.0459141302390922E-2</v>
      </c>
    </row>
    <row r="322" spans="1:36">
      <c r="A322" s="1">
        <f>A46</f>
        <v>38139</v>
      </c>
      <c r="B322" s="43">
        <f t="shared" ref="B322:AJ322" si="369">IF(OR(B46="C",B34="C"),"C",(B46/B34-1))</f>
        <v>0.20787327478042661</v>
      </c>
      <c r="C322" s="43">
        <f t="shared" si="369"/>
        <v>0.13835594210423841</v>
      </c>
      <c r="D322" s="43">
        <f t="shared" si="369"/>
        <v>0.19543374899075983</v>
      </c>
      <c r="E322" s="43">
        <f t="shared" si="369"/>
        <v>0.13738092330239371</v>
      </c>
      <c r="F322" s="43">
        <f t="shared" si="369"/>
        <v>9.1174213353798939E-2</v>
      </c>
      <c r="G322" s="43">
        <f t="shared" si="369"/>
        <v>0.12229479814275601</v>
      </c>
      <c r="H322" s="43">
        <f t="shared" si="369"/>
        <v>0.19885314039408875</v>
      </c>
      <c r="I322" s="43">
        <f t="shared" si="369"/>
        <v>0.21600583799562156</v>
      </c>
      <c r="J322" s="43">
        <f t="shared" si="369"/>
        <v>9.5593362153116646E-2</v>
      </c>
      <c r="K322" s="43">
        <f t="shared" si="369"/>
        <v>0.2179064657878218</v>
      </c>
      <c r="L322" s="43">
        <f t="shared" si="369"/>
        <v>9.0469339671816584E-2</v>
      </c>
      <c r="M322" s="43">
        <f t="shared" si="369"/>
        <v>0.47165247678018574</v>
      </c>
      <c r="N322" s="43">
        <f t="shared" si="369"/>
        <v>0.20014038514358967</v>
      </c>
      <c r="O322" s="43">
        <f t="shared" si="369"/>
        <v>0.19910558040054438</v>
      </c>
      <c r="P322" s="43">
        <f t="shared" si="369"/>
        <v>0.18955405554940796</v>
      </c>
      <c r="Q322" s="43">
        <f t="shared" si="369"/>
        <v>-5.0442076626615262E-2</v>
      </c>
      <c r="R322" s="43">
        <f t="shared" si="369"/>
        <v>1.2147457945094198E-2</v>
      </c>
      <c r="S322" s="43">
        <f t="shared" si="369"/>
        <v>2.737831858407036E-3</v>
      </c>
      <c r="T322" s="43">
        <f t="shared" si="369"/>
        <v>4.130882016784776E-2</v>
      </c>
      <c r="U322" s="43">
        <f t="shared" si="369"/>
        <v>-3.0078203328653963E-3</v>
      </c>
      <c r="V322" s="43">
        <f t="shared" si="369"/>
        <v>0.1760028323199172</v>
      </c>
      <c r="W322" s="43">
        <f t="shared" si="369"/>
        <v>0.30385250891381865</v>
      </c>
      <c r="X322" s="43">
        <f t="shared" si="369"/>
        <v>8.1574640365233764E-2</v>
      </c>
      <c r="Y322" s="43">
        <f t="shared" si="369"/>
        <v>0.63515016685205783</v>
      </c>
      <c r="Z322" s="43">
        <f t="shared" si="369"/>
        <v>0.19930028491108964</v>
      </c>
      <c r="AA322" s="43">
        <f t="shared" si="369"/>
        <v>0.10349805129192124</v>
      </c>
      <c r="AB322" s="43">
        <f t="shared" si="369"/>
        <v>-3.8277023578646707E-3</v>
      </c>
      <c r="AC322" s="43">
        <f t="shared" si="369"/>
        <v>0.31111826572225798</v>
      </c>
      <c r="AD322" s="43">
        <f t="shared" si="369"/>
        <v>0.25575361010830333</v>
      </c>
      <c r="AE322" s="43">
        <f t="shared" si="369"/>
        <v>0.28786191536748329</v>
      </c>
      <c r="AF322" s="43">
        <f t="shared" si="369"/>
        <v>0.32601015127388533</v>
      </c>
      <c r="AG322" s="43">
        <f t="shared" si="369"/>
        <v>0.15812170579779594</v>
      </c>
      <c r="AH322" s="43">
        <f t="shared" si="369"/>
        <v>0.15556202114246931</v>
      </c>
      <c r="AI322" s="43">
        <f t="shared" si="369"/>
        <v>-2.4482201439557372E-4</v>
      </c>
      <c r="AJ322" s="43">
        <f t="shared" si="369"/>
        <v>0.14807940606843117</v>
      </c>
    </row>
    <row r="323" spans="1:36">
      <c r="A323" s="1">
        <f>A47</f>
        <v>38169</v>
      </c>
      <c r="B323" s="43">
        <f t="shared" ref="B323:AJ323" si="370">IF(OR(B47="C",B35="C"),"C",(B47/B35-1))</f>
        <v>0.14241390839184209</v>
      </c>
      <c r="C323" s="43">
        <f t="shared" si="370"/>
        <v>4.6164793785394398E-2</v>
      </c>
      <c r="D323" s="43">
        <f t="shared" si="370"/>
        <v>-3.0875223271242702E-2</v>
      </c>
      <c r="E323" s="43">
        <f t="shared" si="370"/>
        <v>1.3822389420885539E-3</v>
      </c>
      <c r="F323" s="43">
        <f t="shared" si="370"/>
        <v>3.6244252123451393E-2</v>
      </c>
      <c r="G323" s="43">
        <f t="shared" si="370"/>
        <v>1.8543271024866748E-2</v>
      </c>
      <c r="H323" s="43">
        <f t="shared" si="370"/>
        <v>5.7162260262745068E-2</v>
      </c>
      <c r="I323" s="43">
        <f t="shared" si="370"/>
        <v>0.19581110452479744</v>
      </c>
      <c r="J323" s="43">
        <f t="shared" si="370"/>
        <v>3.1847133757962887E-3</v>
      </c>
      <c r="K323" s="43">
        <f t="shared" si="370"/>
        <v>0.12701587301587303</v>
      </c>
      <c r="L323" s="43">
        <f t="shared" si="370"/>
        <v>-4.6743970169448867E-2</v>
      </c>
      <c r="M323" s="43">
        <f t="shared" si="370"/>
        <v>0.32773171090721753</v>
      </c>
      <c r="N323" s="43">
        <f t="shared" si="370"/>
        <v>0.15961054059290825</v>
      </c>
      <c r="O323" s="43">
        <f t="shared" si="370"/>
        <v>0.13390708190503986</v>
      </c>
      <c r="P323" s="43">
        <f t="shared" si="370"/>
        <v>7.6750044988302957E-2</v>
      </c>
      <c r="Q323" s="43">
        <f t="shared" si="370"/>
        <v>0.1732957511222466</v>
      </c>
      <c r="R323" s="43">
        <f t="shared" si="370"/>
        <v>0.11550902653319928</v>
      </c>
      <c r="S323" s="43">
        <f t="shared" si="370"/>
        <v>0.12806613959473623</v>
      </c>
      <c r="T323" s="43">
        <f t="shared" si="370"/>
        <v>0.10166733196180178</v>
      </c>
      <c r="U323" s="43">
        <f t="shared" si="370"/>
        <v>-2.3262951141664656E-2</v>
      </c>
      <c r="V323" s="43">
        <f t="shared" si="370"/>
        <v>0.12639690074288512</v>
      </c>
      <c r="W323" s="43">
        <f t="shared" si="370"/>
        <v>-7.394891163900208E-2</v>
      </c>
      <c r="X323" s="43">
        <f t="shared" si="370"/>
        <v>4.8822326317872866E-2</v>
      </c>
      <c r="Y323" s="43">
        <f t="shared" si="370"/>
        <v>0.37410568054478066</v>
      </c>
      <c r="Z323" s="43">
        <f t="shared" si="370"/>
        <v>0.11811551770029283</v>
      </c>
      <c r="AA323" s="43">
        <f t="shared" si="370"/>
        <v>1.4187356561652376E-2</v>
      </c>
      <c r="AB323" s="43">
        <f t="shared" si="370"/>
        <v>9.1470386462288999E-5</v>
      </c>
      <c r="AC323" s="43">
        <f t="shared" si="370"/>
        <v>6.7327235772358662E-3</v>
      </c>
      <c r="AD323" s="43">
        <f t="shared" si="370"/>
        <v>-6.8210176070982897E-2</v>
      </c>
      <c r="AE323" s="43">
        <f t="shared" si="370"/>
        <v>-0.11936597892499778</v>
      </c>
      <c r="AF323" s="43">
        <f t="shared" si="370"/>
        <v>3.4498159859934985E-2</v>
      </c>
      <c r="AG323" s="43">
        <f t="shared" si="370"/>
        <v>-0.19339957416607523</v>
      </c>
      <c r="AH323" s="43">
        <f t="shared" si="370"/>
        <v>-8.191684100418406E-2</v>
      </c>
      <c r="AI323" s="43">
        <f t="shared" si="370"/>
        <v>-3.8021548317317744E-2</v>
      </c>
      <c r="AJ323" s="43">
        <f t="shared" si="370"/>
        <v>5.7765730148388927E-2</v>
      </c>
    </row>
    <row r="324" spans="1:36">
      <c r="A324" s="1">
        <f>A48</f>
        <v>38200</v>
      </c>
      <c r="B324" s="43">
        <f t="shared" ref="B324:AJ324" si="371">IF(OR(B48="C",B36="C"),"C",(B48/B36-1))</f>
        <v>9.6886009773837767E-3</v>
      </c>
      <c r="C324" s="43">
        <f t="shared" si="371"/>
        <v>1.3103233966460959E-2</v>
      </c>
      <c r="D324" s="43">
        <f t="shared" si="371"/>
        <v>-6.4198523132566465E-2</v>
      </c>
      <c r="E324" s="43">
        <f t="shared" si="371"/>
        <v>2.0610835667530525E-2</v>
      </c>
      <c r="F324" s="43">
        <f t="shared" si="371"/>
        <v>0.12368560929953087</v>
      </c>
      <c r="G324" s="43">
        <f t="shared" si="371"/>
        <v>7.1489990011725402E-2</v>
      </c>
      <c r="H324" s="43">
        <f t="shared" si="371"/>
        <v>2.9492565082779754E-2</v>
      </c>
      <c r="I324" s="43">
        <f t="shared" si="371"/>
        <v>0.31115528531337699</v>
      </c>
      <c r="J324" s="43">
        <f t="shared" si="371"/>
        <v>-9.0156857101741261E-2</v>
      </c>
      <c r="K324" s="43">
        <f t="shared" si="371"/>
        <v>0.25120894832008744</v>
      </c>
      <c r="L324" s="43">
        <f t="shared" si="371"/>
        <v>2.8245478889254994E-3</v>
      </c>
      <c r="M324" s="43">
        <f t="shared" si="371"/>
        <v>0.11285230336690244</v>
      </c>
      <c r="N324" s="43">
        <f t="shared" si="371"/>
        <v>-1.4134275618374548E-2</v>
      </c>
      <c r="O324" s="43">
        <f t="shared" si="371"/>
        <v>-2.2604047346315381E-2</v>
      </c>
      <c r="P324" s="43">
        <f t="shared" si="371"/>
        <v>-0.17880424660085681</v>
      </c>
      <c r="Q324" s="43">
        <f t="shared" si="371"/>
        <v>-5.8231488138030141E-2</v>
      </c>
      <c r="R324" s="43">
        <f t="shared" si="371"/>
        <v>4.0272227278122852E-2</v>
      </c>
      <c r="S324" s="43">
        <f t="shared" si="371"/>
        <v>4.1169655683766626E-2</v>
      </c>
      <c r="T324" s="43">
        <f t="shared" si="371"/>
        <v>-7.2784716685859396E-2</v>
      </c>
      <c r="U324" s="43">
        <f t="shared" si="371"/>
        <v>-4.0573387348083467E-2</v>
      </c>
      <c r="V324" s="43">
        <f t="shared" si="371"/>
        <v>9.2498939755299991E-2</v>
      </c>
      <c r="W324" s="43">
        <f t="shared" si="371"/>
        <v>-4.0366232868824126E-2</v>
      </c>
      <c r="X324" s="43">
        <f t="shared" si="371"/>
        <v>-1.6989957353143459E-2</v>
      </c>
      <c r="Y324" s="43">
        <f t="shared" si="371"/>
        <v>0.42542277791135685</v>
      </c>
      <c r="Z324" s="43">
        <f t="shared" si="371"/>
        <v>9.3464962017059117E-2</v>
      </c>
      <c r="AA324" s="43">
        <f t="shared" si="371"/>
        <v>6.3465667494632338E-2</v>
      </c>
      <c r="AB324" s="43">
        <f t="shared" si="371"/>
        <v>7.9989987028650678E-2</v>
      </c>
      <c r="AC324" s="43">
        <f t="shared" si="371"/>
        <v>9.1712302598064177E-2</v>
      </c>
      <c r="AD324" s="43">
        <f t="shared" si="371"/>
        <v>7.2596729158356244E-3</v>
      </c>
      <c r="AE324" s="43">
        <f t="shared" si="371"/>
        <v>4.6744909218577657E-2</v>
      </c>
      <c r="AF324" s="43">
        <f t="shared" si="371"/>
        <v>5.0822896180519717E-2</v>
      </c>
      <c r="AG324" s="43">
        <f t="shared" si="371"/>
        <v>-0.15921152388172854</v>
      </c>
      <c r="AH324" s="43">
        <f t="shared" si="371"/>
        <v>-6.7268061280037372E-2</v>
      </c>
      <c r="AI324" s="43">
        <f t="shared" si="371"/>
        <v>7.1808282603103901E-2</v>
      </c>
      <c r="AJ324" s="43">
        <f t="shared" si="371"/>
        <v>4.5250652858433105E-2</v>
      </c>
    </row>
    <row r="325" spans="1:36">
      <c r="A325" s="1">
        <f>A49</f>
        <v>38231</v>
      </c>
      <c r="B325" s="43">
        <f t="shared" ref="B325:AJ325" si="372">IF(OR(B49="C",B37="C"),"C",(B49/B37-1))</f>
        <v>-1.7072413640193407E-3</v>
      </c>
      <c r="C325" s="43">
        <f t="shared" si="372"/>
        <v>3.4798937959784837E-2</v>
      </c>
      <c r="D325" s="43">
        <f t="shared" si="372"/>
        <v>1.3080703979704289E-3</v>
      </c>
      <c r="E325" s="43">
        <f t="shared" si="372"/>
        <v>2.413593637020961E-2</v>
      </c>
      <c r="F325" s="43">
        <f t="shared" si="372"/>
        <v>7.5094887029787616E-2</v>
      </c>
      <c r="G325" s="43">
        <f t="shared" si="372"/>
        <v>4.1493273286968391E-2</v>
      </c>
      <c r="H325" s="43">
        <f t="shared" si="372"/>
        <v>8.0510834189261082E-2</v>
      </c>
      <c r="I325" s="43">
        <f t="shared" si="372"/>
        <v>0.14388874030489429</v>
      </c>
      <c r="J325" s="43">
        <f t="shared" si="372"/>
        <v>3.7218631602407015E-2</v>
      </c>
      <c r="K325" s="43">
        <f t="shared" si="372"/>
        <v>0.20905831661349206</v>
      </c>
      <c r="L325" s="43">
        <f t="shared" si="372"/>
        <v>2.9263698073987543E-2</v>
      </c>
      <c r="M325" s="43">
        <f t="shared" si="372"/>
        <v>0.16997767605475</v>
      </c>
      <c r="N325" s="43">
        <f t="shared" si="372"/>
        <v>3.649635036496357E-2</v>
      </c>
      <c r="O325" s="43">
        <f t="shared" si="372"/>
        <v>-9.9441997063142384E-2</v>
      </c>
      <c r="P325" s="43">
        <f t="shared" si="372"/>
        <v>-0.13966306963745045</v>
      </c>
      <c r="Q325" s="43">
        <f t="shared" si="372"/>
        <v>-3.2971258290877659E-2</v>
      </c>
      <c r="R325" s="43">
        <f t="shared" si="372"/>
        <v>3.0677451833181602E-2</v>
      </c>
      <c r="S325" s="43">
        <f t="shared" si="372"/>
        <v>4.592914027299777E-2</v>
      </c>
      <c r="T325" s="43">
        <f t="shared" si="372"/>
        <v>0.1143741656962709</v>
      </c>
      <c r="U325" s="43">
        <f t="shared" si="372"/>
        <v>2.1778678725505429E-2</v>
      </c>
      <c r="V325" s="43">
        <f t="shared" si="372"/>
        <v>0.13193058142955194</v>
      </c>
      <c r="W325" s="43">
        <f t="shared" si="372"/>
        <v>0.15961807397405603</v>
      </c>
      <c r="X325" s="43">
        <f t="shared" si="372"/>
        <v>0.19828069519715941</v>
      </c>
      <c r="Y325" s="43">
        <f t="shared" si="372"/>
        <v>2.264336697021907E-2</v>
      </c>
      <c r="Z325" s="43">
        <f t="shared" si="372"/>
        <v>0.13148300256154699</v>
      </c>
      <c r="AA325" s="43">
        <f t="shared" si="372"/>
        <v>0.21296544334315559</v>
      </c>
      <c r="AB325" s="43">
        <f t="shared" si="372"/>
        <v>0.15980384525570179</v>
      </c>
      <c r="AC325" s="43">
        <f t="shared" si="372"/>
        <v>0.12425172631411252</v>
      </c>
      <c r="AD325" s="43">
        <f t="shared" si="372"/>
        <v>1.2039266530839088E-2</v>
      </c>
      <c r="AE325" s="43">
        <f t="shared" si="372"/>
        <v>-8.3401777047711456E-2</v>
      </c>
      <c r="AF325" s="43">
        <f t="shared" si="372"/>
        <v>7.7117957032833306E-2</v>
      </c>
      <c r="AG325" s="43">
        <f t="shared" si="372"/>
        <v>-0.18604651162790697</v>
      </c>
      <c r="AH325" s="43">
        <f t="shared" si="372"/>
        <v>0.12073209889757042</v>
      </c>
      <c r="AI325" s="43">
        <f t="shared" si="372"/>
        <v>-8.5538044640947053E-2</v>
      </c>
      <c r="AJ325" s="43">
        <f t="shared" si="372"/>
        <v>6.8779171071283507E-2</v>
      </c>
    </row>
    <row r="326" spans="1:36">
      <c r="A326" s="1">
        <f>A50</f>
        <v>38261</v>
      </c>
      <c r="B326" s="43">
        <f t="shared" ref="B326:AJ326" si="373">IF(OR(B50="C",B38="C"),"C",(B50/B38-1))</f>
        <v>-2.7668200745123439E-3</v>
      </c>
      <c r="C326" s="43">
        <f t="shared" si="373"/>
        <v>6.8347681363271517E-2</v>
      </c>
      <c r="D326" s="43">
        <f t="shared" si="373"/>
        <v>7.2987801319091883E-2</v>
      </c>
      <c r="E326" s="43">
        <f t="shared" si="373"/>
        <v>6.8159354779193659E-2</v>
      </c>
      <c r="F326" s="43">
        <f t="shared" si="373"/>
        <v>4.6243938146216523E-2</v>
      </c>
      <c r="G326" s="43">
        <f t="shared" si="373"/>
        <v>-6.0076704509256507E-3</v>
      </c>
      <c r="H326" s="43">
        <f t="shared" si="373"/>
        <v>3.1925355887197915E-2</v>
      </c>
      <c r="I326" s="43">
        <f t="shared" si="373"/>
        <v>2.9369854338188617E-2</v>
      </c>
      <c r="J326" s="43">
        <f t="shared" si="373"/>
        <v>-2.7414533906220839E-2</v>
      </c>
      <c r="K326" s="43">
        <f t="shared" si="373"/>
        <v>0.16568776322952172</v>
      </c>
      <c r="L326" s="43">
        <f t="shared" si="373"/>
        <v>-2.6488881549977972E-2</v>
      </c>
      <c r="M326" s="43">
        <f t="shared" si="373"/>
        <v>0.11233855634957068</v>
      </c>
      <c r="N326" s="43">
        <f t="shared" si="373"/>
        <v>-4.5442530955818072E-2</v>
      </c>
      <c r="O326" s="43">
        <f t="shared" si="373"/>
        <v>2.0260076154896112E-2</v>
      </c>
      <c r="P326" s="43">
        <f t="shared" si="373"/>
        <v>-0.10065561126108757</v>
      </c>
      <c r="Q326" s="43">
        <f t="shared" si="373"/>
        <v>-1.8624526324276358E-2</v>
      </c>
      <c r="R326" s="43">
        <f t="shared" si="373"/>
        <v>-6.6301972299317447E-3</v>
      </c>
      <c r="S326" s="43">
        <f t="shared" si="373"/>
        <v>1.1079175571768962E-2</v>
      </c>
      <c r="T326" s="43">
        <f t="shared" si="373"/>
        <v>-8.6889601079531031E-2</v>
      </c>
      <c r="U326" s="43">
        <f t="shared" si="373"/>
        <v>-4.299484420533517E-2</v>
      </c>
      <c r="V326" s="43">
        <f t="shared" si="373"/>
        <v>1.9648845926218295E-2</v>
      </c>
      <c r="W326" s="43">
        <f t="shared" si="373"/>
        <v>1.7156635444681489E-2</v>
      </c>
      <c r="X326" s="43">
        <f t="shared" si="373"/>
        <v>-8.5099254543931635E-2</v>
      </c>
      <c r="Y326" s="43">
        <f t="shared" si="373"/>
        <v>0.24564086876720714</v>
      </c>
      <c r="Z326" s="43">
        <f t="shared" si="373"/>
        <v>2.2758513263501978E-2</v>
      </c>
      <c r="AA326" s="43">
        <f t="shared" si="373"/>
        <v>8.2987501369129468E-2</v>
      </c>
      <c r="AB326" s="43">
        <f t="shared" si="373"/>
        <v>8.5382388508190576E-3</v>
      </c>
      <c r="AC326" s="43">
        <f t="shared" si="373"/>
        <v>7.2418510374662404E-2</v>
      </c>
      <c r="AD326" s="43">
        <f t="shared" si="373"/>
        <v>0.10624674648620513</v>
      </c>
      <c r="AE326" s="43">
        <f t="shared" si="373"/>
        <v>1.4828234031132537E-2</v>
      </c>
      <c r="AF326" s="43">
        <f t="shared" si="373"/>
        <v>3.0758382952052576E-2</v>
      </c>
      <c r="AG326" s="43">
        <f t="shared" si="373"/>
        <v>-0.12839147286821706</v>
      </c>
      <c r="AH326" s="43">
        <f t="shared" si="373"/>
        <v>-3.2995441866793263E-3</v>
      </c>
      <c r="AI326" s="43">
        <f t="shared" si="373"/>
        <v>-5.5234901492922317E-2</v>
      </c>
      <c r="AJ326" s="43">
        <f t="shared" si="373"/>
        <v>2.7921951798518529E-2</v>
      </c>
    </row>
    <row r="327" spans="1:36">
      <c r="A327" s="1">
        <f>A51</f>
        <v>38292</v>
      </c>
      <c r="B327" s="43">
        <f t="shared" ref="B327:AJ327" si="374">IF(OR(B51="C",B39="C"),"C",(B51/B39-1))</f>
        <v>5.7118042873028685E-2</v>
      </c>
      <c r="C327" s="43">
        <f t="shared" si="374"/>
        <v>-1.1236642897251126E-2</v>
      </c>
      <c r="D327" s="43">
        <f t="shared" si="374"/>
        <v>5.9809191728412703E-3</v>
      </c>
      <c r="E327" s="43">
        <f t="shared" si="374"/>
        <v>-2.0743065743236366E-2</v>
      </c>
      <c r="F327" s="43">
        <f t="shared" si="374"/>
        <v>0.17209590579850476</v>
      </c>
      <c r="G327" s="43">
        <f t="shared" si="374"/>
        <v>1.4899445862648575E-2</v>
      </c>
      <c r="H327" s="43">
        <f t="shared" si="374"/>
        <v>6.7185718790171878E-2</v>
      </c>
      <c r="I327" s="43">
        <f t="shared" si="374"/>
        <v>0.16786408587608825</v>
      </c>
      <c r="J327" s="43">
        <f t="shared" si="374"/>
        <v>3.8377735961176551E-2</v>
      </c>
      <c r="K327" s="43">
        <f t="shared" si="374"/>
        <v>0.20570123449651634</v>
      </c>
      <c r="L327" s="43">
        <f t="shared" si="374"/>
        <v>3.199507557622594E-2</v>
      </c>
      <c r="M327" s="43">
        <f t="shared" si="374"/>
        <v>0.26910640799529695</v>
      </c>
      <c r="N327" s="43">
        <f t="shared" si="374"/>
        <v>8.5909691853961245E-2</v>
      </c>
      <c r="O327" s="43">
        <f t="shared" si="374"/>
        <v>0.25256455606650152</v>
      </c>
      <c r="P327" s="43">
        <f t="shared" si="374"/>
        <v>-0.18627032953645606</v>
      </c>
      <c r="Q327" s="43">
        <f t="shared" si="374"/>
        <v>-3.3556478264553879E-2</v>
      </c>
      <c r="R327" s="43">
        <f t="shared" si="374"/>
        <v>4.4943615860312924E-2</v>
      </c>
      <c r="S327" s="43">
        <f t="shared" si="374"/>
        <v>4.8800498113760415E-2</v>
      </c>
      <c r="T327" s="43">
        <f t="shared" si="374"/>
        <v>0.14436337171328861</v>
      </c>
      <c r="U327" s="43">
        <f t="shared" si="374"/>
        <v>3.7416601198362986E-2</v>
      </c>
      <c r="V327" s="43">
        <f t="shared" si="374"/>
        <v>0.13634319798118844</v>
      </c>
      <c r="W327" s="43">
        <f t="shared" si="374"/>
        <v>1.2469425926814104E-2</v>
      </c>
      <c r="X327" s="43">
        <f t="shared" si="374"/>
        <v>1.4901702624255719E-2</v>
      </c>
      <c r="Y327" s="43">
        <f t="shared" si="374"/>
        <v>9.4029850746268684E-2</v>
      </c>
      <c r="Z327" s="43">
        <f t="shared" si="374"/>
        <v>0.11775324724031444</v>
      </c>
      <c r="AA327" s="43">
        <f t="shared" si="374"/>
        <v>0.1127423248095345</v>
      </c>
      <c r="AB327" s="43">
        <f t="shared" si="374"/>
        <v>3.4102434077079025E-2</v>
      </c>
      <c r="AC327" s="43">
        <f t="shared" si="374"/>
        <v>5.7578030346737474E-2</v>
      </c>
      <c r="AD327" s="43">
        <f t="shared" si="374"/>
        <v>1.3187228414887509E-2</v>
      </c>
      <c r="AE327" s="43">
        <f t="shared" si="374"/>
        <v>0.19804925290536812</v>
      </c>
      <c r="AF327" s="43">
        <f t="shared" si="374"/>
        <v>2.2622699386503076E-2</v>
      </c>
      <c r="AG327" s="43">
        <f t="shared" si="374"/>
        <v>0.10120481927710845</v>
      </c>
      <c r="AH327" s="43">
        <f t="shared" si="374"/>
        <v>3.4979082964006203E-2</v>
      </c>
      <c r="AI327" s="43">
        <f t="shared" si="374"/>
        <v>6.6776135741652975E-2</v>
      </c>
      <c r="AJ327" s="43">
        <f t="shared" si="374"/>
        <v>5.4881761449161237E-2</v>
      </c>
    </row>
    <row r="328" spans="1:36">
      <c r="A328" s="1">
        <f>A52</f>
        <v>38322</v>
      </c>
      <c r="B328" s="43">
        <f t="shared" ref="B328:AJ328" si="375">IF(OR(B52="C",B40="C"),"C",(B52/B40-1))</f>
        <v>1.8579649477681537E-2</v>
      </c>
      <c r="C328" s="43">
        <f t="shared" si="375"/>
        <v>-1.448799035366477E-2</v>
      </c>
      <c r="D328" s="43">
        <f t="shared" si="375"/>
        <v>4.9603132153783536E-2</v>
      </c>
      <c r="E328" s="43">
        <f t="shared" si="375"/>
        <v>6.3653945487525121E-2</v>
      </c>
      <c r="F328" s="43">
        <f t="shared" si="375"/>
        <v>3.6417445130974002E-2</v>
      </c>
      <c r="G328" s="43">
        <f t="shared" si="375"/>
        <v>3.606492812332962E-2</v>
      </c>
      <c r="H328" s="43">
        <f t="shared" si="375"/>
        <v>-3.8290688572210074E-3</v>
      </c>
      <c r="I328" s="43">
        <f t="shared" si="375"/>
        <v>-6.7450930247426877E-3</v>
      </c>
      <c r="J328" s="43">
        <f t="shared" si="375"/>
        <v>-1.8900792613883777E-2</v>
      </c>
      <c r="K328" s="43">
        <f t="shared" si="375"/>
        <v>3.2603850953824232E-2</v>
      </c>
      <c r="L328" s="43">
        <f t="shared" si="375"/>
        <v>1.9114632896566786E-2</v>
      </c>
      <c r="M328" s="43">
        <f t="shared" si="375"/>
        <v>-5.8298736860701306E-2</v>
      </c>
      <c r="N328" s="43">
        <f t="shared" si="375"/>
        <v>0.1015092053625517</v>
      </c>
      <c r="O328" s="43">
        <f t="shared" si="375"/>
        <v>0.1432306613098655</v>
      </c>
      <c r="P328" s="43">
        <f t="shared" si="375"/>
        <v>-4.3377426559010335E-3</v>
      </c>
      <c r="Q328" s="43">
        <f t="shared" si="375"/>
        <v>0.25218124132460829</v>
      </c>
      <c r="R328" s="43">
        <f t="shared" si="375"/>
        <v>5.5691558594830104E-2</v>
      </c>
      <c r="S328" s="43">
        <f t="shared" si="375"/>
        <v>7.8485069438556598E-2</v>
      </c>
      <c r="T328" s="43">
        <f t="shared" si="375"/>
        <v>1.9019790863465946E-2</v>
      </c>
      <c r="U328" s="43">
        <f t="shared" si="375"/>
        <v>-1.424172191843609E-2</v>
      </c>
      <c r="V328" s="43">
        <f t="shared" si="375"/>
        <v>7.0388589644937882E-2</v>
      </c>
      <c r="W328" s="43">
        <f t="shared" si="375"/>
        <v>3.3311931110020065E-2</v>
      </c>
      <c r="X328" s="43">
        <f t="shared" si="375"/>
        <v>-0.16954555872731436</v>
      </c>
      <c r="Y328" s="43">
        <f t="shared" si="375"/>
        <v>-2.5491066026701037E-2</v>
      </c>
      <c r="Z328" s="43">
        <f t="shared" si="375"/>
        <v>3.8271117127971266E-2</v>
      </c>
      <c r="AA328" s="43">
        <f t="shared" si="375"/>
        <v>-2.3921243904683198E-3</v>
      </c>
      <c r="AB328" s="43">
        <f t="shared" si="375"/>
        <v>-6.3725101182445787E-2</v>
      </c>
      <c r="AC328" s="43">
        <f t="shared" si="375"/>
        <v>-1.1267005773856531E-2</v>
      </c>
      <c r="AD328" s="43">
        <f t="shared" si="375"/>
        <v>-0.14979671577168807</v>
      </c>
      <c r="AE328" s="43">
        <f t="shared" si="375"/>
        <v>8.5677961417278681E-3</v>
      </c>
      <c r="AF328" s="43">
        <f t="shared" si="375"/>
        <v>-2.5338383773092499E-3</v>
      </c>
      <c r="AG328" s="43">
        <f t="shared" si="375"/>
        <v>-0.1838027220051206</v>
      </c>
      <c r="AH328" s="43">
        <f t="shared" si="375"/>
        <v>-2.8904183901810487E-2</v>
      </c>
      <c r="AI328" s="43">
        <f t="shared" si="375"/>
        <v>5.5606523955147757E-2</v>
      </c>
      <c r="AJ328" s="43">
        <f t="shared" si="375"/>
        <v>1.3355693299400118E-2</v>
      </c>
    </row>
    <row r="329" spans="1:36">
      <c r="A329" s="1">
        <f>A53</f>
        <v>38353</v>
      </c>
      <c r="B329" s="43">
        <f t="shared" ref="B329:AJ329" si="376">IF(OR(B53="C",B41="C"),"C",(B53/B41-1))</f>
        <v>1.989623671929297E-2</v>
      </c>
      <c r="C329" s="43">
        <f t="shared" si="376"/>
        <v>2.3668299334373977E-2</v>
      </c>
      <c r="D329" s="43">
        <f t="shared" si="376"/>
        <v>-3.6461945414485331E-2</v>
      </c>
      <c r="E329" s="43">
        <f t="shared" si="376"/>
        <v>5.5659183577822624E-2</v>
      </c>
      <c r="F329" s="43">
        <f t="shared" si="376"/>
        <v>0.17053732443071268</v>
      </c>
      <c r="G329" s="43">
        <f t="shared" si="376"/>
        <v>-8.7338495283713513E-2</v>
      </c>
      <c r="H329" s="43">
        <f t="shared" si="376"/>
        <v>6.7829834353349661E-2</v>
      </c>
      <c r="I329" s="43">
        <f t="shared" si="376"/>
        <v>0.28518223687951338</v>
      </c>
      <c r="J329" s="43">
        <f t="shared" si="376"/>
        <v>9.2864243303511396E-2</v>
      </c>
      <c r="K329" s="43">
        <f t="shared" si="376"/>
        <v>-1.116211711342463E-2</v>
      </c>
      <c r="L329" s="43">
        <f t="shared" si="376"/>
        <v>4.2506873075244034E-2</v>
      </c>
      <c r="M329" s="43">
        <f t="shared" si="376"/>
        <v>0.1185896148749046</v>
      </c>
      <c r="N329" s="43">
        <f t="shared" si="376"/>
        <v>4.6949567909196466E-2</v>
      </c>
      <c r="O329" s="43">
        <f t="shared" si="376"/>
        <v>-3.4738198214778637E-2</v>
      </c>
      <c r="P329" s="43">
        <f t="shared" si="376"/>
        <v>-3.6103498820980184E-2</v>
      </c>
      <c r="Q329" s="43">
        <f t="shared" si="376"/>
        <v>0.20023660509845831</v>
      </c>
      <c r="R329" s="43">
        <f t="shared" si="376"/>
        <v>4.7056113293564295E-2</v>
      </c>
      <c r="S329" s="43">
        <f t="shared" si="376"/>
        <v>6.9168551385747623E-2</v>
      </c>
      <c r="T329" s="43">
        <f t="shared" si="376"/>
        <v>9.3744898070245997E-2</v>
      </c>
      <c r="U329" s="43">
        <f t="shared" si="376"/>
        <v>8.0354263939197201E-2</v>
      </c>
      <c r="V329" s="43">
        <f t="shared" si="376"/>
        <v>9.219753553016985E-2</v>
      </c>
      <c r="W329" s="43">
        <f t="shared" si="376"/>
        <v>0.17512545449082006</v>
      </c>
      <c r="X329" s="43">
        <f t="shared" si="376"/>
        <v>3.4489054797022245E-3</v>
      </c>
      <c r="Y329" s="43">
        <f t="shared" si="376"/>
        <v>0.19984791731207929</v>
      </c>
      <c r="Z329" s="43">
        <f t="shared" si="376"/>
        <v>9.6198578271171842E-2</v>
      </c>
      <c r="AA329" s="43">
        <f t="shared" si="376"/>
        <v>1.3214949411521681E-2</v>
      </c>
      <c r="AB329" s="43">
        <f t="shared" si="376"/>
        <v>-7.8577973602635853E-2</v>
      </c>
      <c r="AC329" s="43">
        <f t="shared" si="376"/>
        <v>7.3867805849669788E-2</v>
      </c>
      <c r="AD329" s="43">
        <f t="shared" si="376"/>
        <v>6.231790916880886E-2</v>
      </c>
      <c r="AE329" s="43">
        <f t="shared" si="376"/>
        <v>-5.865836143878389E-2</v>
      </c>
      <c r="AF329" s="43">
        <f t="shared" si="376"/>
        <v>-9.2486682571325529E-3</v>
      </c>
      <c r="AG329" s="43">
        <f t="shared" si="376"/>
        <v>-0.10475578406169661</v>
      </c>
      <c r="AH329" s="43">
        <f t="shared" si="376"/>
        <v>7.8696441204515466E-2</v>
      </c>
      <c r="AI329" s="43">
        <f t="shared" si="376"/>
        <v>0.10580227045365587</v>
      </c>
      <c r="AJ329" s="43">
        <f t="shared" si="376"/>
        <v>4.4282699948371418E-2</v>
      </c>
    </row>
    <row r="330" spans="1:36">
      <c r="A330" s="1">
        <f>A54</f>
        <v>38384</v>
      </c>
      <c r="B330" s="43">
        <f t="shared" ref="B330:AJ330" si="377">IF(OR(B54="C",B42="C"),"C",(B54/B42-1))</f>
        <v>-2.647138625726364E-2</v>
      </c>
      <c r="C330" s="43">
        <f t="shared" si="377"/>
        <v>-5.8118570797697222E-3</v>
      </c>
      <c r="D330" s="43">
        <f t="shared" si="377"/>
        <v>-4.6955576471835903E-2</v>
      </c>
      <c r="E330" s="43">
        <f t="shared" si="377"/>
        <v>-2.9975047798049159E-2</v>
      </c>
      <c r="F330" s="43">
        <f t="shared" si="377"/>
        <v>6.2156865290017738E-2</v>
      </c>
      <c r="G330" s="43">
        <f t="shared" si="377"/>
        <v>2.3158694001518709E-2</v>
      </c>
      <c r="H330" s="43">
        <f t="shared" si="377"/>
        <v>1.251629726206005E-2</v>
      </c>
      <c r="I330" s="43">
        <f t="shared" si="377"/>
        <v>1.8498081875032879E-2</v>
      </c>
      <c r="J330" s="43">
        <f t="shared" si="377"/>
        <v>-0.2076042518397383</v>
      </c>
      <c r="K330" s="43">
        <f t="shared" si="377"/>
        <v>6.7060670824791835E-2</v>
      </c>
      <c r="L330" s="43">
        <f t="shared" si="377"/>
        <v>-6.6135211848132869E-3</v>
      </c>
      <c r="M330" s="43">
        <f t="shared" si="377"/>
        <v>0.14988300545974531</v>
      </c>
      <c r="N330" s="43">
        <f t="shared" si="377"/>
        <v>6.8920780024350758E-2</v>
      </c>
      <c r="O330" s="43">
        <f t="shared" si="377"/>
        <v>9.554911772451935E-2</v>
      </c>
      <c r="P330" s="43">
        <f t="shared" si="377"/>
        <v>-2.1790926238459241E-2</v>
      </c>
      <c r="Q330" s="43">
        <f t="shared" si="377"/>
        <v>0.11522849286368997</v>
      </c>
      <c r="R330" s="43">
        <f t="shared" si="377"/>
        <v>2.901276388173768E-2</v>
      </c>
      <c r="S330" s="43">
        <f t="shared" si="377"/>
        <v>5.7667112299465195E-2</v>
      </c>
      <c r="T330" s="43">
        <f t="shared" si="377"/>
        <v>-4.4770819065013123E-3</v>
      </c>
      <c r="U330" s="43">
        <f t="shared" si="377"/>
        <v>3.0199763306859806E-2</v>
      </c>
      <c r="V330" s="43">
        <f t="shared" si="377"/>
        <v>2.5383416302106943E-2</v>
      </c>
      <c r="W330" s="43">
        <f t="shared" si="377"/>
        <v>5.1867871219784423E-2</v>
      </c>
      <c r="X330" s="43">
        <f t="shared" si="377"/>
        <v>-9.7704803033956678E-2</v>
      </c>
      <c r="Y330" s="43">
        <f t="shared" si="377"/>
        <v>1.4156378600822972E-2</v>
      </c>
      <c r="Z330" s="43">
        <f t="shared" si="377"/>
        <v>1.5052636881075943E-2</v>
      </c>
      <c r="AA330" s="43">
        <f t="shared" si="377"/>
        <v>1.8428456591639941E-2</v>
      </c>
      <c r="AB330" s="43">
        <f t="shared" si="377"/>
        <v>3.5113825223205719E-2</v>
      </c>
      <c r="AC330" s="43">
        <f t="shared" si="377"/>
        <v>7.1352575427773735E-2</v>
      </c>
      <c r="AD330" s="43">
        <f t="shared" si="377"/>
        <v>1.4866513462138631E-2</v>
      </c>
      <c r="AE330" s="43">
        <f t="shared" si="377"/>
        <v>2.6161828016337374E-2</v>
      </c>
      <c r="AF330" s="43">
        <f t="shared" si="377"/>
        <v>2.5195521809517896E-3</v>
      </c>
      <c r="AG330" s="43">
        <f t="shared" si="377"/>
        <v>-0.21139581928523266</v>
      </c>
      <c r="AH330" s="43">
        <f t="shared" si="377"/>
        <v>1.950731331793687E-2</v>
      </c>
      <c r="AI330" s="43">
        <f t="shared" si="377"/>
        <v>7.9020801623541415E-2</v>
      </c>
      <c r="AJ330" s="43">
        <f t="shared" si="377"/>
        <v>1.3488287858224757E-2</v>
      </c>
    </row>
    <row r="331" spans="1:36">
      <c r="A331" s="1">
        <f>A55</f>
        <v>38412</v>
      </c>
      <c r="B331" s="43">
        <f t="shared" ref="B331:AJ331" si="378">IF(OR(B55="C",B43="C"),"C",(B55/B43-1))</f>
        <v>0.17089501195399115</v>
      </c>
      <c r="C331" s="43">
        <f t="shared" si="378"/>
        <v>3.090422615437971E-2</v>
      </c>
      <c r="D331" s="43">
        <f t="shared" si="378"/>
        <v>0.16513200207062062</v>
      </c>
      <c r="E331" s="43">
        <f t="shared" si="378"/>
        <v>0.12693941094860373</v>
      </c>
      <c r="F331" s="43">
        <f t="shared" si="378"/>
        <v>0.28619751850298347</v>
      </c>
      <c r="G331" s="43">
        <f t="shared" si="378"/>
        <v>0.13066449786131695</v>
      </c>
      <c r="H331" s="43">
        <f t="shared" si="378"/>
        <v>0.11827265157823019</v>
      </c>
      <c r="I331" s="43">
        <f t="shared" si="378"/>
        <v>0.16733961417676091</v>
      </c>
      <c r="J331" s="43">
        <f t="shared" si="378"/>
        <v>-6.7519645947402784E-2</v>
      </c>
      <c r="K331" s="43">
        <f t="shared" si="378"/>
        <v>0.43219008657596802</v>
      </c>
      <c r="L331" s="43">
        <f t="shared" si="378"/>
        <v>0.10779851235832583</v>
      </c>
      <c r="M331" s="43">
        <f t="shared" si="378"/>
        <v>0.11044675565286965</v>
      </c>
      <c r="N331" s="43">
        <f t="shared" si="378"/>
        <v>-7.3234213997932063E-2</v>
      </c>
      <c r="O331" s="43">
        <f t="shared" si="378"/>
        <v>9.9164219561779898E-2</v>
      </c>
      <c r="P331" s="43">
        <f t="shared" si="378"/>
        <v>6.7565579798970266E-2</v>
      </c>
      <c r="Q331" s="43">
        <f t="shared" si="378"/>
        <v>0.29924029262802465</v>
      </c>
      <c r="R331" s="43">
        <f t="shared" si="378"/>
        <v>0.10436893203883502</v>
      </c>
      <c r="S331" s="43">
        <f t="shared" si="378"/>
        <v>0.15018059734498457</v>
      </c>
      <c r="T331" s="43">
        <f t="shared" si="378"/>
        <v>7.7992627562568639E-2</v>
      </c>
      <c r="U331" s="43">
        <f t="shared" si="378"/>
        <v>0.12038123658798283</v>
      </c>
      <c r="V331" s="43">
        <f t="shared" si="378"/>
        <v>0.11764269905284741</v>
      </c>
      <c r="W331" s="43">
        <f t="shared" si="378"/>
        <v>0.14716355815675342</v>
      </c>
      <c r="X331" s="43">
        <f t="shared" si="378"/>
        <v>-7.1110294455418277E-2</v>
      </c>
      <c r="Y331" s="43">
        <f t="shared" si="378"/>
        <v>0.13432835820895517</v>
      </c>
      <c r="Z331" s="43">
        <f t="shared" si="378"/>
        <v>0.10332260070305921</v>
      </c>
      <c r="AA331" s="43">
        <f t="shared" si="378"/>
        <v>0.10368622783339365</v>
      </c>
      <c r="AB331" s="43">
        <f t="shared" si="378"/>
        <v>0.12971514791276118</v>
      </c>
      <c r="AC331" s="43">
        <f t="shared" si="378"/>
        <v>0.1380166496275741</v>
      </c>
      <c r="AD331" s="43">
        <f t="shared" si="378"/>
        <v>0.16151787886159075</v>
      </c>
      <c r="AE331" s="43">
        <f t="shared" si="378"/>
        <v>0.45957977207977208</v>
      </c>
      <c r="AF331" s="43">
        <f t="shared" si="378"/>
        <v>8.7947807644428E-2</v>
      </c>
      <c r="AG331" s="43">
        <f t="shared" si="378"/>
        <v>3.431234114656867E-2</v>
      </c>
      <c r="AH331" s="43">
        <f t="shared" si="378"/>
        <v>6.5247323672162683E-2</v>
      </c>
      <c r="AI331" s="43">
        <f t="shared" si="378"/>
        <v>0.23807916469767543</v>
      </c>
      <c r="AJ331" s="43">
        <f t="shared" si="378"/>
        <v>0.11026061594074976</v>
      </c>
    </row>
    <row r="332" spans="1:36">
      <c r="A332" s="1">
        <f>A56</f>
        <v>38443</v>
      </c>
      <c r="B332" s="43">
        <f t="shared" ref="B332:AJ332" si="379">IF(OR(B56="C",B44="C"),"C",(B56/B44-1))</f>
        <v>-3.6087722871006922E-2</v>
      </c>
      <c r="C332" s="43">
        <f t="shared" si="379"/>
        <v>1.5821622884608644E-3</v>
      </c>
      <c r="D332" s="43">
        <f t="shared" si="379"/>
        <v>-1.1334282249986782E-2</v>
      </c>
      <c r="E332" s="43">
        <f t="shared" si="379"/>
        <v>0.13169755204758626</v>
      </c>
      <c r="F332" s="43">
        <f t="shared" si="379"/>
        <v>-4.8144549659942859E-2</v>
      </c>
      <c r="G332" s="43">
        <f t="shared" si="379"/>
        <v>-3.3492386018584064E-2</v>
      </c>
      <c r="H332" s="43">
        <f t="shared" si="379"/>
        <v>-5.4726264219531862E-2</v>
      </c>
      <c r="I332" s="43">
        <f t="shared" si="379"/>
        <v>-5.7624941616067238E-2</v>
      </c>
      <c r="J332" s="43">
        <f t="shared" si="379"/>
        <v>-0.21100423757314857</v>
      </c>
      <c r="K332" s="43">
        <f t="shared" si="379"/>
        <v>2.17319795618518E-2</v>
      </c>
      <c r="L332" s="43">
        <f t="shared" si="379"/>
        <v>-2.5944867157290719E-2</v>
      </c>
      <c r="M332" s="43">
        <f t="shared" si="379"/>
        <v>-3.4226353198469117E-2</v>
      </c>
      <c r="N332" s="43">
        <f t="shared" si="379"/>
        <v>0.1339529064831777</v>
      </c>
      <c r="O332" s="43">
        <f t="shared" si="379"/>
        <v>-0.16256278329045692</v>
      </c>
      <c r="P332" s="43">
        <f t="shared" si="379"/>
        <v>-9.2610891523934979E-2</v>
      </c>
      <c r="Q332" s="43">
        <f t="shared" si="379"/>
        <v>-0.13668499607227025</v>
      </c>
      <c r="R332" s="43">
        <f t="shared" si="379"/>
        <v>0.14758145395633493</v>
      </c>
      <c r="S332" s="43">
        <f t="shared" si="379"/>
        <v>0.18450960470666078</v>
      </c>
      <c r="T332" s="43">
        <f t="shared" si="379"/>
        <v>-5.4219487443823433E-2</v>
      </c>
      <c r="U332" s="43">
        <f t="shared" si="379"/>
        <v>-8.2296915194421394E-2</v>
      </c>
      <c r="V332" s="43">
        <f t="shared" si="379"/>
        <v>1.7942662010458577E-2</v>
      </c>
      <c r="W332" s="43">
        <f t="shared" si="379"/>
        <v>-0.13225457739341939</v>
      </c>
      <c r="X332" s="43">
        <f t="shared" si="379"/>
        <v>-0.10096915762525904</v>
      </c>
      <c r="Y332" s="43">
        <f t="shared" si="379"/>
        <v>-0.1123658949745906</v>
      </c>
      <c r="Z332" s="43">
        <f t="shared" si="379"/>
        <v>-8.5364227053600361E-3</v>
      </c>
      <c r="AA332" s="43">
        <f t="shared" si="379"/>
        <v>-7.7858839207914032E-2</v>
      </c>
      <c r="AB332" s="43">
        <f t="shared" si="379"/>
        <v>-0.1915830560212175</v>
      </c>
      <c r="AC332" s="43">
        <f t="shared" si="379"/>
        <v>-1.2621126245543457E-2</v>
      </c>
      <c r="AD332" s="43">
        <f t="shared" si="379"/>
        <v>-0.16625310173697272</v>
      </c>
      <c r="AE332" s="43">
        <f t="shared" si="379"/>
        <v>-0.253681608083414</v>
      </c>
      <c r="AF332" s="43">
        <f t="shared" si="379"/>
        <v>-3.1265829196636563E-2</v>
      </c>
      <c r="AG332" s="43">
        <f t="shared" si="379"/>
        <v>6.5875686205064676E-2</v>
      </c>
      <c r="AH332" s="43">
        <f t="shared" si="379"/>
        <v>-0.10855699949933606</v>
      </c>
      <c r="AI332" s="43">
        <f t="shared" si="379"/>
        <v>2.0960653265024831E-2</v>
      </c>
      <c r="AJ332" s="43">
        <f t="shared" si="379"/>
        <v>-1.7374940958847174E-2</v>
      </c>
    </row>
    <row r="333" spans="1:36">
      <c r="A333" s="1">
        <f>A57</f>
        <v>38473</v>
      </c>
      <c r="B333" s="43">
        <f t="shared" ref="B333:AJ333" si="380">IF(OR(B57="C",B45="C"),"C",(B57/B45-1))</f>
        <v>-9.3145764741094927E-3</v>
      </c>
      <c r="C333" s="43">
        <f t="shared" si="380"/>
        <v>-3.3040474973131451E-2</v>
      </c>
      <c r="D333" s="43">
        <f t="shared" si="380"/>
        <v>-0.21618280709189797</v>
      </c>
      <c r="E333" s="43">
        <f t="shared" si="380"/>
        <v>7.566956333162933E-2</v>
      </c>
      <c r="F333" s="43">
        <f t="shared" si="380"/>
        <v>9.6962755243097387E-3</v>
      </c>
      <c r="G333" s="43">
        <f t="shared" si="380"/>
        <v>3.1167647820765865E-2</v>
      </c>
      <c r="H333" s="43">
        <f t="shared" si="380"/>
        <v>5.6041802743304947E-2</v>
      </c>
      <c r="I333" s="43">
        <f t="shared" si="380"/>
        <v>6.2517787686177773E-2</v>
      </c>
      <c r="J333" s="43">
        <f t="shared" si="380"/>
        <v>0.12642183945401375</v>
      </c>
      <c r="K333" s="43">
        <f t="shared" si="380"/>
        <v>0.12104084094433909</v>
      </c>
      <c r="L333" s="43">
        <f t="shared" si="380"/>
        <v>-6.3615600843288878E-2</v>
      </c>
      <c r="M333" s="43">
        <f t="shared" si="380"/>
        <v>-1.8387423002665937E-3</v>
      </c>
      <c r="N333" s="43">
        <f t="shared" si="380"/>
        <v>-3.0404098994586182E-2</v>
      </c>
      <c r="O333" s="43">
        <f t="shared" si="380"/>
        <v>-8.1307558284244852E-3</v>
      </c>
      <c r="P333" s="43">
        <f t="shared" si="380"/>
        <v>-6.7790432801822287E-2</v>
      </c>
      <c r="Q333" s="43">
        <f t="shared" si="380"/>
        <v>2.0525629887054642E-2</v>
      </c>
      <c r="R333" s="43">
        <f t="shared" si="380"/>
        <v>6.8092034023613301E-2</v>
      </c>
      <c r="S333" s="43">
        <f t="shared" si="380"/>
        <v>7.8762741031637384E-2</v>
      </c>
      <c r="T333" s="43">
        <f t="shared" si="380"/>
        <v>-9.4575799721835496E-3</v>
      </c>
      <c r="U333" s="43">
        <f t="shared" si="380"/>
        <v>-3.8545204747547968E-2</v>
      </c>
      <c r="V333" s="43">
        <f t="shared" si="380"/>
        <v>-3.1321720395311115E-2</v>
      </c>
      <c r="W333" s="43">
        <f t="shared" si="380"/>
        <v>-0.15547953285360383</v>
      </c>
      <c r="X333" s="43">
        <f t="shared" si="380"/>
        <v>-0.1981944802682486</v>
      </c>
      <c r="Y333" s="43">
        <f t="shared" si="380"/>
        <v>-3.8330060368026775E-2</v>
      </c>
      <c r="Z333" s="43">
        <f t="shared" si="380"/>
        <v>-5.0403416847698335E-2</v>
      </c>
      <c r="AA333" s="43">
        <f t="shared" si="380"/>
        <v>5.134212464020349E-2</v>
      </c>
      <c r="AB333" s="43">
        <f t="shared" si="380"/>
        <v>-9.9565756823821294E-2</v>
      </c>
      <c r="AC333" s="43">
        <f t="shared" si="380"/>
        <v>8.1196301524826264E-2</v>
      </c>
      <c r="AD333" s="43">
        <f t="shared" si="380"/>
        <v>0.11232589486296241</v>
      </c>
      <c r="AE333" s="43">
        <f t="shared" si="380"/>
        <v>0.1350700983469344</v>
      </c>
      <c r="AF333" s="43">
        <f t="shared" si="380"/>
        <v>5.410537149752459E-2</v>
      </c>
      <c r="AG333" s="43">
        <f t="shared" si="380"/>
        <v>-3.6441893830703065E-2</v>
      </c>
      <c r="AH333" s="43">
        <f t="shared" si="380"/>
        <v>-0.10598888660218153</v>
      </c>
      <c r="AI333" s="43">
        <f t="shared" si="380"/>
        <v>5.0993044498449658E-2</v>
      </c>
      <c r="AJ333" s="43">
        <f t="shared" si="380"/>
        <v>-2.1210363830292955E-5</v>
      </c>
    </row>
    <row r="334" spans="1:36">
      <c r="A334" s="1">
        <f>A58</f>
        <v>38504</v>
      </c>
      <c r="B334" s="43">
        <f t="shared" ref="B334:AJ334" si="381">IF(OR(B58="C",B46="C"),"C",(B58/B46-1))</f>
        <v>-5.3366920300205178E-2</v>
      </c>
      <c r="C334" s="43">
        <f t="shared" si="381"/>
        <v>3.5321988864593923E-3</v>
      </c>
      <c r="D334" s="43">
        <f t="shared" si="381"/>
        <v>-0.23912798769276955</v>
      </c>
      <c r="E334" s="43">
        <f t="shared" si="381"/>
        <v>4.3018401943546003E-2</v>
      </c>
      <c r="F334" s="43">
        <f t="shared" si="381"/>
        <v>7.5276812089303258E-2</v>
      </c>
      <c r="G334" s="43">
        <f t="shared" si="381"/>
        <v>2.4831708856321466E-2</v>
      </c>
      <c r="H334" s="43">
        <f t="shared" si="381"/>
        <v>-4.173220763378227E-4</v>
      </c>
      <c r="I334" s="43">
        <f t="shared" si="381"/>
        <v>5.4510902180436194E-2</v>
      </c>
      <c r="J334" s="43">
        <f t="shared" si="381"/>
        <v>1.2919238846814673E-2</v>
      </c>
      <c r="K334" s="43">
        <f t="shared" si="381"/>
        <v>0.1988596095612396</v>
      </c>
      <c r="L334" s="43">
        <f t="shared" si="381"/>
        <v>3.216061185468444E-2</v>
      </c>
      <c r="M334" s="43">
        <f t="shared" si="381"/>
        <v>-3.5500624548024939E-3</v>
      </c>
      <c r="N334" s="43">
        <f t="shared" si="381"/>
        <v>6.9141767323585457E-2</v>
      </c>
      <c r="O334" s="43">
        <f t="shared" si="381"/>
        <v>0.29114642451759365</v>
      </c>
      <c r="P334" s="43">
        <f t="shared" si="381"/>
        <v>-5.8418604651162775E-2</v>
      </c>
      <c r="Q334" s="43">
        <f t="shared" si="381"/>
        <v>0.32135609406708854</v>
      </c>
      <c r="R334" s="43">
        <f t="shared" si="381"/>
        <v>0.15548107072797768</v>
      </c>
      <c r="S334" s="43">
        <f t="shared" si="381"/>
        <v>0.16752622337442657</v>
      </c>
      <c r="T334" s="43">
        <f t="shared" si="381"/>
        <v>8.2758404415454123E-2</v>
      </c>
      <c r="U334" s="43">
        <f t="shared" si="381"/>
        <v>1.2715652096183083E-2</v>
      </c>
      <c r="V334" s="43">
        <f t="shared" si="381"/>
        <v>0.22795976393567963</v>
      </c>
      <c r="W334" s="43">
        <f t="shared" si="381"/>
        <v>0.11952244380711008</v>
      </c>
      <c r="X334" s="43">
        <f t="shared" si="381"/>
        <v>-1.4495062121694824E-2</v>
      </c>
      <c r="Y334" s="43">
        <f t="shared" si="381"/>
        <v>-0.18268398268398267</v>
      </c>
      <c r="Z334" s="43">
        <f t="shared" si="381"/>
        <v>0.18324874300351013</v>
      </c>
      <c r="AA334" s="43">
        <f t="shared" si="381"/>
        <v>0.19117903549315418</v>
      </c>
      <c r="AB334" s="43">
        <f t="shared" si="381"/>
        <v>-8.2381269532250667E-2</v>
      </c>
      <c r="AC334" s="43">
        <f t="shared" si="381"/>
        <v>0.18069538802943086</v>
      </c>
      <c r="AD334" s="43">
        <f t="shared" si="381"/>
        <v>4.9860749258826775E-2</v>
      </c>
      <c r="AE334" s="43">
        <f t="shared" si="381"/>
        <v>-7.9442282749675797E-2</v>
      </c>
      <c r="AF334" s="43">
        <f t="shared" si="381"/>
        <v>-9.194108265315748E-4</v>
      </c>
      <c r="AG334" s="43">
        <f t="shared" si="381"/>
        <v>8.6884567645841848E-3</v>
      </c>
      <c r="AH334" s="43">
        <f t="shared" si="381"/>
        <v>-5.3210239194292908E-2</v>
      </c>
      <c r="AI334" s="43">
        <f t="shared" si="381"/>
        <v>0.18596336565775307</v>
      </c>
      <c r="AJ334" s="43">
        <f t="shared" si="381"/>
        <v>6.917844103973203E-2</v>
      </c>
    </row>
    <row r="335" spans="1:36">
      <c r="A335" s="1">
        <f>A59</f>
        <v>38534</v>
      </c>
      <c r="B335" s="43">
        <f t="shared" ref="B335:AJ335" si="382">IF(OR(B59="C",B47="C"),"C",(B59/B47-1))</f>
        <v>-1.9198351751264275E-2</v>
      </c>
      <c r="C335" s="43">
        <f t="shared" si="382"/>
        <v>7.2378930444909395E-2</v>
      </c>
      <c r="D335" s="43">
        <f t="shared" si="382"/>
        <v>1.6938739687554882E-2</v>
      </c>
      <c r="E335" s="43">
        <f t="shared" si="382"/>
        <v>6.7365844634496908E-2</v>
      </c>
      <c r="F335" s="43">
        <f t="shared" si="382"/>
        <v>9.537650660775876E-2</v>
      </c>
      <c r="G335" s="43">
        <f t="shared" si="382"/>
        <v>1.8705285175661723E-2</v>
      </c>
      <c r="H335" s="43">
        <f t="shared" si="382"/>
        <v>1.6502746765904686E-2</v>
      </c>
      <c r="I335" s="43">
        <f t="shared" si="382"/>
        <v>-0.10988103106411107</v>
      </c>
      <c r="J335" s="43">
        <f t="shared" si="382"/>
        <v>-6.260317460317455E-2</v>
      </c>
      <c r="K335" s="43">
        <f t="shared" si="382"/>
        <v>-2.5407734993380449E-2</v>
      </c>
      <c r="L335" s="43">
        <f t="shared" si="382"/>
        <v>3.5155476331947266E-3</v>
      </c>
      <c r="M335" s="43">
        <f t="shared" si="382"/>
        <v>-7.4222575340440855E-2</v>
      </c>
      <c r="N335" s="43">
        <f t="shared" si="382"/>
        <v>-7.6757592213542725E-2</v>
      </c>
      <c r="O335" s="43">
        <f t="shared" si="382"/>
        <v>-6.5221586158101252E-2</v>
      </c>
      <c r="P335" s="43">
        <f t="shared" si="382"/>
        <v>-4.7046043285702388E-2</v>
      </c>
      <c r="Q335" s="43">
        <f t="shared" si="382"/>
        <v>0.15944479046178484</v>
      </c>
      <c r="R335" s="43">
        <f t="shared" si="382"/>
        <v>0.11217565652409589</v>
      </c>
      <c r="S335" s="43">
        <f t="shared" si="382"/>
        <v>0.11903552704571552</v>
      </c>
      <c r="T335" s="43">
        <f t="shared" si="382"/>
        <v>2.0207369418585142E-2</v>
      </c>
      <c r="U335" s="43">
        <f t="shared" si="382"/>
        <v>-5.4714174993192199E-2</v>
      </c>
      <c r="V335" s="43">
        <f t="shared" si="382"/>
        <v>-1.8156736020560449E-2</v>
      </c>
      <c r="W335" s="43">
        <f t="shared" si="382"/>
        <v>7.534614146184393E-2</v>
      </c>
      <c r="X335" s="43">
        <f t="shared" si="382"/>
        <v>-0.13625212304208345</v>
      </c>
      <c r="Y335" s="43">
        <f t="shared" si="382"/>
        <v>-0.15193526127595514</v>
      </c>
      <c r="Z335" s="43">
        <f t="shared" si="382"/>
        <v>-2.5354142266320046E-2</v>
      </c>
      <c r="AA335" s="43">
        <f t="shared" si="382"/>
        <v>6.7531933197434224E-2</v>
      </c>
      <c r="AB335" s="43">
        <f t="shared" si="382"/>
        <v>-7.7056752183656263E-3</v>
      </c>
      <c r="AC335" s="43">
        <f t="shared" si="382"/>
        <v>6.5282018927444785E-2</v>
      </c>
      <c r="AD335" s="43">
        <f t="shared" si="382"/>
        <v>-5.7059961315280461E-2</v>
      </c>
      <c r="AE335" s="43">
        <f t="shared" si="382"/>
        <v>0.15143288084464546</v>
      </c>
      <c r="AF335" s="43">
        <f t="shared" si="382"/>
        <v>1.6337103877039905E-2</v>
      </c>
      <c r="AG335" s="43">
        <f t="shared" si="382"/>
        <v>0.19181698196216446</v>
      </c>
      <c r="AH335" s="43">
        <f t="shared" si="382"/>
        <v>-0.18265327921384322</v>
      </c>
      <c r="AI335" s="43">
        <f t="shared" si="382"/>
        <v>7.5416216216216192E-2</v>
      </c>
      <c r="AJ335" s="43">
        <f t="shared" si="382"/>
        <v>2.6358462658924164E-2</v>
      </c>
    </row>
    <row r="336" spans="1:36">
      <c r="A336" s="1">
        <f>A60</f>
        <v>38565</v>
      </c>
      <c r="B336" s="43">
        <f t="shared" ref="B336:AJ336" si="383">IF(OR(B60="C",B48="C"),"C",(B60/B48-1))</f>
        <v>2.224442130736981E-2</v>
      </c>
      <c r="C336" s="43">
        <f t="shared" si="383"/>
        <v>-2.6914166866220168E-2</v>
      </c>
      <c r="D336" s="43">
        <f t="shared" si="383"/>
        <v>0.22910515862365122</v>
      </c>
      <c r="E336" s="43">
        <f t="shared" si="383"/>
        <v>-1.0317448669592166E-2</v>
      </c>
      <c r="F336" s="43">
        <f t="shared" si="383"/>
        <v>5.2156386895090723E-2</v>
      </c>
      <c r="G336" s="43">
        <f t="shared" si="383"/>
        <v>-9.8917043593858889E-2</v>
      </c>
      <c r="H336" s="43">
        <f t="shared" si="383"/>
        <v>-8.3429813910146033E-2</v>
      </c>
      <c r="I336" s="43">
        <f t="shared" si="383"/>
        <v>-0.23954338713992684</v>
      </c>
      <c r="J336" s="43">
        <f t="shared" si="383"/>
        <v>0.1856860419138</v>
      </c>
      <c r="K336" s="43">
        <f t="shared" si="383"/>
        <v>0.10015123508654011</v>
      </c>
      <c r="L336" s="43">
        <f t="shared" si="383"/>
        <v>-1.0132416416709367E-2</v>
      </c>
      <c r="M336" s="43">
        <f t="shared" si="383"/>
        <v>5.2764547525367522E-2</v>
      </c>
      <c r="N336" s="43">
        <f t="shared" si="383"/>
        <v>8.2076447523514062E-2</v>
      </c>
      <c r="O336" s="43">
        <f t="shared" si="383"/>
        <v>7.8912415032424299E-2</v>
      </c>
      <c r="P336" s="43">
        <f t="shared" si="383"/>
        <v>0.16557042413245626</v>
      </c>
      <c r="Q336" s="43">
        <f t="shared" si="383"/>
        <v>0.47506361323155222</v>
      </c>
      <c r="R336" s="43">
        <f t="shared" si="383"/>
        <v>6.7666255876580372E-2</v>
      </c>
      <c r="S336" s="43">
        <f t="shared" si="383"/>
        <v>5.4870612531935148E-2</v>
      </c>
      <c r="T336" s="43">
        <f t="shared" si="383"/>
        <v>2.6049296223170426E-2</v>
      </c>
      <c r="U336" s="43">
        <f t="shared" si="383"/>
        <v>3.6680957948984405E-2</v>
      </c>
      <c r="V336" s="43">
        <f t="shared" si="383"/>
        <v>-2.0319485083878375E-2</v>
      </c>
      <c r="W336" s="43">
        <f t="shared" si="383"/>
        <v>-8.1848184818481884E-2</v>
      </c>
      <c r="X336" s="43">
        <f t="shared" si="383"/>
        <v>-3.5476873556783972E-2</v>
      </c>
      <c r="Y336" s="43">
        <f t="shared" si="383"/>
        <v>-0.22563958391903294</v>
      </c>
      <c r="Z336" s="43">
        <f t="shared" si="383"/>
        <v>-3.7296013041291598E-2</v>
      </c>
      <c r="AA336" s="43">
        <f t="shared" si="383"/>
        <v>-1.0510480790166477E-2</v>
      </c>
      <c r="AB336" s="43">
        <f t="shared" si="383"/>
        <v>1.6688440305111962E-2</v>
      </c>
      <c r="AC336" s="43">
        <f t="shared" si="383"/>
        <v>1.4640477127900065E-2</v>
      </c>
      <c r="AD336" s="43">
        <f t="shared" si="383"/>
        <v>6.1856486614921602E-2</v>
      </c>
      <c r="AE336" s="43">
        <f t="shared" si="383"/>
        <v>8.3181600383325449E-2</v>
      </c>
      <c r="AF336" s="43">
        <f t="shared" si="383"/>
        <v>9.7360126083530396E-2</v>
      </c>
      <c r="AG336" s="43">
        <f t="shared" si="383"/>
        <v>0.32371505861136152</v>
      </c>
      <c r="AH336" s="43">
        <f t="shared" si="383"/>
        <v>-2.6346506586626628E-2</v>
      </c>
      <c r="AI336" s="43">
        <f t="shared" si="383"/>
        <v>6.4477420903163774E-2</v>
      </c>
      <c r="AJ336" s="43">
        <f t="shared" si="383"/>
        <v>3.3181124741383794E-3</v>
      </c>
    </row>
    <row r="337" spans="1:36">
      <c r="A337" s="1">
        <f>A61</f>
        <v>38596</v>
      </c>
      <c r="B337" s="43">
        <f t="shared" ref="B337:AJ337" si="384">IF(OR(B61="C",B49="C"),"C",(B61/B49-1))</f>
        <v>-3.0005552470849572E-2</v>
      </c>
      <c r="C337" s="43">
        <f t="shared" si="384"/>
        <v>8.8083282559825449E-3</v>
      </c>
      <c r="D337" s="43">
        <f t="shared" si="384"/>
        <v>0.20260480582716434</v>
      </c>
      <c r="E337" s="43">
        <f t="shared" si="384"/>
        <v>0.12098448156568153</v>
      </c>
      <c r="F337" s="43">
        <f t="shared" si="384"/>
        <v>3.3233521866104843E-2</v>
      </c>
      <c r="G337" s="43">
        <f t="shared" si="384"/>
        <v>-0.14473279100158043</v>
      </c>
      <c r="H337" s="43">
        <f t="shared" si="384"/>
        <v>-0.15946859073469621</v>
      </c>
      <c r="I337" s="43">
        <f t="shared" si="384"/>
        <v>-2.4627854415088413E-2</v>
      </c>
      <c r="J337" s="43">
        <f t="shared" si="384"/>
        <v>-8.379888268156388E-3</v>
      </c>
      <c r="K337" s="43">
        <f t="shared" si="384"/>
        <v>-0.11112924725917461</v>
      </c>
      <c r="L337" s="43">
        <f t="shared" si="384"/>
        <v>2.2688545282423478E-2</v>
      </c>
      <c r="M337" s="43">
        <f t="shared" si="384"/>
        <v>6.7225595066011445E-2</v>
      </c>
      <c r="N337" s="43">
        <f t="shared" si="384"/>
        <v>-3.0103460267779547E-2</v>
      </c>
      <c r="O337" s="43">
        <f t="shared" si="384"/>
        <v>-8.7203235063918583E-2</v>
      </c>
      <c r="P337" s="43">
        <f t="shared" si="384"/>
        <v>5.9375563977621448E-2</v>
      </c>
      <c r="Q337" s="43">
        <f t="shared" si="384"/>
        <v>0.28131212723658061</v>
      </c>
      <c r="R337" s="43">
        <f t="shared" si="384"/>
        <v>1.7317685836179653E-2</v>
      </c>
      <c r="S337" s="43">
        <f t="shared" si="384"/>
        <v>2.4090161263402132E-2</v>
      </c>
      <c r="T337" s="43">
        <f t="shared" si="384"/>
        <v>8.4106432867774306E-3</v>
      </c>
      <c r="U337" s="43">
        <f t="shared" si="384"/>
        <v>-0.13536473700274698</v>
      </c>
      <c r="V337" s="43">
        <f t="shared" si="384"/>
        <v>-6.3995509573340215E-2</v>
      </c>
      <c r="W337" s="43">
        <f t="shared" si="384"/>
        <v>-0.24568553249885638</v>
      </c>
      <c r="X337" s="43">
        <f t="shared" si="384"/>
        <v>-0.14280515699729679</v>
      </c>
      <c r="Y337" s="43">
        <f t="shared" si="384"/>
        <v>-8.0565583634175653E-2</v>
      </c>
      <c r="Z337" s="43">
        <f t="shared" si="384"/>
        <v>-8.1672003580897323E-2</v>
      </c>
      <c r="AA337" s="43">
        <f t="shared" si="384"/>
        <v>-0.14625337767615876</v>
      </c>
      <c r="AB337" s="43">
        <f t="shared" si="384"/>
        <v>-5.3624161073825505E-2</v>
      </c>
      <c r="AC337" s="43">
        <f t="shared" si="384"/>
        <v>1.1902685734217044E-2</v>
      </c>
      <c r="AD337" s="43">
        <f t="shared" si="384"/>
        <v>1.3116154221571419E-2</v>
      </c>
      <c r="AE337" s="43">
        <f t="shared" si="384"/>
        <v>0.31793743890518078</v>
      </c>
      <c r="AF337" s="43">
        <f t="shared" si="384"/>
        <v>7.2411954715087656E-2</v>
      </c>
      <c r="AG337" s="43">
        <f t="shared" si="384"/>
        <v>0.17357142857142849</v>
      </c>
      <c r="AH337" s="43">
        <f t="shared" si="384"/>
        <v>-0.20384872505013851</v>
      </c>
      <c r="AI337" s="43">
        <f t="shared" si="384"/>
        <v>5.4743244823955983E-2</v>
      </c>
      <c r="AJ337" s="43">
        <f t="shared" si="384"/>
        <v>-2.606994795434614E-2</v>
      </c>
    </row>
    <row r="338" spans="1:36">
      <c r="A338" s="1">
        <f>A62</f>
        <v>38626</v>
      </c>
      <c r="B338" s="43">
        <f t="shared" ref="B338:AJ338" si="385">IF(OR(B62="C",B50="C"),"C",(B62/B50-1))</f>
        <v>1.1903780823924848E-2</v>
      </c>
      <c r="C338" s="43">
        <f t="shared" si="385"/>
        <v>-5.1808757030991526E-2</v>
      </c>
      <c r="D338" s="43">
        <f t="shared" si="385"/>
        <v>9.606440558109175E-2</v>
      </c>
      <c r="E338" s="43">
        <f t="shared" si="385"/>
        <v>5.4544557264999405E-2</v>
      </c>
      <c r="F338" s="43">
        <f t="shared" si="385"/>
        <v>0.11218778423004272</v>
      </c>
      <c r="G338" s="43">
        <f t="shared" si="385"/>
        <v>-4.6614922158912497E-2</v>
      </c>
      <c r="H338" s="43">
        <f t="shared" si="385"/>
        <v>-2.2956053512502517E-2</v>
      </c>
      <c r="I338" s="43">
        <f t="shared" si="385"/>
        <v>6.2293316926863129E-2</v>
      </c>
      <c r="J338" s="43">
        <f t="shared" si="385"/>
        <v>5.3829531812725095E-2</v>
      </c>
      <c r="K338" s="43">
        <f t="shared" si="385"/>
        <v>8.0543675957331695E-2</v>
      </c>
      <c r="L338" s="43">
        <f t="shared" si="385"/>
        <v>0.19752074292902888</v>
      </c>
      <c r="M338" s="43">
        <f t="shared" si="385"/>
        <v>-8.4313205434238037E-2</v>
      </c>
      <c r="N338" s="43">
        <f t="shared" si="385"/>
        <v>7.542387322143651E-2</v>
      </c>
      <c r="O338" s="43">
        <f t="shared" si="385"/>
        <v>1.6829800718259236E-2</v>
      </c>
      <c r="P338" s="43">
        <f t="shared" si="385"/>
        <v>0.103344768439108</v>
      </c>
      <c r="Q338" s="43">
        <f t="shared" si="385"/>
        <v>0.291981597108117</v>
      </c>
      <c r="R338" s="43">
        <f t="shared" si="385"/>
        <v>8.7321244187694491E-2</v>
      </c>
      <c r="S338" s="43">
        <f t="shared" si="385"/>
        <v>8.3523656802241719E-2</v>
      </c>
      <c r="T338" s="43">
        <f t="shared" si="385"/>
        <v>0.10291638765095712</v>
      </c>
      <c r="U338" s="43">
        <f t="shared" si="385"/>
        <v>6.0760798276023653E-2</v>
      </c>
      <c r="V338" s="43">
        <f t="shared" si="385"/>
        <v>1.4439758026028926E-2</v>
      </c>
      <c r="W338" s="43">
        <f t="shared" si="385"/>
        <v>2.037746170678334E-2</v>
      </c>
      <c r="X338" s="43">
        <f t="shared" si="385"/>
        <v>0.14469468094845728</v>
      </c>
      <c r="Y338" s="43">
        <f t="shared" si="385"/>
        <v>-0.15520628683693516</v>
      </c>
      <c r="Z338" s="43">
        <f t="shared" si="385"/>
        <v>1.3164750425509686E-2</v>
      </c>
      <c r="AA338" s="43">
        <f t="shared" si="385"/>
        <v>5.717624848294145E-2</v>
      </c>
      <c r="AB338" s="43">
        <f t="shared" si="385"/>
        <v>-3.0157692028195626E-2</v>
      </c>
      <c r="AC338" s="43">
        <f t="shared" si="385"/>
        <v>5.6167768650237093E-3</v>
      </c>
      <c r="AD338" s="43">
        <f t="shared" si="385"/>
        <v>-1.3975812902922269E-2</v>
      </c>
      <c r="AE338" s="43">
        <f t="shared" si="385"/>
        <v>0.15358677685950406</v>
      </c>
      <c r="AF338" s="43">
        <f t="shared" si="385"/>
        <v>6.6582551723089578E-2</v>
      </c>
      <c r="AG338" s="43">
        <f t="shared" si="385"/>
        <v>0.43607559755419678</v>
      </c>
      <c r="AH338" s="43">
        <f t="shared" si="385"/>
        <v>-0.15518241698235558</v>
      </c>
      <c r="AI338" s="43">
        <f t="shared" si="385"/>
        <v>0.13286689419795228</v>
      </c>
      <c r="AJ338" s="43">
        <f t="shared" si="385"/>
        <v>2.0843584760660061E-2</v>
      </c>
    </row>
    <row r="339" spans="1:36">
      <c r="A339" s="1">
        <f>A63</f>
        <v>38657</v>
      </c>
      <c r="B339" s="43">
        <f t="shared" ref="B339:AJ339" si="386">IF(OR(B63="C",B51="C"),"C",(B63/B51-1))</f>
        <v>-2.6912268308788567E-2</v>
      </c>
      <c r="C339" s="43">
        <f t="shared" si="386"/>
        <v>-9.2315246746869084E-3</v>
      </c>
      <c r="D339" s="43">
        <f t="shared" si="386"/>
        <v>-1.2444337465398969E-2</v>
      </c>
      <c r="E339" s="43">
        <f t="shared" si="386"/>
        <v>-1.2739667166033697E-2</v>
      </c>
      <c r="F339" s="43">
        <f t="shared" si="386"/>
        <v>3.7045604758757511E-2</v>
      </c>
      <c r="G339" s="43">
        <f t="shared" si="386"/>
        <v>-2.511610215762905E-2</v>
      </c>
      <c r="H339" s="43">
        <f t="shared" si="386"/>
        <v>-3.6512193458942299E-2</v>
      </c>
      <c r="I339" s="43">
        <f t="shared" si="386"/>
        <v>-0.12072085112542519</v>
      </c>
      <c r="J339" s="43">
        <f t="shared" si="386"/>
        <v>-5.7799608946540126E-2</v>
      </c>
      <c r="K339" s="43">
        <f t="shared" si="386"/>
        <v>-3.3306157682716275E-2</v>
      </c>
      <c r="L339" s="43">
        <f t="shared" si="386"/>
        <v>-1.4633370446954008E-2</v>
      </c>
      <c r="M339" s="43">
        <f t="shared" si="386"/>
        <v>-0.1673422119281992</v>
      </c>
      <c r="N339" s="43">
        <f t="shared" si="386"/>
        <v>6.6610475053265006E-2</v>
      </c>
      <c r="O339" s="43">
        <f t="shared" si="386"/>
        <v>-0.10793561140920649</v>
      </c>
      <c r="P339" s="43">
        <f t="shared" si="386"/>
        <v>0.15345459989520172</v>
      </c>
      <c r="Q339" s="43">
        <f t="shared" si="386"/>
        <v>0.48540113985094258</v>
      </c>
      <c r="R339" s="43">
        <f t="shared" si="386"/>
        <v>3.4725244121077026E-2</v>
      </c>
      <c r="S339" s="43">
        <f t="shared" si="386"/>
        <v>3.8113663507406859E-2</v>
      </c>
      <c r="T339" s="43">
        <f t="shared" si="386"/>
        <v>-5.404171354956544E-2</v>
      </c>
      <c r="U339" s="43">
        <f t="shared" si="386"/>
        <v>1.6863711372832713E-2</v>
      </c>
      <c r="V339" s="43">
        <f t="shared" si="386"/>
        <v>-7.2891178711113613E-2</v>
      </c>
      <c r="W339" s="43">
        <f t="shared" si="386"/>
        <v>-3.3347543934441726E-2</v>
      </c>
      <c r="X339" s="43">
        <f t="shared" si="386"/>
        <v>6.4274552584249189E-3</v>
      </c>
      <c r="Y339" s="43">
        <f t="shared" si="386"/>
        <v>-6.3145585655817627E-2</v>
      </c>
      <c r="Z339" s="43">
        <f t="shared" si="386"/>
        <v>-6.4560866657271787E-2</v>
      </c>
      <c r="AA339" s="43">
        <f t="shared" si="386"/>
        <v>-9.3803225068425089E-3</v>
      </c>
      <c r="AB339" s="43">
        <f t="shared" si="386"/>
        <v>1.2351354664705161E-2</v>
      </c>
      <c r="AC339" s="43">
        <f t="shared" si="386"/>
        <v>4.0166930336588358E-2</v>
      </c>
      <c r="AD339" s="43">
        <f t="shared" si="386"/>
        <v>-6.3213246811367196E-2</v>
      </c>
      <c r="AE339" s="43">
        <f t="shared" si="386"/>
        <v>-4.9945146948438102E-2</v>
      </c>
      <c r="AF339" s="43">
        <f t="shared" si="386"/>
        <v>7.9476176589037495E-2</v>
      </c>
      <c r="AG339" s="43">
        <f t="shared" si="386"/>
        <v>0.14077315827862869</v>
      </c>
      <c r="AH339" s="43">
        <f t="shared" si="386"/>
        <v>-0.10069034517258635</v>
      </c>
      <c r="AI339" s="43">
        <f t="shared" si="386"/>
        <v>3.7644135994167049E-2</v>
      </c>
      <c r="AJ339" s="43">
        <f t="shared" si="386"/>
        <v>-1.2799446378013113E-2</v>
      </c>
    </row>
    <row r="340" spans="1:36">
      <c r="A340" s="1">
        <f>A64</f>
        <v>38687</v>
      </c>
      <c r="B340" s="43">
        <f t="shared" ref="B340:AJ340" si="387">IF(OR(B64="C",B52="C"),"C",(B64/B52-1))</f>
        <v>-0.10363389799342637</v>
      </c>
      <c r="C340" s="43">
        <f t="shared" si="387"/>
        <v>-4.5149281730183954E-2</v>
      </c>
      <c r="D340" s="43">
        <f t="shared" si="387"/>
        <v>-7.4582904432372921E-2</v>
      </c>
      <c r="E340" s="43">
        <f t="shared" si="387"/>
        <v>-3.6286224109502441E-2</v>
      </c>
      <c r="F340" s="43">
        <f t="shared" si="387"/>
        <v>8.3419615707388317E-2</v>
      </c>
      <c r="G340" s="43">
        <f t="shared" si="387"/>
        <v>-7.5522007113959067E-2</v>
      </c>
      <c r="H340" s="43">
        <f t="shared" si="387"/>
        <v>-3.3751479289940822E-2</v>
      </c>
      <c r="I340" s="43">
        <f t="shared" si="387"/>
        <v>-2.3076180361108478E-2</v>
      </c>
      <c r="J340" s="43">
        <f t="shared" si="387"/>
        <v>3.9284446022727071E-3</v>
      </c>
      <c r="K340" s="43">
        <f t="shared" si="387"/>
        <v>0.11736268479551093</v>
      </c>
      <c r="L340" s="43">
        <f t="shared" si="387"/>
        <v>-2.0390206236476138E-2</v>
      </c>
      <c r="M340" s="43">
        <f t="shared" si="387"/>
        <v>0.13291436075415075</v>
      </c>
      <c r="N340" s="43">
        <f t="shared" si="387"/>
        <v>-3.7564859759451008E-2</v>
      </c>
      <c r="O340" s="43">
        <f t="shared" si="387"/>
        <v>-8.9529759580521007E-2</v>
      </c>
      <c r="P340" s="43">
        <f t="shared" si="387"/>
        <v>3.7915714100849707E-2</v>
      </c>
      <c r="Q340" s="43">
        <f t="shared" si="387"/>
        <v>-0.10926798368898216</v>
      </c>
      <c r="R340" s="43">
        <f t="shared" si="387"/>
        <v>9.1925973719009235E-3</v>
      </c>
      <c r="S340" s="43">
        <f t="shared" si="387"/>
        <v>1.8702389094596761E-2</v>
      </c>
      <c r="T340" s="43">
        <f t="shared" si="387"/>
        <v>1.3806103890932064E-3</v>
      </c>
      <c r="U340" s="43">
        <f t="shared" si="387"/>
        <v>-7.1896837403645275E-2</v>
      </c>
      <c r="V340" s="43">
        <f t="shared" si="387"/>
        <v>-6.6373464991668629E-2</v>
      </c>
      <c r="W340" s="43">
        <f t="shared" si="387"/>
        <v>-5.658101538798932E-2</v>
      </c>
      <c r="X340" s="43">
        <f t="shared" si="387"/>
        <v>4.990465676435174E-2</v>
      </c>
      <c r="Y340" s="43">
        <f t="shared" si="387"/>
        <v>2.3467571706469181E-2</v>
      </c>
      <c r="Z340" s="43">
        <f t="shared" si="387"/>
        <v>-5.1660746816174052E-2</v>
      </c>
      <c r="AA340" s="43">
        <f t="shared" si="387"/>
        <v>-3.1525715515386299E-2</v>
      </c>
      <c r="AB340" s="43">
        <f t="shared" si="387"/>
        <v>1.5680623834548602E-3</v>
      </c>
      <c r="AC340" s="43">
        <f t="shared" si="387"/>
        <v>1.9100018111242179E-2</v>
      </c>
      <c r="AD340" s="43">
        <f t="shared" si="387"/>
        <v>-5.0552726369395118E-2</v>
      </c>
      <c r="AE340" s="43">
        <f t="shared" si="387"/>
        <v>0.13271401951112582</v>
      </c>
      <c r="AF340" s="43">
        <f t="shared" si="387"/>
        <v>2.1346086550799059E-2</v>
      </c>
      <c r="AG340" s="43">
        <f t="shared" si="387"/>
        <v>0.18623080733036157</v>
      </c>
      <c r="AH340" s="43">
        <f t="shared" si="387"/>
        <v>-0.12148455911876122</v>
      </c>
      <c r="AI340" s="43">
        <f t="shared" si="387"/>
        <v>-8.852783544976095E-2</v>
      </c>
      <c r="AJ340" s="43">
        <f t="shared" si="387"/>
        <v>-3.3005147638783816E-2</v>
      </c>
    </row>
    <row r="341" spans="1:36">
      <c r="A341" s="1">
        <f>A65</f>
        <v>38718</v>
      </c>
      <c r="B341" s="43">
        <f t="shared" ref="B341:AJ341" si="388">IF(OR(B65="C",B53="C"),"C",(B65/B53-1))</f>
        <v>-5.0251913692178518E-2</v>
      </c>
      <c r="C341" s="43">
        <f t="shared" si="388"/>
        <v>-7.6144222713745435E-2</v>
      </c>
      <c r="D341" s="43">
        <f t="shared" si="388"/>
        <v>-3.4567759688144961E-2</v>
      </c>
      <c r="E341" s="43">
        <f t="shared" si="388"/>
        <v>6.0378430693552865E-4</v>
      </c>
      <c r="F341" s="43">
        <f t="shared" si="388"/>
        <v>-5.7986139871338271E-2</v>
      </c>
      <c r="G341" s="43">
        <f t="shared" si="388"/>
        <v>-8.0826309420182207E-2</v>
      </c>
      <c r="H341" s="43">
        <f t="shared" si="388"/>
        <v>-9.2514223256074613E-2</v>
      </c>
      <c r="I341" s="43">
        <f t="shared" si="388"/>
        <v>-0.19545404269439226</v>
      </c>
      <c r="J341" s="43">
        <f t="shared" si="388"/>
        <v>8.421117325302685E-2</v>
      </c>
      <c r="K341" s="43">
        <f t="shared" si="388"/>
        <v>0.1414952263840723</v>
      </c>
      <c r="L341" s="43">
        <f t="shared" si="388"/>
        <v>-6.5260572586258614E-2</v>
      </c>
      <c r="M341" s="43">
        <f t="shared" si="388"/>
        <v>-3.9491634953687127E-2</v>
      </c>
      <c r="N341" s="43">
        <f t="shared" si="388"/>
        <v>-9.3363722229066526E-2</v>
      </c>
      <c r="O341" s="43">
        <f t="shared" si="388"/>
        <v>0.14266647599980931</v>
      </c>
      <c r="P341" s="43">
        <f t="shared" si="388"/>
        <v>5.9340804654699264E-2</v>
      </c>
      <c r="Q341" s="43">
        <f t="shared" si="388"/>
        <v>4.8774283806556129E-2</v>
      </c>
      <c r="R341" s="43">
        <f t="shared" si="388"/>
        <v>4.3227532220897036E-2</v>
      </c>
      <c r="S341" s="43">
        <f t="shared" si="388"/>
        <v>4.388449486221635E-3</v>
      </c>
      <c r="T341" s="43">
        <f t="shared" si="388"/>
        <v>2.2788337147974902E-2</v>
      </c>
      <c r="U341" s="43">
        <f t="shared" si="388"/>
        <v>6.2253385737652822E-2</v>
      </c>
      <c r="V341" s="43">
        <f t="shared" si="388"/>
        <v>-3.6764612794186524E-2</v>
      </c>
      <c r="W341" s="43">
        <f t="shared" si="388"/>
        <v>-5.8122586749175364E-2</v>
      </c>
      <c r="X341" s="43">
        <f t="shared" si="388"/>
        <v>-4.5086027375104143E-3</v>
      </c>
      <c r="Y341" s="43">
        <f t="shared" si="388"/>
        <v>9.5063727906485429E-2</v>
      </c>
      <c r="Z341" s="43">
        <f t="shared" si="388"/>
        <v>-2.6228462451206913E-2</v>
      </c>
      <c r="AA341" s="43">
        <f t="shared" si="388"/>
        <v>1.1178508493268957E-2</v>
      </c>
      <c r="AB341" s="43">
        <f t="shared" si="388"/>
        <v>6.5421846072467593E-2</v>
      </c>
      <c r="AC341" s="43">
        <f t="shared" si="388"/>
        <v>4.8668480803101044E-2</v>
      </c>
      <c r="AD341" s="43">
        <f t="shared" si="388"/>
        <v>-2.899836657323196E-2</v>
      </c>
      <c r="AE341" s="43">
        <f t="shared" si="388"/>
        <v>8.9758974183152151E-2</v>
      </c>
      <c r="AF341" s="43">
        <f t="shared" si="388"/>
        <v>6.3475832343756977E-2</v>
      </c>
      <c r="AG341" s="43">
        <f t="shared" si="388"/>
        <v>0.21847331897583144</v>
      </c>
      <c r="AH341" s="43">
        <f t="shared" si="388"/>
        <v>-0.111336061249804</v>
      </c>
      <c r="AI341" s="43">
        <f t="shared" si="388"/>
        <v>0.12004641375105707</v>
      </c>
      <c r="AJ341" s="43">
        <f t="shared" si="388"/>
        <v>-1.8654902183434019E-2</v>
      </c>
    </row>
    <row r="342" spans="1:36">
      <c r="A342" s="1">
        <f>A66</f>
        <v>38749</v>
      </c>
      <c r="B342" s="43">
        <f t="shared" ref="B342:AJ342" si="389">IF(OR(B66="C",B54="C"),"C",(B66/B54-1))</f>
        <v>6.5698940339671941E-2</v>
      </c>
      <c r="C342" s="43">
        <f t="shared" si="389"/>
        <v>-1.315261310126592E-2</v>
      </c>
      <c r="D342" s="43">
        <f t="shared" si="389"/>
        <v>3.3314323072429097E-2</v>
      </c>
      <c r="E342" s="43">
        <f t="shared" si="389"/>
        <v>3.3061624462706884E-2</v>
      </c>
      <c r="F342" s="43">
        <f t="shared" si="389"/>
        <v>8.7162129136321376E-2</v>
      </c>
      <c r="G342" s="43">
        <f t="shared" si="389"/>
        <v>9.9853238445988257E-3</v>
      </c>
      <c r="H342" s="43">
        <f t="shared" si="389"/>
        <v>3.023626253088052E-3</v>
      </c>
      <c r="I342" s="43">
        <f t="shared" si="389"/>
        <v>0.10438057891749652</v>
      </c>
      <c r="J342" s="43">
        <f t="shared" si="389"/>
        <v>9.0255563581329801E-2</v>
      </c>
      <c r="K342" s="43">
        <f t="shared" si="389"/>
        <v>-7.8889819943183115E-3</v>
      </c>
      <c r="L342" s="43">
        <f t="shared" si="389"/>
        <v>6.3850252251402617E-2</v>
      </c>
      <c r="M342" s="43">
        <f t="shared" si="389"/>
        <v>7.9511625277914888E-3</v>
      </c>
      <c r="N342" s="43">
        <f t="shared" si="389"/>
        <v>-0.10818986443589651</v>
      </c>
      <c r="O342" s="43">
        <f t="shared" si="389"/>
        <v>-6.0579835569017693E-2</v>
      </c>
      <c r="P342" s="43">
        <f t="shared" si="389"/>
        <v>2.0398843050692728E-2</v>
      </c>
      <c r="Q342" s="43">
        <f t="shared" si="389"/>
        <v>0.31214042503228834</v>
      </c>
      <c r="R342" s="43">
        <f t="shared" si="389"/>
        <v>4.694561198369307E-2</v>
      </c>
      <c r="S342" s="43">
        <f t="shared" si="389"/>
        <v>5.4548212378418448E-2</v>
      </c>
      <c r="T342" s="43">
        <f t="shared" si="389"/>
        <v>6.0323850534442558E-2</v>
      </c>
      <c r="U342" s="43">
        <f t="shared" si="389"/>
        <v>8.8836140676253672E-2</v>
      </c>
      <c r="V342" s="43">
        <f t="shared" si="389"/>
        <v>-1.8757539795407618E-3</v>
      </c>
      <c r="W342" s="43">
        <f t="shared" si="389"/>
        <v>-2.9844807003576168E-4</v>
      </c>
      <c r="X342" s="43">
        <f t="shared" si="389"/>
        <v>8.3163265306122502E-2</v>
      </c>
      <c r="Y342" s="43">
        <f t="shared" si="389"/>
        <v>2.572634312611588E-2</v>
      </c>
      <c r="Z342" s="43">
        <f t="shared" si="389"/>
        <v>6.5165265305797693E-3</v>
      </c>
      <c r="AA342" s="43">
        <f t="shared" si="389"/>
        <v>-2.841525741460571E-3</v>
      </c>
      <c r="AB342" s="43">
        <f t="shared" si="389"/>
        <v>-2.7556335530123377E-2</v>
      </c>
      <c r="AC342" s="43">
        <f t="shared" si="389"/>
        <v>4.5112473692362265E-2</v>
      </c>
      <c r="AD342" s="43">
        <f t="shared" si="389"/>
        <v>-7.8275698191276888E-4</v>
      </c>
      <c r="AE342" s="43">
        <f t="shared" si="389"/>
        <v>-4.2706540447504326E-2</v>
      </c>
      <c r="AF342" s="43">
        <f t="shared" si="389"/>
        <v>0.11581281628475582</v>
      </c>
      <c r="AG342" s="43">
        <f t="shared" si="389"/>
        <v>0.26492803192247405</v>
      </c>
      <c r="AH342" s="43">
        <f t="shared" si="389"/>
        <v>-4.8129634383919484E-2</v>
      </c>
      <c r="AI342" s="43">
        <f t="shared" si="389"/>
        <v>9.3844285098545477E-3</v>
      </c>
      <c r="AJ342" s="43">
        <f t="shared" si="389"/>
        <v>2.3888570786522623E-2</v>
      </c>
    </row>
    <row r="343" spans="1:36">
      <c r="A343" s="1">
        <f>A67</f>
        <v>38777</v>
      </c>
      <c r="B343" s="43">
        <f t="shared" ref="B343:AJ343" si="390">IF(OR(B67="C",B55="C"),"C",(B67/B55-1))</f>
        <v>-8.9927382834481095E-2</v>
      </c>
      <c r="C343" s="43">
        <f t="shared" si="390"/>
        <v>-6.2753949490127692E-2</v>
      </c>
      <c r="D343" s="43">
        <f t="shared" si="390"/>
        <v>-0.14835209219667189</v>
      </c>
      <c r="E343" s="43">
        <f t="shared" si="390"/>
        <v>4.8304184796399419E-3</v>
      </c>
      <c r="F343" s="43">
        <f t="shared" si="390"/>
        <v>-0.21386717722677495</v>
      </c>
      <c r="G343" s="43">
        <f t="shared" si="390"/>
        <v>-7.4307727556093162E-2</v>
      </c>
      <c r="H343" s="43">
        <f t="shared" si="390"/>
        <v>-0.11730463329610452</v>
      </c>
      <c r="I343" s="43">
        <f t="shared" si="390"/>
        <v>-0.10434281322059957</v>
      </c>
      <c r="J343" s="43">
        <f t="shared" si="390"/>
        <v>-5.8657093309805619E-2</v>
      </c>
      <c r="K343" s="43">
        <f t="shared" si="390"/>
        <v>-0.1333720833679316</v>
      </c>
      <c r="L343" s="43">
        <f t="shared" si="390"/>
        <v>-1.1114755293174516E-3</v>
      </c>
      <c r="M343" s="43">
        <f t="shared" si="390"/>
        <v>-7.3297436675261673E-2</v>
      </c>
      <c r="N343" s="43">
        <f t="shared" si="390"/>
        <v>-1.5754241526564794E-2</v>
      </c>
      <c r="O343" s="43">
        <f t="shared" si="390"/>
        <v>-4.0639128647759981E-2</v>
      </c>
      <c r="P343" s="43">
        <f t="shared" si="390"/>
        <v>-3.1506912230744533E-2</v>
      </c>
      <c r="Q343" s="43">
        <f t="shared" si="390"/>
        <v>0.10573903627504055</v>
      </c>
      <c r="R343" s="43">
        <f t="shared" si="390"/>
        <v>1.6225385352902189E-2</v>
      </c>
      <c r="S343" s="43">
        <f t="shared" si="390"/>
        <v>2.0310187720667949E-2</v>
      </c>
      <c r="T343" s="43">
        <f t="shared" si="390"/>
        <v>-4.5401643769872213E-2</v>
      </c>
      <c r="U343" s="43">
        <f t="shared" si="390"/>
        <v>-7.3471647575510501E-2</v>
      </c>
      <c r="V343" s="43">
        <f t="shared" si="390"/>
        <v>-8.8267106325275679E-2</v>
      </c>
      <c r="W343" s="43">
        <f t="shared" si="390"/>
        <v>-0.13375541690997939</v>
      </c>
      <c r="X343" s="43">
        <f t="shared" si="390"/>
        <v>4.7920478710251624E-2</v>
      </c>
      <c r="Y343" s="43">
        <f t="shared" si="390"/>
        <v>-0.11377923976608184</v>
      </c>
      <c r="Z343" s="43">
        <f t="shared" si="390"/>
        <v>-8.2076005118590589E-2</v>
      </c>
      <c r="AA343" s="43">
        <f t="shared" si="390"/>
        <v>-7.5573557920683987E-2</v>
      </c>
      <c r="AB343" s="43">
        <f t="shared" si="390"/>
        <v>-0.131050671847175</v>
      </c>
      <c r="AC343" s="43">
        <f t="shared" si="390"/>
        <v>-3.5109269580522184E-3</v>
      </c>
      <c r="AD343" s="43">
        <f t="shared" si="390"/>
        <v>-0.12280104712041884</v>
      </c>
      <c r="AE343" s="43">
        <f t="shared" si="390"/>
        <v>-0.27793705014029524</v>
      </c>
      <c r="AF343" s="43">
        <f t="shared" si="390"/>
        <v>-1.6008730108278746E-2</v>
      </c>
      <c r="AG343" s="43">
        <f t="shared" si="390"/>
        <v>0.12204778156996587</v>
      </c>
      <c r="AH343" s="43">
        <f t="shared" si="390"/>
        <v>-9.5325804210492304E-2</v>
      </c>
      <c r="AI343" s="43">
        <f t="shared" si="390"/>
        <v>-0.11465130227739506</v>
      </c>
      <c r="AJ343" s="43">
        <f t="shared" si="390"/>
        <v>-6.7032617882305412E-2</v>
      </c>
    </row>
    <row r="344" spans="1:36">
      <c r="A344" s="1">
        <f>A68</f>
        <v>38808</v>
      </c>
      <c r="B344" s="43">
        <f t="shared" ref="B344:AJ344" si="391">IF(OR(B68="C",B56="C"),"C",(B68/B56-1))</f>
        <v>8.4319267979951151E-2</v>
      </c>
      <c r="C344" s="43">
        <f t="shared" si="391"/>
        <v>-4.1260086737051616E-2</v>
      </c>
      <c r="D344" s="43">
        <f t="shared" si="391"/>
        <v>1.5214532010948689E-2</v>
      </c>
      <c r="E344" s="43">
        <f t="shared" si="391"/>
        <v>-7.6192979086856738E-2</v>
      </c>
      <c r="F344" s="43">
        <f t="shared" si="391"/>
        <v>0.11445939152028517</v>
      </c>
      <c r="G344" s="43">
        <f t="shared" si="391"/>
        <v>5.208579392450563E-3</v>
      </c>
      <c r="H344" s="43">
        <f t="shared" si="391"/>
        <v>2.8764973699332508E-2</v>
      </c>
      <c r="I344" s="43">
        <f t="shared" si="391"/>
        <v>7.7938169877950658E-2</v>
      </c>
      <c r="J344" s="43">
        <f t="shared" si="391"/>
        <v>5.464620630861039E-2</v>
      </c>
      <c r="K344" s="43">
        <f t="shared" si="391"/>
        <v>-6.5118475274725252E-2</v>
      </c>
      <c r="L344" s="43">
        <f t="shared" si="391"/>
        <v>9.1630868811045429E-2</v>
      </c>
      <c r="M344" s="43">
        <f t="shared" si="391"/>
        <v>8.1521739130434812E-2</v>
      </c>
      <c r="N344" s="43">
        <f t="shared" si="391"/>
        <v>-0.15353244808700106</v>
      </c>
      <c r="O344" s="43">
        <f t="shared" si="391"/>
        <v>0.12119660620245765</v>
      </c>
      <c r="P344" s="43">
        <f t="shared" si="391"/>
        <v>0.11367898844455193</v>
      </c>
      <c r="Q344" s="43">
        <f t="shared" si="391"/>
        <v>0.49347892023051254</v>
      </c>
      <c r="R344" s="43">
        <f t="shared" si="391"/>
        <v>-6.2239501635817929E-3</v>
      </c>
      <c r="S344" s="43">
        <f t="shared" si="391"/>
        <v>-1.6024362350062216E-3</v>
      </c>
      <c r="T344" s="43">
        <f t="shared" si="391"/>
        <v>3.3654091799369734E-2</v>
      </c>
      <c r="U344" s="43">
        <f t="shared" si="391"/>
        <v>0.11144187555020157</v>
      </c>
      <c r="V344" s="43">
        <f t="shared" si="391"/>
        <v>1.5019841385799593E-2</v>
      </c>
      <c r="W344" s="43">
        <f t="shared" si="391"/>
        <v>0.11647915287888821</v>
      </c>
      <c r="X344" s="43">
        <f t="shared" si="391"/>
        <v>7.3324519475236549E-2</v>
      </c>
      <c r="Y344" s="43">
        <f t="shared" si="391"/>
        <v>0.17297497879558943</v>
      </c>
      <c r="Z344" s="43">
        <f t="shared" si="391"/>
        <v>3.2570676301577839E-2</v>
      </c>
      <c r="AA344" s="43">
        <f t="shared" si="391"/>
        <v>9.2436819091380684E-2</v>
      </c>
      <c r="AB344" s="43">
        <f t="shared" si="391"/>
        <v>0.24778706282884566</v>
      </c>
      <c r="AC344" s="43">
        <f t="shared" si="391"/>
        <v>0.13142377687122075</v>
      </c>
      <c r="AD344" s="43">
        <f t="shared" si="391"/>
        <v>0.2222370291400142</v>
      </c>
      <c r="AE344" s="43">
        <f t="shared" si="391"/>
        <v>0.5202842191175765</v>
      </c>
      <c r="AF344" s="43">
        <f t="shared" si="391"/>
        <v>7.3504228813448647E-2</v>
      </c>
      <c r="AG344" s="43">
        <f t="shared" si="391"/>
        <v>0.3233095198537963</v>
      </c>
      <c r="AH344" s="43">
        <f t="shared" si="391"/>
        <v>9.3841570619261683E-2</v>
      </c>
      <c r="AI344" s="43">
        <f t="shared" si="391"/>
        <v>-2.6770931506151507E-2</v>
      </c>
      <c r="AJ344" s="43">
        <f t="shared" si="391"/>
        <v>3.8043509484736671E-2</v>
      </c>
    </row>
    <row r="345" spans="1:36">
      <c r="A345" s="1">
        <f>A69</f>
        <v>38838</v>
      </c>
      <c r="B345" s="43">
        <f t="shared" ref="B345:AJ345" si="392">IF(OR(B69="C",B57="C"),"C",(B69/B57-1))</f>
        <v>-8.2903307672785864E-3</v>
      </c>
      <c r="C345" s="43">
        <f t="shared" si="392"/>
        <v>-1.3491348379473522E-2</v>
      </c>
      <c r="D345" s="43">
        <f t="shared" si="392"/>
        <v>-3.1992069571487036E-3</v>
      </c>
      <c r="E345" s="43">
        <f t="shared" si="392"/>
        <v>3.0961089830361388E-3</v>
      </c>
      <c r="F345" s="43">
        <f t="shared" si="392"/>
        <v>9.094642961919841E-2</v>
      </c>
      <c r="G345" s="43">
        <f t="shared" si="392"/>
        <v>-5.3650634139580045E-2</v>
      </c>
      <c r="H345" s="43">
        <f t="shared" si="392"/>
        <v>-3.4530289107231216E-2</v>
      </c>
      <c r="I345" s="43">
        <f t="shared" si="392"/>
        <v>-9.5803571428571432E-2</v>
      </c>
      <c r="J345" s="43">
        <f t="shared" si="392"/>
        <v>-9.4345066358915153E-2</v>
      </c>
      <c r="K345" s="43">
        <f t="shared" si="392"/>
        <v>-2.096719648292189E-2</v>
      </c>
      <c r="L345" s="43">
        <f t="shared" si="392"/>
        <v>-3.3771740557984153E-2</v>
      </c>
      <c r="M345" s="43">
        <f t="shared" si="392"/>
        <v>7.6448374320714718E-2</v>
      </c>
      <c r="N345" s="43">
        <f t="shared" si="392"/>
        <v>6.3911461189491092E-2</v>
      </c>
      <c r="O345" s="43">
        <f t="shared" si="392"/>
        <v>-9.7867001254705599E-3</v>
      </c>
      <c r="P345" s="43">
        <f t="shared" si="392"/>
        <v>1.1533574430651949E-2</v>
      </c>
      <c r="Q345" s="43">
        <f t="shared" si="392"/>
        <v>0.31275939129509411</v>
      </c>
      <c r="R345" s="43">
        <f t="shared" si="392"/>
        <v>6.0087397308162815E-2</v>
      </c>
      <c r="S345" s="43">
        <f t="shared" si="392"/>
        <v>6.3637107329842957E-2</v>
      </c>
      <c r="T345" s="43">
        <f t="shared" si="392"/>
        <v>2.5189553496208994E-2</v>
      </c>
      <c r="U345" s="43">
        <f t="shared" si="392"/>
        <v>-1.4488151470646637E-2</v>
      </c>
      <c r="V345" s="43">
        <f t="shared" si="392"/>
        <v>3.8444463003907803E-2</v>
      </c>
      <c r="W345" s="43">
        <f t="shared" si="392"/>
        <v>0.23683475345718685</v>
      </c>
      <c r="X345" s="43">
        <f t="shared" si="392"/>
        <v>1.8979604966866015E-2</v>
      </c>
      <c r="Y345" s="43">
        <f t="shared" si="392"/>
        <v>3.380729087883827E-2</v>
      </c>
      <c r="Z345" s="43">
        <f t="shared" si="392"/>
        <v>4.7605320442458687E-2</v>
      </c>
      <c r="AA345" s="43">
        <f t="shared" si="392"/>
        <v>4.5205653890232345E-3</v>
      </c>
      <c r="AB345" s="43">
        <f t="shared" si="392"/>
        <v>0.16167183373521654</v>
      </c>
      <c r="AC345" s="43">
        <f t="shared" si="392"/>
        <v>7.3931239623685752E-2</v>
      </c>
      <c r="AD345" s="43">
        <f t="shared" si="392"/>
        <v>8.2805978187694418E-3</v>
      </c>
      <c r="AE345" s="43">
        <f t="shared" si="392"/>
        <v>-1.1982671213936813E-2</v>
      </c>
      <c r="AF345" s="43">
        <f t="shared" si="392"/>
        <v>-6.4812632571293882E-3</v>
      </c>
      <c r="AG345" s="43">
        <f t="shared" si="392"/>
        <v>0.4684335914234663</v>
      </c>
      <c r="AH345" s="43">
        <f t="shared" si="392"/>
        <v>0.13173342541436472</v>
      </c>
      <c r="AI345" s="43">
        <f t="shared" si="392"/>
        <v>-1.4432085476218992E-2</v>
      </c>
      <c r="AJ345" s="43">
        <f t="shared" si="392"/>
        <v>1.5909784827458306E-2</v>
      </c>
    </row>
    <row r="346" spans="1:36">
      <c r="A346" s="1">
        <f>A70</f>
        <v>38869</v>
      </c>
      <c r="B346" s="43">
        <f t="shared" ref="B346:AJ346" si="393">IF(OR(B70="C",B58="C"),"C",(B70/B58-1))</f>
        <v>-1.4800285306704741E-2</v>
      </c>
      <c r="C346" s="43">
        <f t="shared" si="393"/>
        <v>-1.3954069747622255E-2</v>
      </c>
      <c r="D346" s="43">
        <f t="shared" si="393"/>
        <v>0.12969720879771174</v>
      </c>
      <c r="E346" s="43">
        <f t="shared" si="393"/>
        <v>6.4137540536366888E-2</v>
      </c>
      <c r="F346" s="43">
        <f t="shared" si="393"/>
        <v>-2.2108430357509978E-2</v>
      </c>
      <c r="G346" s="43">
        <f t="shared" si="393"/>
        <v>-9.0428579981354895E-2</v>
      </c>
      <c r="H346" s="43">
        <f t="shared" si="393"/>
        <v>-0.11678656304194235</v>
      </c>
      <c r="I346" s="43">
        <f t="shared" si="393"/>
        <v>5.6151000663947626E-2</v>
      </c>
      <c r="J346" s="43">
        <f t="shared" si="393"/>
        <v>-6.0379492334757479E-2</v>
      </c>
      <c r="K346" s="43">
        <f t="shared" si="393"/>
        <v>-0.10748354158269513</v>
      </c>
      <c r="L346" s="43">
        <f t="shared" si="393"/>
        <v>1.1744655625949285E-2</v>
      </c>
      <c r="M346" s="43">
        <f t="shared" si="393"/>
        <v>9.0717160387939533E-2</v>
      </c>
      <c r="N346" s="43">
        <f t="shared" si="393"/>
        <v>-0.11188278945866237</v>
      </c>
      <c r="O346" s="43">
        <f t="shared" si="393"/>
        <v>-0.24056514913657767</v>
      </c>
      <c r="P346" s="43">
        <f t="shared" si="393"/>
        <v>-9.6621221102548893E-2</v>
      </c>
      <c r="Q346" s="43">
        <f t="shared" si="393"/>
        <v>-0.12340771524076244</v>
      </c>
      <c r="R346" s="43">
        <f t="shared" si="393"/>
        <v>-4.8785541460023785E-2</v>
      </c>
      <c r="S346" s="43">
        <f t="shared" si="393"/>
        <v>-2.6803149606299259E-2</v>
      </c>
      <c r="T346" s="43">
        <f t="shared" si="393"/>
        <v>-4.4400034755408768E-2</v>
      </c>
      <c r="U346" s="43">
        <f t="shared" si="393"/>
        <v>-7.6130370501136468E-2</v>
      </c>
      <c r="V346" s="43">
        <f t="shared" si="393"/>
        <v>-0.1992886301460487</v>
      </c>
      <c r="W346" s="43">
        <f t="shared" si="393"/>
        <v>-8.4778075662794161E-2</v>
      </c>
      <c r="X346" s="43">
        <f t="shared" si="393"/>
        <v>-9.8836269597543214E-2</v>
      </c>
      <c r="Y346" s="43">
        <f t="shared" si="393"/>
        <v>6.7947941888619745E-2</v>
      </c>
      <c r="Z346" s="43">
        <f t="shared" si="393"/>
        <v>-0.17691076791506732</v>
      </c>
      <c r="AA346" s="43">
        <f t="shared" si="393"/>
        <v>-6.8945952376594621E-2</v>
      </c>
      <c r="AB346" s="43">
        <f t="shared" si="393"/>
        <v>-1.1110490759868252E-2</v>
      </c>
      <c r="AC346" s="43">
        <f t="shared" si="393"/>
        <v>-8.1951302177613816E-2</v>
      </c>
      <c r="AD346" s="43">
        <f t="shared" si="393"/>
        <v>-2.1906554851959581E-2</v>
      </c>
      <c r="AE346" s="43">
        <f t="shared" si="393"/>
        <v>-6.2228484208054491E-3</v>
      </c>
      <c r="AF346" s="43">
        <f t="shared" si="393"/>
        <v>-0.15591781542275474</v>
      </c>
      <c r="AG346" s="43">
        <f t="shared" si="393"/>
        <v>0.21041837571780153</v>
      </c>
      <c r="AH346" s="43">
        <f t="shared" si="393"/>
        <v>-0.10929882102650479</v>
      </c>
      <c r="AI346" s="43">
        <f t="shared" si="393"/>
        <v>-0.13524674788354329</v>
      </c>
      <c r="AJ346" s="43">
        <f t="shared" si="393"/>
        <v>-6.8003290365956537E-2</v>
      </c>
    </row>
    <row r="347" spans="1:36">
      <c r="A347" s="1">
        <f>A71</f>
        <v>38899</v>
      </c>
      <c r="B347" s="43">
        <f t="shared" ref="B347:AJ347" si="394">IF(OR(B71="C",B59="C"),"C",(B71/B59-1))</f>
        <v>7.4596581686241503E-3</v>
      </c>
      <c r="C347" s="43">
        <f t="shared" si="394"/>
        <v>-0.14231072327829786</v>
      </c>
      <c r="D347" s="43">
        <f t="shared" si="394"/>
        <v>-4.3151808060759578E-4</v>
      </c>
      <c r="E347" s="43">
        <f t="shared" si="394"/>
        <v>0.12384177476768832</v>
      </c>
      <c r="F347" s="43">
        <f t="shared" si="394"/>
        <v>-1.6151287857344987E-2</v>
      </c>
      <c r="G347" s="43">
        <f t="shared" si="394"/>
        <v>-0.12865699750205983</v>
      </c>
      <c r="H347" s="43">
        <f t="shared" si="394"/>
        <v>-0.12863649240558739</v>
      </c>
      <c r="I347" s="43">
        <f t="shared" si="394"/>
        <v>0.21338407276777427</v>
      </c>
      <c r="J347" s="43">
        <f t="shared" si="394"/>
        <v>4.4703332430235942E-3</v>
      </c>
      <c r="K347" s="43">
        <f t="shared" si="394"/>
        <v>-1.6156536316078496E-2</v>
      </c>
      <c r="L347" s="43">
        <f t="shared" si="394"/>
        <v>-1.2845183467377175E-2</v>
      </c>
      <c r="M347" s="43">
        <f t="shared" si="394"/>
        <v>8.7697589014849031E-2</v>
      </c>
      <c r="N347" s="43">
        <f t="shared" si="394"/>
        <v>4.4770716919666054E-2</v>
      </c>
      <c r="O347" s="43">
        <f t="shared" si="394"/>
        <v>6.6538223353746595E-2</v>
      </c>
      <c r="P347" s="43">
        <f t="shared" si="394"/>
        <v>-0.22685022799017884</v>
      </c>
      <c r="Q347" s="43">
        <f t="shared" si="394"/>
        <v>-5.7324840764331197E-2</v>
      </c>
      <c r="R347" s="43">
        <f t="shared" si="394"/>
        <v>2.5191875179837453E-3</v>
      </c>
      <c r="S347" s="43">
        <f t="shared" si="394"/>
        <v>4.1851112259289724E-2</v>
      </c>
      <c r="T347" s="43">
        <f t="shared" si="394"/>
        <v>-6.3492063492063489E-2</v>
      </c>
      <c r="U347" s="43">
        <f t="shared" si="394"/>
        <v>2.6170585237219379E-2</v>
      </c>
      <c r="V347" s="43">
        <f t="shared" si="394"/>
        <v>-2.4551449105207901E-2</v>
      </c>
      <c r="W347" s="43">
        <f t="shared" si="394"/>
        <v>7.2612037129454077E-2</v>
      </c>
      <c r="X347" s="43">
        <f t="shared" si="394"/>
        <v>-4.9450149297210699E-2</v>
      </c>
      <c r="Y347" s="43">
        <f t="shared" si="394"/>
        <v>-3.6984984096456452E-3</v>
      </c>
      <c r="Z347" s="43">
        <f t="shared" si="394"/>
        <v>-1.8409543131999606E-2</v>
      </c>
      <c r="AA347" s="43">
        <f t="shared" si="394"/>
        <v>1.8184366350162851E-2</v>
      </c>
      <c r="AB347" s="43">
        <f t="shared" si="394"/>
        <v>6.0580224439477304E-2</v>
      </c>
      <c r="AC347" s="43">
        <f t="shared" si="394"/>
        <v>-4.8479335162205817E-2</v>
      </c>
      <c r="AD347" s="43">
        <f t="shared" si="394"/>
        <v>8.4812623274161725E-2</v>
      </c>
      <c r="AE347" s="43">
        <f t="shared" si="394"/>
        <v>-9.981660990306529E-2</v>
      </c>
      <c r="AF347" s="43">
        <f t="shared" si="394"/>
        <v>6.2734702893748606E-2</v>
      </c>
      <c r="AG347" s="43">
        <f t="shared" si="394"/>
        <v>0.17829457364341095</v>
      </c>
      <c r="AH347" s="43">
        <f t="shared" si="394"/>
        <v>7.8759365743160892E-2</v>
      </c>
      <c r="AI347" s="43">
        <f t="shared" si="394"/>
        <v>-7.085126060557323E-2</v>
      </c>
      <c r="AJ347" s="43">
        <f t="shared" si="394"/>
        <v>-4.0243881415783278E-2</v>
      </c>
    </row>
    <row r="348" spans="1:36">
      <c r="A348" s="1">
        <f>A72</f>
        <v>38930</v>
      </c>
      <c r="B348" s="43">
        <f t="shared" ref="B348:AJ348" si="395">IF(OR(B72="C",B60="C"),"C",(B72/B60-1))</f>
        <v>1.0776959603606029E-2</v>
      </c>
      <c r="C348" s="43">
        <f t="shared" si="395"/>
        <v>3.5392357462810331E-2</v>
      </c>
      <c r="D348" s="43">
        <f t="shared" si="395"/>
        <v>-2.4937764772677617E-2</v>
      </c>
      <c r="E348" s="43">
        <f t="shared" si="395"/>
        <v>2.9287896313432427E-2</v>
      </c>
      <c r="F348" s="43">
        <f t="shared" si="395"/>
        <v>4.6873472898219193E-2</v>
      </c>
      <c r="G348" s="43">
        <f t="shared" si="395"/>
        <v>0.1080575371301602</v>
      </c>
      <c r="H348" s="43">
        <f t="shared" si="395"/>
        <v>-5.1450313477209297E-3</v>
      </c>
      <c r="I348" s="43">
        <f t="shared" si="395"/>
        <v>0.12137914858684185</v>
      </c>
      <c r="J348" s="43">
        <f t="shared" si="395"/>
        <v>-3.6683785766691068E-2</v>
      </c>
      <c r="K348" s="43">
        <f t="shared" si="395"/>
        <v>-1.5274171376202794E-2</v>
      </c>
      <c r="L348" s="43">
        <f t="shared" si="395"/>
        <v>0.14796201175122881</v>
      </c>
      <c r="M348" s="43">
        <f t="shared" si="395"/>
        <v>0.16546677682048871</v>
      </c>
      <c r="N348" s="43">
        <f t="shared" si="395"/>
        <v>-9.8459418002356469E-2</v>
      </c>
      <c r="O348" s="43">
        <f t="shared" si="395"/>
        <v>1.7379969585053168E-2</v>
      </c>
      <c r="P348" s="43">
        <f t="shared" si="395"/>
        <v>-2.0431990659661725E-3</v>
      </c>
      <c r="Q348" s="43">
        <f t="shared" si="395"/>
        <v>-0.15206141107469384</v>
      </c>
      <c r="R348" s="43">
        <f t="shared" si="395"/>
        <v>7.6409521977356398E-2</v>
      </c>
      <c r="S348" s="43">
        <f t="shared" si="395"/>
        <v>0.10712145889064217</v>
      </c>
      <c r="T348" s="43">
        <f t="shared" si="395"/>
        <v>3.2340161390440825E-2</v>
      </c>
      <c r="U348" s="43">
        <f t="shared" si="395"/>
        <v>-6.2077032333528237E-2</v>
      </c>
      <c r="V348" s="43">
        <f t="shared" si="395"/>
        <v>-1.3723610489763782E-2</v>
      </c>
      <c r="W348" s="43">
        <f t="shared" si="395"/>
        <v>5.1892033200444443E-2</v>
      </c>
      <c r="X348" s="43">
        <f t="shared" si="395"/>
        <v>-2.3868253047011012E-2</v>
      </c>
      <c r="Y348" s="43">
        <f t="shared" si="395"/>
        <v>7.2538483880336901E-2</v>
      </c>
      <c r="Z348" s="43">
        <f t="shared" si="395"/>
        <v>-6.3265144364141879E-3</v>
      </c>
      <c r="AA348" s="43">
        <f t="shared" si="395"/>
        <v>7.665533106621325E-2</v>
      </c>
      <c r="AB348" s="43">
        <f t="shared" si="395"/>
        <v>5.5253886010362629E-2</v>
      </c>
      <c r="AC348" s="43">
        <f t="shared" si="395"/>
        <v>4.0590582678221576E-2</v>
      </c>
      <c r="AD348" s="43">
        <f t="shared" si="395"/>
        <v>5.504587155963292E-2</v>
      </c>
      <c r="AE348" s="43">
        <f t="shared" si="395"/>
        <v>0.10616650446784037</v>
      </c>
      <c r="AF348" s="43">
        <f t="shared" si="395"/>
        <v>-4.2188790348640648E-3</v>
      </c>
      <c r="AG348" s="43">
        <f t="shared" si="395"/>
        <v>-2.7929155313351495E-2</v>
      </c>
      <c r="AH348" s="43">
        <f t="shared" si="395"/>
        <v>0.19070046240794647</v>
      </c>
      <c r="AI348" s="43">
        <f t="shared" si="395"/>
        <v>-0.16262728741592458</v>
      </c>
      <c r="AJ348" s="43">
        <f t="shared" si="395"/>
        <v>3.1778424289636842E-2</v>
      </c>
    </row>
    <row r="349" spans="1:36">
      <c r="A349" s="1">
        <f>A73</f>
        <v>38961</v>
      </c>
      <c r="B349" s="43">
        <f t="shared" ref="B349:AJ349" si="396">IF(OR(B73="C",B61="C"),"C",(B73/B61-1))</f>
        <v>4.4179603425378966E-2</v>
      </c>
      <c r="C349" s="43">
        <f t="shared" si="396"/>
        <v>2.4926457188972462E-2</v>
      </c>
      <c r="D349" s="43">
        <f t="shared" si="396"/>
        <v>-4.3714407979196124E-2</v>
      </c>
      <c r="E349" s="43">
        <f t="shared" si="396"/>
        <v>-9.0065124012748132E-3</v>
      </c>
      <c r="F349" s="43">
        <f t="shared" si="396"/>
        <v>0.17008944543828264</v>
      </c>
      <c r="G349" s="43">
        <f t="shared" si="396"/>
        <v>2.1927122915083475E-2</v>
      </c>
      <c r="H349" s="43">
        <f t="shared" si="396"/>
        <v>7.5622351514490926E-2</v>
      </c>
      <c r="I349" s="43">
        <f t="shared" si="396"/>
        <v>-9.2688773471833796E-2</v>
      </c>
      <c r="J349" s="43">
        <f t="shared" si="396"/>
        <v>3.8244853737811502E-2</v>
      </c>
      <c r="K349" s="43">
        <f t="shared" si="396"/>
        <v>0.253259472363347</v>
      </c>
      <c r="L349" s="43">
        <f t="shared" si="396"/>
        <v>-3.5314264556141839E-2</v>
      </c>
      <c r="M349" s="43">
        <f t="shared" si="396"/>
        <v>0.12161161576941826</v>
      </c>
      <c r="N349" s="43">
        <f t="shared" si="396"/>
        <v>7.3751204535777548E-2</v>
      </c>
      <c r="O349" s="43">
        <f t="shared" si="396"/>
        <v>-9.5033940693104446E-3</v>
      </c>
      <c r="P349" s="43">
        <f t="shared" si="396"/>
        <v>2.0442930153321548E-3</v>
      </c>
      <c r="Q349" s="43">
        <f t="shared" si="396"/>
        <v>-4.569433669511247E-2</v>
      </c>
      <c r="R349" s="43">
        <f t="shared" si="396"/>
        <v>0.108218802257525</v>
      </c>
      <c r="S349" s="43">
        <f t="shared" si="396"/>
        <v>0.12464881645324022</v>
      </c>
      <c r="T349" s="43">
        <f t="shared" si="396"/>
        <v>-7.8021533639993979E-2</v>
      </c>
      <c r="U349" s="43">
        <f t="shared" si="396"/>
        <v>8.8231256496244415E-2</v>
      </c>
      <c r="V349" s="43">
        <f t="shared" si="396"/>
        <v>3.7065416962805076E-2</v>
      </c>
      <c r="W349" s="43">
        <f t="shared" si="396"/>
        <v>0.15921495121009976</v>
      </c>
      <c r="X349" s="43">
        <f t="shared" si="396"/>
        <v>-9.2182667232700854E-3</v>
      </c>
      <c r="Y349" s="43">
        <f t="shared" si="396"/>
        <v>0.13991230940383481</v>
      </c>
      <c r="Z349" s="43">
        <f t="shared" si="396"/>
        <v>4.6520565408121106E-2</v>
      </c>
      <c r="AA349" s="43">
        <f t="shared" si="396"/>
        <v>4.7521227061079196E-2</v>
      </c>
      <c r="AB349" s="43">
        <f t="shared" si="396"/>
        <v>-0.12070065952769304</v>
      </c>
      <c r="AC349" s="43">
        <f t="shared" si="396"/>
        <v>-1.6787668576845216E-2</v>
      </c>
      <c r="AD349" s="43">
        <f t="shared" si="396"/>
        <v>-1.0658156199193081E-2</v>
      </c>
      <c r="AE349" s="43">
        <f t="shared" si="396"/>
        <v>4.6912664565177176E-2</v>
      </c>
      <c r="AF349" s="43">
        <f t="shared" si="396"/>
        <v>-9.6838811556907212E-2</v>
      </c>
      <c r="AG349" s="43">
        <f t="shared" si="396"/>
        <v>4.5039561777236781E-2</v>
      </c>
      <c r="AH349" s="43">
        <f t="shared" si="396"/>
        <v>0.15414142625802185</v>
      </c>
      <c r="AI349" s="43">
        <f t="shared" si="396"/>
        <v>-0.11422867916158363</v>
      </c>
      <c r="AJ349" s="43">
        <f t="shared" si="396"/>
        <v>3.1022585079446774E-2</v>
      </c>
    </row>
    <row r="350" spans="1:36">
      <c r="A350" s="1">
        <f>A74</f>
        <v>38991</v>
      </c>
      <c r="B350" s="43">
        <f t="shared" ref="B350:AJ350" si="397">IF(OR(B74="C",B62="C"),"C",(B74/B62-1))</f>
        <v>0.14290238804079314</v>
      </c>
      <c r="C350" s="43">
        <f t="shared" si="397"/>
        <v>0.10656266054067687</v>
      </c>
      <c r="D350" s="43">
        <f t="shared" si="397"/>
        <v>-4.1911709967989319E-2</v>
      </c>
      <c r="E350" s="43">
        <f t="shared" si="397"/>
        <v>-4.8798465030301608E-2</v>
      </c>
      <c r="F350" s="43">
        <f t="shared" si="397"/>
        <v>0.10810555782719478</v>
      </c>
      <c r="G350" s="43">
        <f t="shared" si="397"/>
        <v>8.3630252100841407E-3</v>
      </c>
      <c r="H350" s="43">
        <f t="shared" si="397"/>
        <v>-9.7907725321888517E-3</v>
      </c>
      <c r="I350" s="43">
        <f t="shared" si="397"/>
        <v>8.9046550351118414E-2</v>
      </c>
      <c r="J350" s="43">
        <f t="shared" si="397"/>
        <v>0.18850815638385132</v>
      </c>
      <c r="K350" s="43">
        <f t="shared" si="397"/>
        <v>6.3689921069991495E-3</v>
      </c>
      <c r="L350" s="43">
        <f t="shared" si="397"/>
        <v>-3.1586029437801755E-2</v>
      </c>
      <c r="M350" s="43">
        <f t="shared" si="397"/>
        <v>5.4003604531410954E-2</v>
      </c>
      <c r="N350" s="43">
        <f t="shared" si="397"/>
        <v>-0.12060052684743217</v>
      </c>
      <c r="O350" s="43">
        <f t="shared" si="397"/>
        <v>-3.7188365650969502E-2</v>
      </c>
      <c r="P350" s="43">
        <f t="shared" si="397"/>
        <v>-6.0305739085373733E-2</v>
      </c>
      <c r="Q350" s="43">
        <f t="shared" si="397"/>
        <v>-9.3857306371613936E-2</v>
      </c>
      <c r="R350" s="43">
        <f t="shared" si="397"/>
        <v>0.13169393480473701</v>
      </c>
      <c r="S350" s="43">
        <f t="shared" si="397"/>
        <v>0.15169635315837859</v>
      </c>
      <c r="T350" s="43">
        <f t="shared" si="397"/>
        <v>8.4477849426346285E-2</v>
      </c>
      <c r="U350" s="43">
        <f t="shared" si="397"/>
        <v>1.5221775677545679E-2</v>
      </c>
      <c r="V350" s="43">
        <f t="shared" si="397"/>
        <v>-2.54613883290844E-3</v>
      </c>
      <c r="W350" s="43">
        <f t="shared" si="397"/>
        <v>7.738015458160219E-2</v>
      </c>
      <c r="X350" s="43">
        <f t="shared" si="397"/>
        <v>-3.8989083056744089E-2</v>
      </c>
      <c r="Y350" s="43">
        <f t="shared" si="397"/>
        <v>0.35075581395348832</v>
      </c>
      <c r="Z350" s="43">
        <f t="shared" si="397"/>
        <v>1.5794442803493736E-2</v>
      </c>
      <c r="AA350" s="43">
        <f t="shared" si="397"/>
        <v>2.5490029337982056E-2</v>
      </c>
      <c r="AB350" s="43">
        <f t="shared" si="397"/>
        <v>5.2300314701033912E-2</v>
      </c>
      <c r="AC350" s="43">
        <f t="shared" si="397"/>
        <v>1.6975380385333194E-2</v>
      </c>
      <c r="AD350" s="43">
        <f t="shared" si="397"/>
        <v>0.15142693519137151</v>
      </c>
      <c r="AE350" s="43">
        <f t="shared" si="397"/>
        <v>0.10505502063273719</v>
      </c>
      <c r="AF350" s="43">
        <f t="shared" si="397"/>
        <v>4.8501346863731643E-2</v>
      </c>
      <c r="AG350" s="43">
        <f t="shared" si="397"/>
        <v>9.6380878652990054E-2</v>
      </c>
      <c r="AH350" s="43">
        <f t="shared" si="397"/>
        <v>0.23281085885109487</v>
      </c>
      <c r="AI350" s="43">
        <f t="shared" si="397"/>
        <v>-5.2872593619136543E-2</v>
      </c>
      <c r="AJ350" s="43">
        <f t="shared" si="397"/>
        <v>4.6435590579115615E-2</v>
      </c>
    </row>
    <row r="351" spans="1:36">
      <c r="A351" s="1">
        <f>A75</f>
        <v>39022</v>
      </c>
      <c r="B351" s="43">
        <f t="shared" ref="B351:AJ351" si="398">IF(OR(B75="C",B63="C"),"C",(B75/B63-1))</f>
        <v>6.8387870562521158E-2</v>
      </c>
      <c r="C351" s="43">
        <f t="shared" si="398"/>
        <v>5.4039144872228606E-2</v>
      </c>
      <c r="D351" s="43">
        <f t="shared" si="398"/>
        <v>9.0377303305059886E-2</v>
      </c>
      <c r="E351" s="43">
        <f t="shared" si="398"/>
        <v>0.12569990119042007</v>
      </c>
      <c r="F351" s="43">
        <f t="shared" si="398"/>
        <v>1.2332302985883281E-2</v>
      </c>
      <c r="G351" s="43">
        <f t="shared" si="398"/>
        <v>-5.0783781912918657E-3</v>
      </c>
      <c r="H351" s="43">
        <f t="shared" si="398"/>
        <v>0.14653535413103724</v>
      </c>
      <c r="I351" s="43">
        <f t="shared" si="398"/>
        <v>0.29829615606222726</v>
      </c>
      <c r="J351" s="43">
        <f t="shared" si="398"/>
        <v>0.17320443387153928</v>
      </c>
      <c r="K351" s="43">
        <f t="shared" si="398"/>
        <v>-2.5995287113977472E-2</v>
      </c>
      <c r="L351" s="43">
        <f t="shared" si="398"/>
        <v>6.7635189669087881E-2</v>
      </c>
      <c r="M351" s="43">
        <f t="shared" si="398"/>
        <v>0.14506258692628649</v>
      </c>
      <c r="N351" s="43">
        <f t="shared" si="398"/>
        <v>-7.8782158222846621E-2</v>
      </c>
      <c r="O351" s="43">
        <f t="shared" si="398"/>
        <v>-0.21508167658604538</v>
      </c>
      <c r="P351" s="43">
        <f t="shared" si="398"/>
        <v>-4.2118242585502008E-2</v>
      </c>
      <c r="Q351" s="43">
        <f t="shared" si="398"/>
        <v>-0.12555339118115816</v>
      </c>
      <c r="R351" s="43">
        <f t="shared" si="398"/>
        <v>0.13415536789691496</v>
      </c>
      <c r="S351" s="43">
        <f t="shared" si="398"/>
        <v>0.15372660360348234</v>
      </c>
      <c r="T351" s="43">
        <f t="shared" si="398"/>
        <v>8.6159044286231445E-2</v>
      </c>
      <c r="U351" s="43">
        <f t="shared" si="398"/>
        <v>3.1678634150678064E-3</v>
      </c>
      <c r="V351" s="43">
        <f t="shared" si="398"/>
        <v>3.7892689158585346E-2</v>
      </c>
      <c r="W351" s="43">
        <f t="shared" si="398"/>
        <v>8.1197628264811028E-2</v>
      </c>
      <c r="X351" s="43">
        <f t="shared" si="398"/>
        <v>-4.0749963380694254E-2</v>
      </c>
      <c r="Y351" s="43">
        <f t="shared" si="398"/>
        <v>0.12986270022883306</v>
      </c>
      <c r="Z351" s="43">
        <f t="shared" si="398"/>
        <v>3.7817828780766671E-2</v>
      </c>
      <c r="AA351" s="43">
        <f t="shared" si="398"/>
        <v>1.1231245616136087E-2</v>
      </c>
      <c r="AB351" s="43">
        <f t="shared" si="398"/>
        <v>3.1182828252247941E-2</v>
      </c>
      <c r="AC351" s="43">
        <f t="shared" si="398"/>
        <v>1.2686641527641651E-2</v>
      </c>
      <c r="AD351" s="43">
        <f t="shared" si="398"/>
        <v>3.4077789720928342E-2</v>
      </c>
      <c r="AE351" s="43">
        <f t="shared" si="398"/>
        <v>0.14665127020785218</v>
      </c>
      <c r="AF351" s="43">
        <f t="shared" si="398"/>
        <v>-3.1891627643698905E-2</v>
      </c>
      <c r="AG351" s="43">
        <f t="shared" si="398"/>
        <v>2.2538363171355602E-2</v>
      </c>
      <c r="AH351" s="43">
        <f t="shared" si="398"/>
        <v>6.4526177602741708E-3</v>
      </c>
      <c r="AI351" s="43">
        <f t="shared" si="398"/>
        <v>4.3487312947299905E-2</v>
      </c>
      <c r="AJ351" s="43">
        <f t="shared" si="398"/>
        <v>4.5594459929597653E-2</v>
      </c>
    </row>
    <row r="352" spans="1:36">
      <c r="A352" s="1">
        <f>A76</f>
        <v>39052</v>
      </c>
      <c r="B352" s="43">
        <f t="shared" ref="B352:AJ352" si="399">IF(OR(B76="C",B64="C"),"C",(B76/B64-1))</f>
        <v>5.2346005713084232E-2</v>
      </c>
      <c r="C352" s="43">
        <f t="shared" si="399"/>
        <v>4.3121306780352864E-2</v>
      </c>
      <c r="D352" s="43">
        <f t="shared" si="399"/>
        <v>1.0737767205206916E-2</v>
      </c>
      <c r="E352" s="43">
        <f t="shared" si="399"/>
        <v>5.6613502396493764E-2</v>
      </c>
      <c r="F352" s="43">
        <f t="shared" si="399"/>
        <v>0.10454998138964067</v>
      </c>
      <c r="G352" s="43">
        <f t="shared" si="399"/>
        <v>4.993009786299174E-2</v>
      </c>
      <c r="H352" s="43">
        <f t="shared" si="399"/>
        <v>-3.9320007838526405E-2</v>
      </c>
      <c r="I352" s="43">
        <f t="shared" si="399"/>
        <v>0.21644593793239775</v>
      </c>
      <c r="J352" s="43">
        <f t="shared" si="399"/>
        <v>4.1297282957132975E-2</v>
      </c>
      <c r="K352" s="43">
        <f t="shared" si="399"/>
        <v>-5.44878604678114E-2</v>
      </c>
      <c r="L352" s="43">
        <f t="shared" si="399"/>
        <v>0.10980147746228441</v>
      </c>
      <c r="M352" s="43">
        <f t="shared" si="399"/>
        <v>8.3250538168570865E-2</v>
      </c>
      <c r="N352" s="43">
        <f t="shared" si="399"/>
        <v>1.7391304347835757E-4</v>
      </c>
      <c r="O352" s="43">
        <f t="shared" si="399"/>
        <v>1.1763264305844956E-2</v>
      </c>
      <c r="P352" s="43">
        <f t="shared" si="399"/>
        <v>-4.6380184523314716E-2</v>
      </c>
      <c r="Q352" s="43">
        <f t="shared" si="399"/>
        <v>-9.627094537534997E-2</v>
      </c>
      <c r="R352" s="43">
        <f t="shared" si="399"/>
        <v>8.8512324500879869E-2</v>
      </c>
      <c r="S352" s="43">
        <f t="shared" si="399"/>
        <v>9.4812551125927902E-2</v>
      </c>
      <c r="T352" s="43">
        <f t="shared" si="399"/>
        <v>3.0729256426232476E-2</v>
      </c>
      <c r="U352" s="43">
        <f t="shared" si="399"/>
        <v>5.2429911158468068E-2</v>
      </c>
      <c r="V352" s="43">
        <f t="shared" si="399"/>
        <v>5.4545554544179531E-2</v>
      </c>
      <c r="W352" s="43">
        <f t="shared" si="399"/>
        <v>5.5906396497617195E-2</v>
      </c>
      <c r="X352" s="43">
        <f t="shared" si="399"/>
        <v>5.4677978253076853E-2</v>
      </c>
      <c r="Y352" s="43">
        <f t="shared" si="399"/>
        <v>8.2457133613717204E-2</v>
      </c>
      <c r="Z352" s="43">
        <f t="shared" si="399"/>
        <v>5.614372864705075E-2</v>
      </c>
      <c r="AA352" s="43">
        <f t="shared" si="399"/>
        <v>4.7304267779770592E-2</v>
      </c>
      <c r="AB352" s="43">
        <f t="shared" si="399"/>
        <v>3.1946853975373113E-3</v>
      </c>
      <c r="AC352" s="43">
        <f t="shared" si="399"/>
        <v>1.9971661183025624E-2</v>
      </c>
      <c r="AD352" s="43">
        <f t="shared" si="399"/>
        <v>1.5142595499738398E-2</v>
      </c>
      <c r="AE352" s="43">
        <f t="shared" si="399"/>
        <v>0.11585823152292241</v>
      </c>
      <c r="AF352" s="43">
        <f t="shared" si="399"/>
        <v>3.3247043297295331E-3</v>
      </c>
      <c r="AG352" s="43">
        <f t="shared" si="399"/>
        <v>0.37494780793319404</v>
      </c>
      <c r="AH352" s="43">
        <f t="shared" si="399"/>
        <v>2.5156982751768586E-2</v>
      </c>
      <c r="AI352" s="43">
        <f t="shared" si="399"/>
        <v>4.2457952589061154E-2</v>
      </c>
      <c r="AJ352" s="43">
        <f t="shared" si="399"/>
        <v>4.5596323477851364E-2</v>
      </c>
    </row>
    <row r="353" spans="1:36">
      <c r="A353" s="1">
        <f>A77</f>
        <v>39083</v>
      </c>
      <c r="B353" s="43">
        <f t="shared" ref="B353:AJ353" si="400">IF(OR(B77="C",B65="C"),"C",(B77/B65-1))</f>
        <v>0.14397742234124689</v>
      </c>
      <c r="C353" s="43">
        <f t="shared" si="400"/>
        <v>5.802317132628998E-2</v>
      </c>
      <c r="D353" s="43">
        <f t="shared" si="400"/>
        <v>1.8796719645837845E-2</v>
      </c>
      <c r="E353" s="43">
        <f t="shared" si="400"/>
        <v>-1.9912859057067522E-2</v>
      </c>
      <c r="F353" s="43">
        <f t="shared" si="400"/>
        <v>5.7956317338241581E-2</v>
      </c>
      <c r="G353" s="43">
        <f t="shared" si="400"/>
        <v>1.4745692243729014E-2</v>
      </c>
      <c r="H353" s="43">
        <f t="shared" si="400"/>
        <v>3.8117665225447794E-2</v>
      </c>
      <c r="I353" s="43">
        <f t="shared" si="400"/>
        <v>7.6946342402287593E-2</v>
      </c>
      <c r="J353" s="43">
        <f t="shared" si="400"/>
        <v>-7.4654785388749034E-2</v>
      </c>
      <c r="K353" s="43">
        <f t="shared" si="400"/>
        <v>-4.4276065748384164E-2</v>
      </c>
      <c r="L353" s="43">
        <f t="shared" si="400"/>
        <v>7.9321931285000646E-2</v>
      </c>
      <c r="M353" s="43">
        <f t="shared" si="400"/>
        <v>0.15007101741795625</v>
      </c>
      <c r="N353" s="43">
        <f t="shared" si="400"/>
        <v>7.0682821877477098E-2</v>
      </c>
      <c r="O353" s="43">
        <f t="shared" si="400"/>
        <v>-4.8348072751543514E-2</v>
      </c>
      <c r="P353" s="43">
        <f t="shared" si="400"/>
        <v>-4.2129571838721791E-2</v>
      </c>
      <c r="Q353" s="43">
        <f t="shared" si="400"/>
        <v>-9.0313778990450233E-2</v>
      </c>
      <c r="R353" s="43">
        <f t="shared" si="400"/>
        <v>7.9936729936729956E-2</v>
      </c>
      <c r="S353" s="43">
        <f t="shared" si="400"/>
        <v>0.15214644211067396</v>
      </c>
      <c r="T353" s="43">
        <f t="shared" si="400"/>
        <v>-3.8129986378672931E-2</v>
      </c>
      <c r="U353" s="43">
        <f t="shared" si="400"/>
        <v>-3.1767345970699301E-2</v>
      </c>
      <c r="V353" s="43">
        <f t="shared" si="400"/>
        <v>-4.7622176951216399E-3</v>
      </c>
      <c r="W353" s="43">
        <f t="shared" si="400"/>
        <v>7.2704566433186679E-2</v>
      </c>
      <c r="X353" s="43">
        <f t="shared" si="400"/>
        <v>9.2469231081684811E-2</v>
      </c>
      <c r="Y353" s="43">
        <f t="shared" si="400"/>
        <v>-0.29295007823719799</v>
      </c>
      <c r="Z353" s="43">
        <f t="shared" si="400"/>
        <v>-1.4612166622824496E-2</v>
      </c>
      <c r="AA353" s="43">
        <f t="shared" si="400"/>
        <v>2.8144134959070088E-2</v>
      </c>
      <c r="AB353" s="43">
        <f t="shared" si="400"/>
        <v>-6.4631760815815897E-2</v>
      </c>
      <c r="AC353" s="43">
        <f t="shared" si="400"/>
        <v>-4.5886149597380577E-3</v>
      </c>
      <c r="AD353" s="43">
        <f t="shared" si="400"/>
        <v>-3.8649249236775929E-2</v>
      </c>
      <c r="AE353" s="43">
        <f t="shared" si="400"/>
        <v>0.15252477583765933</v>
      </c>
      <c r="AF353" s="43">
        <f t="shared" si="400"/>
        <v>-1.579801697666483E-2</v>
      </c>
      <c r="AG353" s="43">
        <f t="shared" si="400"/>
        <v>0.27896700706991351</v>
      </c>
      <c r="AH353" s="43">
        <f t="shared" si="400"/>
        <v>2.0166853842451538E-2</v>
      </c>
      <c r="AI353" s="43">
        <f t="shared" si="400"/>
        <v>-0.1052308124528103</v>
      </c>
      <c r="AJ353" s="43">
        <f t="shared" si="400"/>
        <v>2.3543876206561842E-2</v>
      </c>
    </row>
    <row r="354" spans="1:36">
      <c r="A354" s="1">
        <f>A78</f>
        <v>39114</v>
      </c>
      <c r="B354" s="43">
        <f t="shared" ref="B354:AJ354" si="401">IF(OR(B78="C",B66="C"),"C",(B78/B66-1))</f>
        <v>8.5016890051214933E-2</v>
      </c>
      <c r="C354" s="43">
        <f t="shared" si="401"/>
        <v>6.7058692357563787E-2</v>
      </c>
      <c r="D354" s="43">
        <f t="shared" si="401"/>
        <v>0.20088576582397755</v>
      </c>
      <c r="E354" s="43">
        <f t="shared" si="401"/>
        <v>3.6983540114906566E-2</v>
      </c>
      <c r="F354" s="43">
        <f t="shared" si="401"/>
        <v>5.8278726297924077E-2</v>
      </c>
      <c r="G354" s="43">
        <f t="shared" si="401"/>
        <v>-4.962493419898184E-3</v>
      </c>
      <c r="H354" s="43">
        <f t="shared" si="401"/>
        <v>1.6651134483348873E-2</v>
      </c>
      <c r="I354" s="43">
        <f t="shared" si="401"/>
        <v>0.30237338815174741</v>
      </c>
      <c r="J354" s="43">
        <f t="shared" si="401"/>
        <v>0.12572167713032778</v>
      </c>
      <c r="K354" s="43">
        <f t="shared" si="401"/>
        <v>0.14100900232783298</v>
      </c>
      <c r="L354" s="43">
        <f t="shared" si="401"/>
        <v>-2.9534817756346587E-2</v>
      </c>
      <c r="M354" s="43">
        <f t="shared" si="401"/>
        <v>0.22267085389561836</v>
      </c>
      <c r="N354" s="43">
        <f t="shared" si="401"/>
        <v>0.14440954773869352</v>
      </c>
      <c r="O354" s="43">
        <f t="shared" si="401"/>
        <v>0.14923998157531093</v>
      </c>
      <c r="P354" s="43">
        <f t="shared" si="401"/>
        <v>0.30051220846387183</v>
      </c>
      <c r="Q354" s="43">
        <f t="shared" si="401"/>
        <v>0.10585656122768561</v>
      </c>
      <c r="R354" s="43">
        <f t="shared" si="401"/>
        <v>8.7125385493859842E-2</v>
      </c>
      <c r="S354" s="43">
        <f t="shared" si="401"/>
        <v>8.4550935526016113E-2</v>
      </c>
      <c r="T354" s="43">
        <f t="shared" si="401"/>
        <v>2.1663382515499485E-2</v>
      </c>
      <c r="U354" s="43">
        <f t="shared" si="401"/>
        <v>2.3961001404610327E-2</v>
      </c>
      <c r="V354" s="43">
        <f t="shared" si="401"/>
        <v>3.5750520179526513E-2</v>
      </c>
      <c r="W354" s="43">
        <f t="shared" si="401"/>
        <v>-3.9473247752678242E-3</v>
      </c>
      <c r="X354" s="43">
        <f t="shared" si="401"/>
        <v>0.10447928582643606</v>
      </c>
      <c r="Y354" s="43">
        <f t="shared" si="401"/>
        <v>5.4197325737794788E-3</v>
      </c>
      <c r="Z354" s="43">
        <f t="shared" si="401"/>
        <v>3.7919140804490103E-2</v>
      </c>
      <c r="AA354" s="43">
        <f t="shared" si="401"/>
        <v>0.11170918013971076</v>
      </c>
      <c r="AB354" s="43">
        <f t="shared" si="401"/>
        <v>0.18565093017451573</v>
      </c>
      <c r="AC354" s="43">
        <f t="shared" si="401"/>
        <v>2.6767383979670489E-2</v>
      </c>
      <c r="AD354" s="43">
        <f t="shared" si="401"/>
        <v>5.3968609238172593E-2</v>
      </c>
      <c r="AE354" s="43">
        <f t="shared" si="401"/>
        <v>0.2267295950855901</v>
      </c>
      <c r="AF354" s="43">
        <f t="shared" si="401"/>
        <v>-3.3775313649751837E-2</v>
      </c>
      <c r="AG354" s="43">
        <f t="shared" si="401"/>
        <v>0.21755295178008116</v>
      </c>
      <c r="AH354" s="43">
        <f t="shared" si="401"/>
        <v>4.7183880691734181E-2</v>
      </c>
      <c r="AI354" s="43">
        <f t="shared" si="401"/>
        <v>9.6077327691621583E-3</v>
      </c>
      <c r="AJ354" s="43">
        <f t="shared" si="401"/>
        <v>6.0618582395194798E-2</v>
      </c>
    </row>
    <row r="355" spans="1:36">
      <c r="A355" s="1">
        <f>A79</f>
        <v>39142</v>
      </c>
      <c r="B355" s="43">
        <f t="shared" ref="B355:AJ355" si="402">IF(OR(B79="C",B67="C"),"C",(B79/B67-1))</f>
        <v>5.322851338221013E-2</v>
      </c>
      <c r="C355" s="43">
        <f t="shared" si="402"/>
        <v>0.13429636477021401</v>
      </c>
      <c r="D355" s="43">
        <f t="shared" si="402"/>
        <v>0.120445168123686</v>
      </c>
      <c r="E355" s="43">
        <f t="shared" si="402"/>
        <v>0.10360726878220783</v>
      </c>
      <c r="F355" s="43">
        <f t="shared" si="402"/>
        <v>0.2250933372586279</v>
      </c>
      <c r="G355" s="43">
        <f t="shared" si="402"/>
        <v>4.845366165322651E-2</v>
      </c>
      <c r="H355" s="43">
        <f t="shared" si="402"/>
        <v>-1.6899275334534725E-2</v>
      </c>
      <c r="I355" s="43">
        <f t="shared" si="402"/>
        <v>0.169384252306372</v>
      </c>
      <c r="J355" s="43">
        <f t="shared" si="402"/>
        <v>5.4846320416276129E-2</v>
      </c>
      <c r="K355" s="43">
        <f t="shared" si="402"/>
        <v>7.759083243906173E-2</v>
      </c>
      <c r="L355" s="43">
        <f t="shared" si="402"/>
        <v>4.6104594954488265E-2</v>
      </c>
      <c r="M355" s="43">
        <f t="shared" si="402"/>
        <v>0.19833053725602512</v>
      </c>
      <c r="N355" s="43">
        <f t="shared" si="402"/>
        <v>2.7889069126585397E-2</v>
      </c>
      <c r="O355" s="43">
        <f t="shared" si="402"/>
        <v>-1.2852782091790305E-2</v>
      </c>
      <c r="P355" s="43">
        <f t="shared" si="402"/>
        <v>9.7690520225731436E-2</v>
      </c>
      <c r="Q355" s="43">
        <f t="shared" si="402"/>
        <v>0.16755618665230387</v>
      </c>
      <c r="R355" s="43">
        <f t="shared" si="402"/>
        <v>7.9202651377700439E-2</v>
      </c>
      <c r="S355" s="43">
        <f t="shared" si="402"/>
        <v>6.6786962380941395E-2</v>
      </c>
      <c r="T355" s="43">
        <f t="shared" si="402"/>
        <v>2.4383806136172304E-2</v>
      </c>
      <c r="U355" s="43">
        <f t="shared" si="402"/>
        <v>6.5642740053457382E-2</v>
      </c>
      <c r="V355" s="43">
        <f t="shared" si="402"/>
        <v>1.8497199712070644E-2</v>
      </c>
      <c r="W355" s="43">
        <f t="shared" si="402"/>
        <v>8.8699662941280621E-3</v>
      </c>
      <c r="X355" s="43">
        <f t="shared" si="402"/>
        <v>4.7192071731949614E-3</v>
      </c>
      <c r="Y355" s="43">
        <f t="shared" si="402"/>
        <v>4.1077246669691148E-2</v>
      </c>
      <c r="Z355" s="43">
        <f t="shared" si="402"/>
        <v>1.7875668665910283E-2</v>
      </c>
      <c r="AA355" s="43">
        <f t="shared" si="402"/>
        <v>2.356797144622913E-2</v>
      </c>
      <c r="AB355" s="43">
        <f t="shared" si="402"/>
        <v>0.1562179785747555</v>
      </c>
      <c r="AC355" s="43">
        <f t="shared" si="402"/>
        <v>6.4803826870889036E-2</v>
      </c>
      <c r="AD355" s="43">
        <f t="shared" si="402"/>
        <v>1.0922438747799079E-2</v>
      </c>
      <c r="AE355" s="43">
        <f t="shared" si="402"/>
        <v>0.29034846884899679</v>
      </c>
      <c r="AF355" s="43">
        <f t="shared" si="402"/>
        <v>8.7353970390309454E-2</v>
      </c>
      <c r="AG355" s="43">
        <f t="shared" si="402"/>
        <v>0.35612604939773695</v>
      </c>
      <c r="AH355" s="43">
        <f t="shared" si="402"/>
        <v>8.5296376332755885E-2</v>
      </c>
      <c r="AI355" s="43">
        <f t="shared" si="402"/>
        <v>0.11683192708012569</v>
      </c>
      <c r="AJ355" s="43">
        <f t="shared" si="402"/>
        <v>7.4562342866955733E-2</v>
      </c>
    </row>
    <row r="356" spans="1:36">
      <c r="A356" s="1">
        <f>A80</f>
        <v>39173</v>
      </c>
      <c r="B356" s="43">
        <f t="shared" ref="B356:AJ356" si="403">IF(OR(B80="C",B68="C"),"C",(B80/B68-1))</f>
        <v>-5.4132681170131258E-2</v>
      </c>
      <c r="C356" s="43">
        <f t="shared" si="403"/>
        <v>6.283992816175199E-2</v>
      </c>
      <c r="D356" s="43">
        <f t="shared" si="403"/>
        <v>1.6999894954305095E-2</v>
      </c>
      <c r="E356" s="43">
        <f t="shared" si="403"/>
        <v>4.6140379670660314E-2</v>
      </c>
      <c r="F356" s="43">
        <f t="shared" si="403"/>
        <v>0.19402066929133865</v>
      </c>
      <c r="G356" s="43">
        <f t="shared" si="403"/>
        <v>-1.7924073834729604E-2</v>
      </c>
      <c r="H356" s="43">
        <f t="shared" si="403"/>
        <v>-3.0839465062570515E-2</v>
      </c>
      <c r="I356" s="43">
        <f t="shared" si="403"/>
        <v>0.23139260877061907</v>
      </c>
      <c r="J356" s="43">
        <f t="shared" si="403"/>
        <v>0.20305553310160862</v>
      </c>
      <c r="K356" s="43">
        <f t="shared" si="403"/>
        <v>9.959134946508108E-2</v>
      </c>
      <c r="L356" s="43">
        <f t="shared" si="403"/>
        <v>2.4528100671856734E-3</v>
      </c>
      <c r="M356" s="43">
        <f t="shared" si="403"/>
        <v>0.19079773869346739</v>
      </c>
      <c r="N356" s="43">
        <f t="shared" si="403"/>
        <v>-8.4021878273012884E-3</v>
      </c>
      <c r="O356" s="43">
        <f t="shared" si="403"/>
        <v>-8.0631482810359478E-2</v>
      </c>
      <c r="P356" s="43">
        <f t="shared" si="403"/>
        <v>1.7166449369839132E-2</v>
      </c>
      <c r="Q356" s="43">
        <f t="shared" si="403"/>
        <v>-0.11281478472786355</v>
      </c>
      <c r="R356" s="43">
        <f t="shared" si="403"/>
        <v>3.6906755057978691E-2</v>
      </c>
      <c r="S356" s="43">
        <f t="shared" si="403"/>
        <v>3.1853751123838592E-2</v>
      </c>
      <c r="T356" s="43">
        <f t="shared" si="403"/>
        <v>8.1774892488177819E-2</v>
      </c>
      <c r="U356" s="43">
        <f t="shared" si="403"/>
        <v>5.1254259898075194E-2</v>
      </c>
      <c r="V356" s="43">
        <f t="shared" si="403"/>
        <v>1.9297316282524513E-2</v>
      </c>
      <c r="W356" s="43">
        <f t="shared" si="403"/>
        <v>1.8096865302137388E-2</v>
      </c>
      <c r="X356" s="43">
        <f t="shared" si="403"/>
        <v>4.7122733876571177E-2</v>
      </c>
      <c r="Y356" s="43">
        <f t="shared" si="403"/>
        <v>-0.10860035251050748</v>
      </c>
      <c r="Z356" s="43">
        <f t="shared" si="403"/>
        <v>1.4682822191511846E-2</v>
      </c>
      <c r="AA356" s="43">
        <f t="shared" si="403"/>
        <v>-2.113261308322445E-2</v>
      </c>
      <c r="AB356" s="43">
        <f t="shared" si="403"/>
        <v>5.6057148526639455E-2</v>
      </c>
      <c r="AC356" s="43">
        <f t="shared" si="403"/>
        <v>-2.4973533067044418E-2</v>
      </c>
      <c r="AD356" s="43">
        <f t="shared" si="403"/>
        <v>4.2013447210612398E-2</v>
      </c>
      <c r="AE356" s="43">
        <f t="shared" si="403"/>
        <v>8.9307143308280157E-2</v>
      </c>
      <c r="AF356" s="43">
        <f t="shared" si="403"/>
        <v>2.4682789021212237E-2</v>
      </c>
      <c r="AG356" s="43">
        <f t="shared" si="403"/>
        <v>0.11952291274325177</v>
      </c>
      <c r="AH356" s="43">
        <f t="shared" si="403"/>
        <v>-9.6439334747181582E-2</v>
      </c>
      <c r="AI356" s="43">
        <f t="shared" si="403"/>
        <v>5.9306951423785614E-2</v>
      </c>
      <c r="AJ356" s="43">
        <f t="shared" si="403"/>
        <v>2.5389951907714758E-2</v>
      </c>
    </row>
    <row r="357" spans="1:36">
      <c r="A357" s="1">
        <f>A81</f>
        <v>39203</v>
      </c>
      <c r="B357" s="43">
        <f t="shared" ref="B357:AJ357" si="404">IF(OR(B81="C",B69="C"),"C",(B81/B69-1))</f>
        <v>8.9506586563653956E-2</v>
      </c>
      <c r="C357" s="43">
        <f t="shared" si="404"/>
        <v>3.4324999111247312E-2</v>
      </c>
      <c r="D357" s="43">
        <f t="shared" si="404"/>
        <v>0.27940511707802185</v>
      </c>
      <c r="E357" s="43">
        <f t="shared" si="404"/>
        <v>8.0566202965961731E-2</v>
      </c>
      <c r="F357" s="43">
        <f t="shared" si="404"/>
        <v>6.7139963068538311E-2</v>
      </c>
      <c r="G357" s="43">
        <f t="shared" si="404"/>
        <v>7.4250038905519178E-2</v>
      </c>
      <c r="H357" s="43">
        <f t="shared" si="404"/>
        <v>3.5673756268989942E-2</v>
      </c>
      <c r="I357" s="43">
        <f t="shared" si="404"/>
        <v>0.21763602251407121</v>
      </c>
      <c r="J357" s="43">
        <f t="shared" si="404"/>
        <v>0.30086014654348525</v>
      </c>
      <c r="K357" s="43">
        <f t="shared" si="404"/>
        <v>3.6709059506986996E-2</v>
      </c>
      <c r="L357" s="43">
        <f t="shared" si="404"/>
        <v>0.15044952329171446</v>
      </c>
      <c r="M357" s="43">
        <f t="shared" si="404"/>
        <v>6.8195430820569891E-2</v>
      </c>
      <c r="N357" s="43">
        <f t="shared" si="404"/>
        <v>-4.6061571622698083E-2</v>
      </c>
      <c r="O357" s="43">
        <f t="shared" si="404"/>
        <v>3.2015543166075355E-2</v>
      </c>
      <c r="P357" s="43">
        <f t="shared" si="404"/>
        <v>0.21866847038361192</v>
      </c>
      <c r="Q357" s="43">
        <f t="shared" si="404"/>
        <v>-7.8631647211413469E-3</v>
      </c>
      <c r="R357" s="43">
        <f t="shared" si="404"/>
        <v>4.9881611143722138E-2</v>
      </c>
      <c r="S357" s="43">
        <f t="shared" si="404"/>
        <v>5.5976434213461213E-2</v>
      </c>
      <c r="T357" s="43">
        <f t="shared" si="404"/>
        <v>2.6625030816007866E-2</v>
      </c>
      <c r="U357" s="43">
        <f t="shared" si="404"/>
        <v>0.23682938617689708</v>
      </c>
      <c r="V357" s="43">
        <f t="shared" si="404"/>
        <v>2.4102301443852392E-2</v>
      </c>
      <c r="W357" s="43">
        <f t="shared" si="404"/>
        <v>-7.6288892653453066E-2</v>
      </c>
      <c r="X357" s="43">
        <f t="shared" si="404"/>
        <v>2.2603864124258077E-2</v>
      </c>
      <c r="Y357" s="43">
        <f t="shared" si="404"/>
        <v>-9.5105713658644175E-3</v>
      </c>
      <c r="Z357" s="43">
        <f t="shared" si="404"/>
        <v>1.612220419106758E-2</v>
      </c>
      <c r="AA357" s="43">
        <f t="shared" si="404"/>
        <v>7.2795842048551718E-2</v>
      </c>
      <c r="AB357" s="43">
        <f t="shared" si="404"/>
        <v>9.9535435405752715E-2</v>
      </c>
      <c r="AC357" s="43">
        <f t="shared" si="404"/>
        <v>-2.2544646451633676E-2</v>
      </c>
      <c r="AD357" s="43">
        <f t="shared" si="404"/>
        <v>9.1940976163450649E-2</v>
      </c>
      <c r="AE357" s="43">
        <f t="shared" si="404"/>
        <v>0.2820225767329041</v>
      </c>
      <c r="AF357" s="43">
        <f t="shared" si="404"/>
        <v>9.2193774675093598E-2</v>
      </c>
      <c r="AG357" s="43">
        <f t="shared" si="404"/>
        <v>-4.6643682822956611E-3</v>
      </c>
      <c r="AH357" s="43">
        <f t="shared" si="404"/>
        <v>-6.3818967709127872E-2</v>
      </c>
      <c r="AI357" s="43">
        <f t="shared" si="404"/>
        <v>0.1795234820597873</v>
      </c>
      <c r="AJ357" s="43">
        <f t="shared" si="404"/>
        <v>5.7354720385573543E-2</v>
      </c>
    </row>
    <row r="358" spans="1:36">
      <c r="A358" s="1">
        <f>A82</f>
        <v>39234</v>
      </c>
      <c r="B358" s="43">
        <f t="shared" ref="B358:AJ358" si="405">IF(OR(B82="C",B70="C"),"C",(B82/B70-1))</f>
        <v>3.8733031674208052E-2</v>
      </c>
      <c r="C358" s="43">
        <f t="shared" si="405"/>
        <v>7.7312013828867654E-2</v>
      </c>
      <c r="D358" s="43">
        <f t="shared" si="405"/>
        <v>7.1808975030557054E-2</v>
      </c>
      <c r="E358" s="43">
        <f t="shared" si="405"/>
        <v>-3.9870846031054952E-2</v>
      </c>
      <c r="F358" s="43">
        <f t="shared" si="405"/>
        <v>7.5889615105301456E-2</v>
      </c>
      <c r="G358" s="43">
        <f t="shared" si="405"/>
        <v>8.2747207281754775E-3</v>
      </c>
      <c r="H358" s="43">
        <f t="shared" si="405"/>
        <v>1.3599258222278809E-2</v>
      </c>
      <c r="I358" s="43">
        <f t="shared" si="405"/>
        <v>6.8163448585541131E-2</v>
      </c>
      <c r="J358" s="43">
        <f t="shared" si="405"/>
        <v>0.23009027081243727</v>
      </c>
      <c r="K358" s="43">
        <f t="shared" si="405"/>
        <v>6.6807165437302363E-2</v>
      </c>
      <c r="L358" s="43">
        <f t="shared" si="405"/>
        <v>4.4455837117328256E-2</v>
      </c>
      <c r="M358" s="43">
        <f t="shared" si="405"/>
        <v>-3.4660053230099241E-2</v>
      </c>
      <c r="N358" s="43">
        <f t="shared" si="405"/>
        <v>-1.384574183181575E-2</v>
      </c>
      <c r="O358" s="43">
        <f t="shared" si="405"/>
        <v>-1.7363982139904088E-2</v>
      </c>
      <c r="P358" s="43">
        <f t="shared" si="405"/>
        <v>0.3713910761154855</v>
      </c>
      <c r="Q358" s="43">
        <f t="shared" si="405"/>
        <v>0.10223642172523961</v>
      </c>
      <c r="R358" s="43">
        <f t="shared" si="405"/>
        <v>6.5080982327934578E-2</v>
      </c>
      <c r="S358" s="43">
        <f t="shared" si="405"/>
        <v>6.4686559435580548E-2</v>
      </c>
      <c r="T358" s="43">
        <f t="shared" si="405"/>
        <v>8.8440322482875589E-2</v>
      </c>
      <c r="U358" s="43">
        <f t="shared" si="405"/>
        <v>0.17046838799054154</v>
      </c>
      <c r="V358" s="43">
        <f t="shared" si="405"/>
        <v>9.7687574723704484E-2</v>
      </c>
      <c r="W358" s="43">
        <f t="shared" si="405"/>
        <v>0.13233953912251017</v>
      </c>
      <c r="X358" s="43">
        <f t="shared" si="405"/>
        <v>2.2060801721818679E-2</v>
      </c>
      <c r="Y358" s="43">
        <f t="shared" si="405"/>
        <v>-1.6083321524727245E-2</v>
      </c>
      <c r="Z358" s="43">
        <f t="shared" si="405"/>
        <v>8.9903647122807406E-2</v>
      </c>
      <c r="AA358" s="43">
        <f t="shared" si="405"/>
        <v>8.7340279142913202E-2</v>
      </c>
      <c r="AB358" s="43">
        <f t="shared" si="405"/>
        <v>0.14069557362240293</v>
      </c>
      <c r="AC358" s="43">
        <f t="shared" si="405"/>
        <v>-2.8359987246395768E-3</v>
      </c>
      <c r="AD358" s="43">
        <f t="shared" si="405"/>
        <v>1.854768153980757E-2</v>
      </c>
      <c r="AE358" s="43">
        <f t="shared" si="405"/>
        <v>0.27941871455576561</v>
      </c>
      <c r="AF358" s="43">
        <f t="shared" si="405"/>
        <v>0.13563545745817018</v>
      </c>
      <c r="AG358" s="43">
        <f t="shared" si="405"/>
        <v>0.30430362588952908</v>
      </c>
      <c r="AH358" s="43">
        <f t="shared" si="405"/>
        <v>-1.0947452229299603E-3</v>
      </c>
      <c r="AI358" s="43">
        <f t="shared" si="405"/>
        <v>0.1778414517669531</v>
      </c>
      <c r="AJ358" s="43">
        <f t="shared" si="405"/>
        <v>6.3334080204476617E-2</v>
      </c>
    </row>
    <row r="359" spans="1:36">
      <c r="A359" s="1">
        <f>A83</f>
        <v>39264</v>
      </c>
      <c r="B359" s="43">
        <f t="shared" ref="B359:AJ359" si="406">IF(OR(B83="C",B71="C"),"C",(B83/B71-1))</f>
        <v>-7.1082467509388847E-2</v>
      </c>
      <c r="C359" s="43">
        <f t="shared" si="406"/>
        <v>0.1592312260493467</v>
      </c>
      <c r="D359" s="43">
        <f t="shared" si="406"/>
        <v>2.3700569849766984E-2</v>
      </c>
      <c r="E359" s="43">
        <f t="shared" si="406"/>
        <v>-1.6098035493973595E-2</v>
      </c>
      <c r="F359" s="43">
        <f t="shared" si="406"/>
        <v>3.1789984716353414E-2</v>
      </c>
      <c r="G359" s="43">
        <f t="shared" si="406"/>
        <v>3.6547568123316054E-2</v>
      </c>
      <c r="H359" s="43">
        <f t="shared" si="406"/>
        <v>-5.0430150552693398E-2</v>
      </c>
      <c r="I359" s="43">
        <f t="shared" si="406"/>
        <v>-5.8594048802876109E-2</v>
      </c>
      <c r="J359" s="43">
        <f t="shared" si="406"/>
        <v>0.24349291975724885</v>
      </c>
      <c r="K359" s="43">
        <f t="shared" si="406"/>
        <v>5.7902467685076342E-2</v>
      </c>
      <c r="L359" s="43">
        <f t="shared" si="406"/>
        <v>1.8360546484505136E-2</v>
      </c>
      <c r="M359" s="43">
        <f t="shared" si="406"/>
        <v>-2.5377078057910341E-2</v>
      </c>
      <c r="N359" s="43">
        <f t="shared" si="406"/>
        <v>-0.12623966047377766</v>
      </c>
      <c r="O359" s="43">
        <f t="shared" si="406"/>
        <v>-0.19748387096774189</v>
      </c>
      <c r="P359" s="43">
        <f t="shared" si="406"/>
        <v>0.40478620846092772</v>
      </c>
      <c r="Q359" s="43">
        <f t="shared" si="406"/>
        <v>-6.5858026701400174E-2</v>
      </c>
      <c r="R359" s="43">
        <f t="shared" si="406"/>
        <v>-3.8788205386534824E-2</v>
      </c>
      <c r="S359" s="43">
        <f t="shared" si="406"/>
        <v>-5.3700675530774178E-2</v>
      </c>
      <c r="T359" s="43">
        <f t="shared" si="406"/>
        <v>1.2485778464949471E-2</v>
      </c>
      <c r="U359" s="43">
        <f t="shared" si="406"/>
        <v>0.10831821715470324</v>
      </c>
      <c r="V359" s="43">
        <f t="shared" si="406"/>
        <v>0.11031440038200024</v>
      </c>
      <c r="W359" s="43">
        <f t="shared" si="406"/>
        <v>-6.2811147815567958E-3</v>
      </c>
      <c r="X359" s="43">
        <f t="shared" si="406"/>
        <v>0.16112473184186338</v>
      </c>
      <c r="Y359" s="43">
        <f t="shared" si="406"/>
        <v>1.1285173361051282E-2</v>
      </c>
      <c r="Z359" s="43">
        <f t="shared" si="406"/>
        <v>9.9779042917429672E-2</v>
      </c>
      <c r="AA359" s="43">
        <f t="shared" si="406"/>
        <v>9.5354439091534848E-2</v>
      </c>
      <c r="AB359" s="43">
        <f t="shared" si="406"/>
        <v>0.14142006691869802</v>
      </c>
      <c r="AC359" s="43">
        <f t="shared" si="406"/>
        <v>0.18202233763388387</v>
      </c>
      <c r="AD359" s="43">
        <f t="shared" si="406"/>
        <v>6.9600000000000106E-2</v>
      </c>
      <c r="AE359" s="43">
        <f t="shared" si="406"/>
        <v>0.29025999223903765</v>
      </c>
      <c r="AF359" s="43">
        <f t="shared" si="406"/>
        <v>-0.11248261196296949</v>
      </c>
      <c r="AG359" s="43">
        <f t="shared" si="406"/>
        <v>0.2192982456140351</v>
      </c>
      <c r="AH359" s="43">
        <f t="shared" si="406"/>
        <v>6.5821353577774078E-2</v>
      </c>
      <c r="AI359" s="43">
        <f t="shared" si="406"/>
        <v>4.9335699138788325E-3</v>
      </c>
      <c r="AJ359" s="43">
        <f t="shared" si="406"/>
        <v>6.1697721361183122E-2</v>
      </c>
    </row>
    <row r="360" spans="1:36">
      <c r="A360" s="1">
        <f>A84</f>
        <v>39295</v>
      </c>
      <c r="B360" s="43">
        <f t="shared" ref="B360:AJ360" si="407">IF(OR(B84="C",B72="C"),"C",(B84/B72-1))</f>
        <v>2.2699419918843056E-2</v>
      </c>
      <c r="C360" s="43">
        <f t="shared" si="407"/>
        <v>0.10874592746888845</v>
      </c>
      <c r="D360" s="43">
        <f t="shared" si="407"/>
        <v>0.12984860700528533</v>
      </c>
      <c r="E360" s="43">
        <f t="shared" si="407"/>
        <v>0.12930599778126761</v>
      </c>
      <c r="F360" s="43">
        <f t="shared" si="407"/>
        <v>-6.2568851877438991E-2</v>
      </c>
      <c r="G360" s="43">
        <f t="shared" si="407"/>
        <v>-8.7298558960828054E-2</v>
      </c>
      <c r="H360" s="43">
        <f t="shared" si="407"/>
        <v>1.3625876778718959E-2</v>
      </c>
      <c r="I360" s="43">
        <f t="shared" si="407"/>
        <v>-2.4262706546747559E-2</v>
      </c>
      <c r="J360" s="43">
        <f t="shared" si="407"/>
        <v>0.10115626947310119</v>
      </c>
      <c r="K360" s="43">
        <f t="shared" si="407"/>
        <v>-6.080347448425627E-2</v>
      </c>
      <c r="L360" s="43">
        <f t="shared" si="407"/>
        <v>-1.826814743280214E-2</v>
      </c>
      <c r="M360" s="43">
        <f t="shared" si="407"/>
        <v>-0.14162025316455695</v>
      </c>
      <c r="N360" s="43">
        <f t="shared" si="407"/>
        <v>0.27121862208413483</v>
      </c>
      <c r="O360" s="43">
        <f t="shared" si="407"/>
        <v>-1.9360808598476775E-2</v>
      </c>
      <c r="P360" s="43">
        <f t="shared" si="407"/>
        <v>4.7869747489519332E-2</v>
      </c>
      <c r="Q360" s="43">
        <f t="shared" si="407"/>
        <v>0.21045671854338321</v>
      </c>
      <c r="R360" s="43">
        <f t="shared" si="407"/>
        <v>4.622268704533572E-2</v>
      </c>
      <c r="S360" s="43">
        <f t="shared" si="407"/>
        <v>2.7013224589351736E-2</v>
      </c>
      <c r="T360" s="43">
        <f t="shared" si="407"/>
        <v>5.3574649750466108E-2</v>
      </c>
      <c r="U360" s="43">
        <f t="shared" si="407"/>
        <v>0.19833422412257251</v>
      </c>
      <c r="V360" s="43">
        <f t="shared" si="407"/>
        <v>0.14435122945862355</v>
      </c>
      <c r="W360" s="43">
        <f t="shared" si="407"/>
        <v>0.18732525629077346</v>
      </c>
      <c r="X360" s="43">
        <f t="shared" si="407"/>
        <v>6.1835748792270495E-2</v>
      </c>
      <c r="Y360" s="43">
        <f t="shared" si="407"/>
        <v>0.19782005280617421</v>
      </c>
      <c r="Z360" s="43">
        <f t="shared" si="407"/>
        <v>0.14569298709962797</v>
      </c>
      <c r="AA360" s="43">
        <f t="shared" si="407"/>
        <v>8.7269146445691392E-2</v>
      </c>
      <c r="AB360" s="43">
        <f t="shared" si="407"/>
        <v>0.16688270877523759</v>
      </c>
      <c r="AC360" s="43">
        <f t="shared" si="407"/>
        <v>4.2423210076605766E-2</v>
      </c>
      <c r="AD360" s="43">
        <f t="shared" si="407"/>
        <v>0.10661010957935657</v>
      </c>
      <c r="AE360" s="43">
        <f t="shared" si="407"/>
        <v>0.16564024634087815</v>
      </c>
      <c r="AF360" s="43">
        <f t="shared" si="407"/>
        <v>4.8677592081778354E-3</v>
      </c>
      <c r="AG360" s="43">
        <f t="shared" si="407"/>
        <v>0.41555711282410646</v>
      </c>
      <c r="AH360" s="43">
        <f t="shared" si="407"/>
        <v>-3.8403451995684956E-2</v>
      </c>
      <c r="AI360" s="43">
        <f t="shared" si="407"/>
        <v>4.2539824994390907E-2</v>
      </c>
      <c r="AJ360" s="43">
        <f t="shared" si="407"/>
        <v>6.5498042311112448E-2</v>
      </c>
    </row>
    <row r="361" spans="1:36">
      <c r="A361" s="1">
        <f>A85</f>
        <v>39326</v>
      </c>
      <c r="B361" s="43">
        <f t="shared" ref="B361:AJ361" si="408">IF(OR(B85="C",B73="C"),"C",(B85/B73-1))</f>
        <v>5.6464964311950805E-3</v>
      </c>
      <c r="C361" s="43">
        <f t="shared" si="408"/>
        <v>8.7342045440113703E-2</v>
      </c>
      <c r="D361" s="43">
        <f t="shared" si="408"/>
        <v>-2.0653333792297612E-4</v>
      </c>
      <c r="E361" s="43">
        <f t="shared" si="408"/>
        <v>9.1684462070368067E-2</v>
      </c>
      <c r="F361" s="43">
        <f t="shared" si="408"/>
        <v>1.2643713307240789E-2</v>
      </c>
      <c r="G361" s="43">
        <f t="shared" si="408"/>
        <v>0.1173265699121695</v>
      </c>
      <c r="H361" s="43">
        <f t="shared" si="408"/>
        <v>-2.2155787233503532E-2</v>
      </c>
      <c r="I361" s="43">
        <f t="shared" si="408"/>
        <v>4.6763540290620798E-2</v>
      </c>
      <c r="J361" s="43">
        <f t="shared" si="408"/>
        <v>8.7916101429615034E-2</v>
      </c>
      <c r="K361" s="43">
        <f t="shared" si="408"/>
        <v>-0.10581454980585603</v>
      </c>
      <c r="L361" s="43">
        <f t="shared" si="408"/>
        <v>6.0084120967870858E-2</v>
      </c>
      <c r="M361" s="43">
        <f t="shared" si="408"/>
        <v>-0.1340106590239426</v>
      </c>
      <c r="N361" s="43">
        <f t="shared" si="408"/>
        <v>-2.4773552615102057E-2</v>
      </c>
      <c r="O361" s="43">
        <f t="shared" si="408"/>
        <v>2.9577261578415115E-3</v>
      </c>
      <c r="P361" s="43">
        <f t="shared" si="408"/>
        <v>0.2435396123767426</v>
      </c>
      <c r="Q361" s="43">
        <f t="shared" si="408"/>
        <v>0.13714332168116417</v>
      </c>
      <c r="R361" s="43">
        <f t="shared" si="408"/>
        <v>5.0060416728065826E-2</v>
      </c>
      <c r="S361" s="43">
        <f t="shared" si="408"/>
        <v>6.7779533644788836E-2</v>
      </c>
      <c r="T361" s="43">
        <f t="shared" si="408"/>
        <v>0.11041969352230052</v>
      </c>
      <c r="U361" s="43">
        <f t="shared" si="408"/>
        <v>-3.1951703009551302E-2</v>
      </c>
      <c r="V361" s="43">
        <f t="shared" si="408"/>
        <v>1.8946519273121964E-2</v>
      </c>
      <c r="W361" s="43">
        <f t="shared" si="408"/>
        <v>0.10224948875255624</v>
      </c>
      <c r="X361" s="43">
        <f t="shared" si="408"/>
        <v>4.2908734773826174E-2</v>
      </c>
      <c r="Y361" s="43">
        <f t="shared" si="408"/>
        <v>0.18761122911763017</v>
      </c>
      <c r="Z361" s="43">
        <f t="shared" si="408"/>
        <v>3.411645633111493E-2</v>
      </c>
      <c r="AA361" s="43">
        <f t="shared" si="408"/>
        <v>8.0911084963902313E-2</v>
      </c>
      <c r="AB361" s="43">
        <f t="shared" si="408"/>
        <v>0.15842675484582092</v>
      </c>
      <c r="AC361" s="43">
        <f t="shared" si="408"/>
        <v>5.3901563912246431E-3</v>
      </c>
      <c r="AD361" s="43">
        <f t="shared" si="408"/>
        <v>-2.4345709068777088E-3</v>
      </c>
      <c r="AE361" s="43">
        <f t="shared" si="408"/>
        <v>8.0410910379029366E-2</v>
      </c>
      <c r="AF361" s="43">
        <f t="shared" si="408"/>
        <v>3.0759766225776364E-3</v>
      </c>
      <c r="AG361" s="43">
        <f t="shared" si="408"/>
        <v>0.31712288875946415</v>
      </c>
      <c r="AH361" s="43">
        <f t="shared" si="408"/>
        <v>-2.9465260094579837E-2</v>
      </c>
      <c r="AI361" s="43">
        <f t="shared" si="408"/>
        <v>8.4053253203121736E-2</v>
      </c>
      <c r="AJ361" s="43">
        <f t="shared" si="408"/>
        <v>4.2127651352037665E-2</v>
      </c>
    </row>
    <row r="362" spans="1:36">
      <c r="A362" s="1">
        <f>A86</f>
        <v>39356</v>
      </c>
      <c r="B362" s="43">
        <f t="shared" ref="B362:AJ362" si="409">IF(OR(B86="C",B74="C"),"C",(B86/B74-1))</f>
        <v>-9.8043562600454437E-2</v>
      </c>
      <c r="C362" s="43">
        <f t="shared" si="409"/>
        <v>-8.6325641693839605E-3</v>
      </c>
      <c r="D362" s="43">
        <f t="shared" si="409"/>
        <v>-2.6780626780626759E-2</v>
      </c>
      <c r="E362" s="43">
        <f t="shared" si="409"/>
        <v>2.6948575083330262E-2</v>
      </c>
      <c r="F362" s="43">
        <f t="shared" si="409"/>
        <v>-1.9869429463525434E-2</v>
      </c>
      <c r="G362" s="43">
        <f t="shared" si="409"/>
        <v>-1.2200488019520339E-3</v>
      </c>
      <c r="H362" s="43">
        <f t="shared" si="409"/>
        <v>-8.1969635403199015E-2</v>
      </c>
      <c r="I362" s="43">
        <f t="shared" si="409"/>
        <v>-5.1917835538124013E-2</v>
      </c>
      <c r="J362" s="43">
        <f t="shared" si="409"/>
        <v>-3.1629797185906527E-2</v>
      </c>
      <c r="K362" s="43">
        <f t="shared" si="409"/>
        <v>1.1549849693736958E-2</v>
      </c>
      <c r="L362" s="43">
        <f t="shared" si="409"/>
        <v>3.5919312572368911E-2</v>
      </c>
      <c r="M362" s="43">
        <f t="shared" si="409"/>
        <v>-0.20867175572519081</v>
      </c>
      <c r="N362" s="43">
        <f t="shared" si="409"/>
        <v>-4.6599099099099095E-2</v>
      </c>
      <c r="O362" s="43">
        <f t="shared" si="409"/>
        <v>-4.128605336977631E-2</v>
      </c>
      <c r="P362" s="43">
        <f t="shared" si="409"/>
        <v>5.507685944716334E-2</v>
      </c>
      <c r="Q362" s="43">
        <f t="shared" si="409"/>
        <v>1.0456140350877163E-2</v>
      </c>
      <c r="R362" s="43">
        <f t="shared" si="409"/>
        <v>-1.884453804556474E-2</v>
      </c>
      <c r="S362" s="43">
        <f t="shared" si="409"/>
        <v>-1.9528562713360453E-2</v>
      </c>
      <c r="T362" s="43">
        <f t="shared" si="409"/>
        <v>-8.0484179231259279E-2</v>
      </c>
      <c r="U362" s="43">
        <f t="shared" si="409"/>
        <v>3.9151429027159956E-3</v>
      </c>
      <c r="V362" s="43">
        <f t="shared" si="409"/>
        <v>4.0730672768353626E-2</v>
      </c>
      <c r="W362" s="43">
        <f t="shared" si="409"/>
        <v>4.2836408874144638E-2</v>
      </c>
      <c r="X362" s="43">
        <f t="shared" si="409"/>
        <v>-2.0930426098535238E-2</v>
      </c>
      <c r="Y362" s="43">
        <f t="shared" si="409"/>
        <v>-7.6098652778375575E-2</v>
      </c>
      <c r="Z362" s="43">
        <f t="shared" si="409"/>
        <v>2.99657556474624E-2</v>
      </c>
      <c r="AA362" s="43">
        <f t="shared" si="409"/>
        <v>-5.3672492070402367E-2</v>
      </c>
      <c r="AB362" s="43">
        <f t="shared" si="409"/>
        <v>-4.4182569068641375E-2</v>
      </c>
      <c r="AC362" s="43">
        <f t="shared" si="409"/>
        <v>7.993364984620599E-2</v>
      </c>
      <c r="AD362" s="43">
        <f t="shared" si="409"/>
        <v>-0.11049861151407137</v>
      </c>
      <c r="AE362" s="43">
        <f t="shared" si="409"/>
        <v>-0.11347959130750485</v>
      </c>
      <c r="AF362" s="43">
        <f t="shared" si="409"/>
        <v>-4.3702253758529763E-2</v>
      </c>
      <c r="AG362" s="43">
        <f t="shared" si="409"/>
        <v>-0.11156222418358341</v>
      </c>
      <c r="AH362" s="43">
        <f t="shared" si="409"/>
        <v>-9.5684372644755378E-2</v>
      </c>
      <c r="AI362" s="43">
        <f t="shared" si="409"/>
        <v>7.79311661047144E-3</v>
      </c>
      <c r="AJ362" s="43">
        <f t="shared" si="409"/>
        <v>-1.2868617998295084E-2</v>
      </c>
    </row>
    <row r="363" spans="1:36">
      <c r="A363" s="1">
        <f>A87</f>
        <v>39387</v>
      </c>
      <c r="B363" s="43">
        <f t="shared" ref="B363:AJ363" si="410">IF(OR(B87="C",B75="C"),"C",(B87/B75-1))</f>
        <v>-7.0088626292466816E-2</v>
      </c>
      <c r="C363" s="43">
        <f t="shared" si="410"/>
        <v>0.10056649405395901</v>
      </c>
      <c r="D363" s="43">
        <f t="shared" si="410"/>
        <v>-8.2707439198859145E-4</v>
      </c>
      <c r="E363" s="43">
        <f t="shared" si="410"/>
        <v>-0.14009697172354696</v>
      </c>
      <c r="F363" s="43">
        <f t="shared" si="410"/>
        <v>9.2246915134726715E-2</v>
      </c>
      <c r="G363" s="43">
        <f t="shared" si="410"/>
        <v>3.2396807124514648E-2</v>
      </c>
      <c r="H363" s="43">
        <f t="shared" si="410"/>
        <v>-0.16721702722998899</v>
      </c>
      <c r="I363" s="43">
        <f t="shared" si="410"/>
        <v>-0.13966905471375135</v>
      </c>
      <c r="J363" s="43">
        <f t="shared" si="410"/>
        <v>-1.7170714871219683E-2</v>
      </c>
      <c r="K363" s="43">
        <f t="shared" si="410"/>
        <v>0.1407033896146892</v>
      </c>
      <c r="L363" s="43">
        <f t="shared" si="410"/>
        <v>1.8899304505604064E-4</v>
      </c>
      <c r="M363" s="43">
        <f t="shared" si="410"/>
        <v>-4.2025992955180391E-2</v>
      </c>
      <c r="N363" s="43">
        <f t="shared" si="410"/>
        <v>1.5726642361855836E-2</v>
      </c>
      <c r="O363" s="43">
        <f t="shared" si="410"/>
        <v>0.23586351536662087</v>
      </c>
      <c r="P363" s="43">
        <f t="shared" si="410"/>
        <v>3.4959349593495892E-2</v>
      </c>
      <c r="Q363" s="43">
        <f t="shared" si="410"/>
        <v>6.5343593897664309E-2</v>
      </c>
      <c r="R363" s="43">
        <f t="shared" si="410"/>
        <v>6.9464014673963348E-3</v>
      </c>
      <c r="S363" s="43">
        <f t="shared" si="410"/>
        <v>1.2922563752675087E-2</v>
      </c>
      <c r="T363" s="43">
        <f t="shared" si="410"/>
        <v>-4.0424079864142093E-2</v>
      </c>
      <c r="U363" s="43">
        <f t="shared" si="410"/>
        <v>1.5767138314256801E-2</v>
      </c>
      <c r="V363" s="43">
        <f t="shared" si="410"/>
        <v>6.2494579979914366E-2</v>
      </c>
      <c r="W363" s="43">
        <f t="shared" si="410"/>
        <v>6.9298404641044309E-2</v>
      </c>
      <c r="X363" s="43">
        <f t="shared" si="410"/>
        <v>5.7445638895675444E-2</v>
      </c>
      <c r="Y363" s="43">
        <f t="shared" si="410"/>
        <v>5.6939010356731767E-2</v>
      </c>
      <c r="Z363" s="43">
        <f t="shared" si="410"/>
        <v>6.218145454880597E-2</v>
      </c>
      <c r="AA363" s="43">
        <f t="shared" si="410"/>
        <v>-2.2898180495521059E-2</v>
      </c>
      <c r="AB363" s="43">
        <f t="shared" si="410"/>
        <v>8.1354041278882017E-2</v>
      </c>
      <c r="AC363" s="43">
        <f t="shared" si="410"/>
        <v>1.5500383237006199E-2</v>
      </c>
      <c r="AD363" s="43">
        <f t="shared" si="410"/>
        <v>-7.0375360923965347E-2</v>
      </c>
      <c r="AE363" s="43">
        <f t="shared" si="410"/>
        <v>-4.0971007579371443E-2</v>
      </c>
      <c r="AF363" s="43">
        <f t="shared" si="410"/>
        <v>-1.0418189308067483E-2</v>
      </c>
      <c r="AG363" s="43">
        <f t="shared" si="410"/>
        <v>0.17383148350789424</v>
      </c>
      <c r="AH363" s="43">
        <f t="shared" si="410"/>
        <v>-4.0015033272168599E-2</v>
      </c>
      <c r="AI363" s="43">
        <f t="shared" si="410"/>
        <v>1.3841779728651193E-2</v>
      </c>
      <c r="AJ363" s="43">
        <f t="shared" si="410"/>
        <v>2.0304297475979505E-2</v>
      </c>
    </row>
    <row r="364" spans="1:36">
      <c r="A364" s="1">
        <f>A88</f>
        <v>39417</v>
      </c>
      <c r="B364" s="43">
        <f t="shared" ref="B364:AJ364" si="411">IF(OR(B88="C",B76="C"),"C",(B88/B76-1))</f>
        <v>2.1959278355539569E-2</v>
      </c>
      <c r="C364" s="43">
        <f t="shared" si="411"/>
        <v>7.0062801214589854E-3</v>
      </c>
      <c r="D364" s="43">
        <f t="shared" si="411"/>
        <v>-6.3807531380753124E-2</v>
      </c>
      <c r="E364" s="43">
        <f t="shared" si="411"/>
        <v>-7.7159398429528459E-2</v>
      </c>
      <c r="F364" s="43">
        <f t="shared" si="411"/>
        <v>3.7540983606557443E-2</v>
      </c>
      <c r="G364" s="43">
        <f t="shared" si="411"/>
        <v>-3.3786883594982609E-2</v>
      </c>
      <c r="H364" s="43">
        <f t="shared" si="411"/>
        <v>-7.3515762848429866E-2</v>
      </c>
      <c r="I364" s="43">
        <f t="shared" si="411"/>
        <v>5.4192395190120202E-2</v>
      </c>
      <c r="J364" s="43">
        <f t="shared" si="411"/>
        <v>0.16492218848856721</v>
      </c>
      <c r="K364" s="43">
        <f t="shared" si="411"/>
        <v>7.799477038731828E-2</v>
      </c>
      <c r="L364" s="43">
        <f t="shared" si="411"/>
        <v>-1.5113225310936507E-3</v>
      </c>
      <c r="M364" s="43">
        <f t="shared" si="411"/>
        <v>-9.3056139412236782E-2</v>
      </c>
      <c r="N364" s="43">
        <f t="shared" si="411"/>
        <v>-2.205827557940232E-2</v>
      </c>
      <c r="O364" s="43">
        <f t="shared" si="411"/>
        <v>0.22520285818093733</v>
      </c>
      <c r="P364" s="43">
        <f t="shared" si="411"/>
        <v>-0.10781835614050383</v>
      </c>
      <c r="Q364" s="43">
        <f t="shared" si="411"/>
        <v>-7.2689716224856094E-2</v>
      </c>
      <c r="R364" s="43">
        <f t="shared" si="411"/>
        <v>8.7420984990782769E-2</v>
      </c>
      <c r="S364" s="43">
        <f t="shared" si="411"/>
        <v>0.1068598979332902</v>
      </c>
      <c r="T364" s="43">
        <f t="shared" si="411"/>
        <v>-6.8938020089773788E-3</v>
      </c>
      <c r="U364" s="43">
        <f t="shared" si="411"/>
        <v>3.9619693850867943E-2</v>
      </c>
      <c r="V364" s="43">
        <f t="shared" si="411"/>
        <v>2.9334299930112939E-2</v>
      </c>
      <c r="W364" s="43">
        <f t="shared" si="411"/>
        <v>4.414030967931315E-2</v>
      </c>
      <c r="X364" s="43">
        <f t="shared" si="411"/>
        <v>5.8686243853804942E-3</v>
      </c>
      <c r="Y364" s="43">
        <f t="shared" si="411"/>
        <v>-4.4793962715283797E-2</v>
      </c>
      <c r="Z364" s="43">
        <f t="shared" si="411"/>
        <v>2.3904291477464978E-2</v>
      </c>
      <c r="AA364" s="43">
        <f t="shared" si="411"/>
        <v>1.962492896381951E-3</v>
      </c>
      <c r="AB364" s="43">
        <f t="shared" si="411"/>
        <v>2.4737963177763334E-2</v>
      </c>
      <c r="AC364" s="43">
        <f t="shared" si="411"/>
        <v>1.6999995290860603E-3</v>
      </c>
      <c r="AD364" s="43">
        <f t="shared" si="411"/>
        <v>-4.1882792615743902E-4</v>
      </c>
      <c r="AE364" s="43">
        <f t="shared" si="411"/>
        <v>-4.3144566819876884E-2</v>
      </c>
      <c r="AF364" s="43">
        <f t="shared" si="411"/>
        <v>-1.4544810664508079E-2</v>
      </c>
      <c r="AG364" s="43">
        <f t="shared" si="411"/>
        <v>-1.7613118736714228E-2</v>
      </c>
      <c r="AH364" s="43">
        <f t="shared" si="411"/>
        <v>-3.3766233766233777E-2</v>
      </c>
      <c r="AI364" s="43">
        <f t="shared" si="411"/>
        <v>4.8223995121703389E-2</v>
      </c>
      <c r="AJ364" s="43">
        <f t="shared" si="411"/>
        <v>8.321673521254791E-3</v>
      </c>
    </row>
    <row r="365" spans="1:36">
      <c r="A365" s="1">
        <f>A89</f>
        <v>39448</v>
      </c>
      <c r="B365" s="43">
        <f t="shared" ref="B365:AJ365" si="412">IF(OR(B89="C",B77="C"),"C",(B89/B77-1))</f>
        <v>-2.1620668025717382E-2</v>
      </c>
      <c r="C365" s="43">
        <f t="shared" si="412"/>
        <v>5.7372933932458459E-2</v>
      </c>
      <c r="D365" s="43">
        <f t="shared" si="412"/>
        <v>-1.934359983939693E-2</v>
      </c>
      <c r="E365" s="43">
        <f t="shared" si="412"/>
        <v>4.0037302959790688E-2</v>
      </c>
      <c r="F365" s="43">
        <f t="shared" si="412"/>
        <v>6.8234329375391312E-2</v>
      </c>
      <c r="G365" s="43">
        <f t="shared" si="412"/>
        <v>5.0363740656098832E-2</v>
      </c>
      <c r="H365" s="43">
        <f t="shared" si="412"/>
        <v>-3.1392936031593766E-2</v>
      </c>
      <c r="I365" s="43">
        <f t="shared" si="412"/>
        <v>-0.15529258578431371</v>
      </c>
      <c r="J365" s="43">
        <f t="shared" si="412"/>
        <v>9.5673907450288587E-2</v>
      </c>
      <c r="K365" s="43">
        <f t="shared" si="412"/>
        <v>5.1735055724417389E-2</v>
      </c>
      <c r="L365" s="43">
        <f t="shared" si="412"/>
        <v>-6.3350852886238873E-2</v>
      </c>
      <c r="M365" s="43">
        <f t="shared" si="412"/>
        <v>-4.7417855633917205E-2</v>
      </c>
      <c r="N365" s="43">
        <f t="shared" si="412"/>
        <v>-0.11405364244013871</v>
      </c>
      <c r="O365" s="43">
        <f t="shared" si="412"/>
        <v>9.5208872134309397E-2</v>
      </c>
      <c r="P365" s="43">
        <f t="shared" si="412"/>
        <v>-5.2290349905518951E-2</v>
      </c>
      <c r="Q365" s="43">
        <f t="shared" si="412"/>
        <v>8.364993667933085E-2</v>
      </c>
      <c r="R365" s="43">
        <f t="shared" si="412"/>
        <v>6.9769712667602013E-2</v>
      </c>
      <c r="S365" s="43">
        <f t="shared" si="412"/>
        <v>6.2114264468955183E-2</v>
      </c>
      <c r="T365" s="43">
        <f t="shared" si="412"/>
        <v>8.9772508876098778E-2</v>
      </c>
      <c r="U365" s="43">
        <f t="shared" si="412"/>
        <v>2.0022687102645875E-2</v>
      </c>
      <c r="V365" s="43">
        <f t="shared" si="412"/>
        <v>9.2623080715593664E-2</v>
      </c>
      <c r="W365" s="43">
        <f t="shared" si="412"/>
        <v>5.965276371735162E-2</v>
      </c>
      <c r="X365" s="43">
        <f t="shared" si="412"/>
        <v>-3.0692866836459665E-2</v>
      </c>
      <c r="Y365" s="43">
        <f t="shared" si="412"/>
        <v>6.1329048687321919E-2</v>
      </c>
      <c r="Z365" s="43">
        <f t="shared" si="412"/>
        <v>7.7177179763186166E-2</v>
      </c>
      <c r="AA365" s="43">
        <f t="shared" si="412"/>
        <v>-3.5053127396209582E-3</v>
      </c>
      <c r="AB365" s="43">
        <f t="shared" si="412"/>
        <v>-3.113588110403398E-2</v>
      </c>
      <c r="AC365" s="43">
        <f t="shared" si="412"/>
        <v>-2.7081896434152042E-2</v>
      </c>
      <c r="AD365" s="43">
        <f t="shared" si="412"/>
        <v>-8.286887016634259E-2</v>
      </c>
      <c r="AE365" s="43">
        <f t="shared" si="412"/>
        <v>0.24660824939262405</v>
      </c>
      <c r="AF365" s="43">
        <f t="shared" si="412"/>
        <v>-3.3626422110869525E-2</v>
      </c>
      <c r="AG365" s="43">
        <f t="shared" si="412"/>
        <v>-3.1938579654510524E-2</v>
      </c>
      <c r="AH365" s="43">
        <f t="shared" si="412"/>
        <v>-3.7790743390944681E-2</v>
      </c>
      <c r="AI365" s="43">
        <f t="shared" si="412"/>
        <v>1.3736802857255981E-4</v>
      </c>
      <c r="AJ365" s="43">
        <f t="shared" si="412"/>
        <v>2.3222361426232796E-2</v>
      </c>
    </row>
    <row r="366" spans="1:36">
      <c r="A366" s="1">
        <f>A90</f>
        <v>39479</v>
      </c>
      <c r="B366" s="43">
        <f t="shared" ref="B366:AJ366" si="413">IF(OR(B90="C",B78="C"),"C",(B90/B78-1))</f>
        <v>-1.219720403326241E-2</v>
      </c>
      <c r="C366" s="43">
        <f t="shared" si="413"/>
        <v>7.9893575851393228E-2</v>
      </c>
      <c r="D366" s="43">
        <f t="shared" si="413"/>
        <v>-9.3690098532659305E-2</v>
      </c>
      <c r="E366" s="43">
        <f t="shared" si="413"/>
        <v>1.6423774973493011E-3</v>
      </c>
      <c r="F366" s="43">
        <f t="shared" si="413"/>
        <v>7.2253966905282851E-2</v>
      </c>
      <c r="G366" s="43">
        <f t="shared" si="413"/>
        <v>9.9050495142260386E-2</v>
      </c>
      <c r="H366" s="43">
        <f t="shared" si="413"/>
        <v>-5.0716029520433303E-2</v>
      </c>
      <c r="I366" s="43">
        <f t="shared" si="413"/>
        <v>-0.24845745444109624</v>
      </c>
      <c r="J366" s="43">
        <f t="shared" si="413"/>
        <v>0.26946359508996132</v>
      </c>
      <c r="K366" s="43">
        <f t="shared" si="413"/>
        <v>4.2427962735611668E-3</v>
      </c>
      <c r="L366" s="43">
        <f t="shared" si="413"/>
        <v>5.6702349201709801E-2</v>
      </c>
      <c r="M366" s="43">
        <f t="shared" si="413"/>
        <v>-0.17799045988258322</v>
      </c>
      <c r="N366" s="43">
        <f t="shared" si="413"/>
        <v>-1.08128876447664E-2</v>
      </c>
      <c r="O366" s="43">
        <f t="shared" si="413"/>
        <v>-0.13124025829436647</v>
      </c>
      <c r="P366" s="43">
        <f t="shared" si="413"/>
        <v>-2.7799021107372313E-2</v>
      </c>
      <c r="Q366" s="43">
        <f t="shared" si="413"/>
        <v>-9.701824655095681E-2</v>
      </c>
      <c r="R366" s="43">
        <f t="shared" si="413"/>
        <v>9.4234320118099513E-2</v>
      </c>
      <c r="S366" s="43">
        <f t="shared" si="413"/>
        <v>0.10258280560989363</v>
      </c>
      <c r="T366" s="43">
        <f t="shared" si="413"/>
        <v>6.9786313226940733E-2</v>
      </c>
      <c r="U366" s="43">
        <f t="shared" si="413"/>
        <v>8.0758989255721225E-2</v>
      </c>
      <c r="V366" s="43">
        <f t="shared" si="413"/>
        <v>3.8788114528584661E-2</v>
      </c>
      <c r="W366" s="43">
        <f t="shared" si="413"/>
        <v>7.6928200346343401E-2</v>
      </c>
      <c r="X366" s="43">
        <f t="shared" si="413"/>
        <v>-4.6343494242602756E-2</v>
      </c>
      <c r="Y366" s="43">
        <f t="shared" si="413"/>
        <v>9.4825890222309583E-2</v>
      </c>
      <c r="Z366" s="43">
        <f t="shared" si="413"/>
        <v>3.5707296311848324E-2</v>
      </c>
      <c r="AA366" s="43">
        <f t="shared" si="413"/>
        <v>-3.2931040620883811E-3</v>
      </c>
      <c r="AB366" s="43">
        <f t="shared" si="413"/>
        <v>-0.10468448920770113</v>
      </c>
      <c r="AC366" s="43">
        <f t="shared" si="413"/>
        <v>4.9575058795561233E-2</v>
      </c>
      <c r="AD366" s="43">
        <f t="shared" si="413"/>
        <v>-6.3442344446803967E-2</v>
      </c>
      <c r="AE366" s="43">
        <f t="shared" si="413"/>
        <v>8.9190839694656576E-2</v>
      </c>
      <c r="AF366" s="43">
        <f t="shared" si="413"/>
        <v>4.5292969780074799E-2</v>
      </c>
      <c r="AG366" s="43">
        <f t="shared" si="413"/>
        <v>-1.998704543351526E-2</v>
      </c>
      <c r="AH366" s="43">
        <f t="shared" si="413"/>
        <v>-3.6649293982182862E-2</v>
      </c>
      <c r="AI366" s="43">
        <f t="shared" si="413"/>
        <v>0.1218086742540756</v>
      </c>
      <c r="AJ366" s="43">
        <f t="shared" si="413"/>
        <v>3.4471732816669931E-2</v>
      </c>
    </row>
    <row r="367" spans="1:36">
      <c r="A367" s="1">
        <f>A91</f>
        <v>39508</v>
      </c>
      <c r="B367" s="43">
        <f t="shared" ref="B367:AJ367" si="414">IF(OR(B91="C",B79="C"),"C",(B91/B79-1))</f>
        <v>6.4046652576962293E-2</v>
      </c>
      <c r="C367" s="43">
        <f t="shared" si="414"/>
        <v>-8.6091532800525172E-4</v>
      </c>
      <c r="D367" s="43">
        <f t="shared" si="414"/>
        <v>9.0496077656752716E-2</v>
      </c>
      <c r="E367" s="43">
        <f t="shared" si="414"/>
        <v>-8.3821323548105564E-2</v>
      </c>
      <c r="F367" s="43">
        <f t="shared" si="414"/>
        <v>0.10753686510103777</v>
      </c>
      <c r="G367" s="43">
        <f t="shared" si="414"/>
        <v>-3.4586689065663201E-4</v>
      </c>
      <c r="H367" s="43">
        <f t="shared" si="414"/>
        <v>-1.2041614258831324E-2</v>
      </c>
      <c r="I367" s="43">
        <f t="shared" si="414"/>
        <v>0.14250986148059819</v>
      </c>
      <c r="J367" s="43">
        <f t="shared" si="414"/>
        <v>0.18463141123843374</v>
      </c>
      <c r="K367" s="43">
        <f t="shared" si="414"/>
        <v>8.2371561182935205E-2</v>
      </c>
      <c r="L367" s="43">
        <f t="shared" si="414"/>
        <v>8.1336041919143565E-2</v>
      </c>
      <c r="M367" s="43">
        <f t="shared" si="414"/>
        <v>-3.6297206856518494E-2</v>
      </c>
      <c r="N367" s="43">
        <f t="shared" si="414"/>
        <v>7.4057877324409604E-2</v>
      </c>
      <c r="O367" s="43">
        <f t="shared" si="414"/>
        <v>0.28915531926436278</v>
      </c>
      <c r="P367" s="43">
        <f t="shared" si="414"/>
        <v>0.12761912990884339</v>
      </c>
      <c r="Q367" s="43">
        <f t="shared" si="414"/>
        <v>7.3851960578737774E-2</v>
      </c>
      <c r="R367" s="43">
        <f t="shared" si="414"/>
        <v>0.12665934410795554</v>
      </c>
      <c r="S367" s="43">
        <f t="shared" si="414"/>
        <v>0.14296649181029863</v>
      </c>
      <c r="T367" s="43">
        <f t="shared" si="414"/>
        <v>0.12522545735635138</v>
      </c>
      <c r="U367" s="43">
        <f t="shared" si="414"/>
        <v>0.15333494991134078</v>
      </c>
      <c r="V367" s="43">
        <f t="shared" si="414"/>
        <v>0.13921750179765757</v>
      </c>
      <c r="W367" s="43">
        <f t="shared" si="414"/>
        <v>0.19672938280288377</v>
      </c>
      <c r="X367" s="43">
        <f t="shared" si="414"/>
        <v>0.14523250352278061</v>
      </c>
      <c r="Y367" s="43">
        <f t="shared" si="414"/>
        <v>0.15742978251396433</v>
      </c>
      <c r="Z367" s="43">
        <f t="shared" si="414"/>
        <v>0.14389798185300062</v>
      </c>
      <c r="AA367" s="43">
        <f t="shared" si="414"/>
        <v>0.10454332679796208</v>
      </c>
      <c r="AB367" s="43">
        <f t="shared" si="414"/>
        <v>0.14981469545601023</v>
      </c>
      <c r="AC367" s="43">
        <f t="shared" si="414"/>
        <v>7.9002501090717381E-2</v>
      </c>
      <c r="AD367" s="43">
        <f t="shared" si="414"/>
        <v>2.6036900369003746E-2</v>
      </c>
      <c r="AE367" s="43">
        <f t="shared" si="414"/>
        <v>0.36227045075125219</v>
      </c>
      <c r="AF367" s="43">
        <f t="shared" si="414"/>
        <v>-4.8461203311284562E-2</v>
      </c>
      <c r="AG367" s="43">
        <f t="shared" si="414"/>
        <v>-5.8137448411986314E-2</v>
      </c>
      <c r="AH367" s="43">
        <f t="shared" si="414"/>
        <v>-1.2670934193421024E-2</v>
      </c>
      <c r="AI367" s="43">
        <f t="shared" si="414"/>
        <v>2.0495570015808262E-2</v>
      </c>
      <c r="AJ367" s="43">
        <f t="shared" si="414"/>
        <v>6.909438821698255E-2</v>
      </c>
    </row>
    <row r="368" spans="1:36">
      <c r="A368" s="1">
        <f>A92</f>
        <v>39539</v>
      </c>
      <c r="B368" s="43">
        <f t="shared" ref="B368:AJ368" si="415">IF(OR(B92="C",B80="C"),"C",(B92/B80-1))</f>
        <v>-6.4078249195559045E-2</v>
      </c>
      <c r="C368" s="43">
        <f t="shared" si="415"/>
        <v>3.2101290331020715E-2</v>
      </c>
      <c r="D368" s="43">
        <f t="shared" si="415"/>
        <v>-0.21968014598288832</v>
      </c>
      <c r="E368" s="43">
        <f t="shared" si="415"/>
        <v>-1.0689034849182155E-2</v>
      </c>
      <c r="F368" s="43">
        <f t="shared" si="415"/>
        <v>-0.12703646459442441</v>
      </c>
      <c r="G368" s="43">
        <f t="shared" si="415"/>
        <v>-4.6833406114843212E-2</v>
      </c>
      <c r="H368" s="43">
        <f t="shared" si="415"/>
        <v>-0.12186336229827988</v>
      </c>
      <c r="I368" s="43">
        <f t="shared" si="415"/>
        <v>-0.2748191365227538</v>
      </c>
      <c r="J368" s="43">
        <f t="shared" si="415"/>
        <v>-0.17640932607673188</v>
      </c>
      <c r="K368" s="43">
        <f t="shared" si="415"/>
        <v>-9.9674294304326061E-2</v>
      </c>
      <c r="L368" s="43">
        <f t="shared" si="415"/>
        <v>-9.3542553191489408E-2</v>
      </c>
      <c r="M368" s="43">
        <f t="shared" si="415"/>
        <v>-9.8246076750626354E-2</v>
      </c>
      <c r="N368" s="43">
        <f t="shared" si="415"/>
        <v>9.8159797202140631E-2</v>
      </c>
      <c r="O368" s="43">
        <f t="shared" si="415"/>
        <v>1.6958773859362841E-2</v>
      </c>
      <c r="P368" s="43">
        <f t="shared" si="415"/>
        <v>-8.214056825464644E-2</v>
      </c>
      <c r="Q368" s="43">
        <f t="shared" si="415"/>
        <v>9.2251344855213357E-2</v>
      </c>
      <c r="R368" s="43">
        <f t="shared" si="415"/>
        <v>9.7368707187126313E-2</v>
      </c>
      <c r="S368" s="43">
        <f t="shared" si="415"/>
        <v>0.123694639145981</v>
      </c>
      <c r="T368" s="43">
        <f t="shared" si="415"/>
        <v>-1.3738690711914026E-2</v>
      </c>
      <c r="U368" s="43">
        <f t="shared" si="415"/>
        <v>-8.961941489625358E-2</v>
      </c>
      <c r="V368" s="43">
        <f t="shared" si="415"/>
        <v>-5.0384542601897397E-2</v>
      </c>
      <c r="W368" s="43">
        <f t="shared" si="415"/>
        <v>-4.4763339954791426E-2</v>
      </c>
      <c r="X368" s="43">
        <f t="shared" si="415"/>
        <v>6.5029860650298588E-2</v>
      </c>
      <c r="Y368" s="43">
        <f t="shared" si="415"/>
        <v>0.14799229365240318</v>
      </c>
      <c r="Z368" s="43">
        <f t="shared" si="415"/>
        <v>-3.2263094056170893E-2</v>
      </c>
      <c r="AA368" s="43">
        <f t="shared" si="415"/>
        <v>-1.3038204972710687E-2</v>
      </c>
      <c r="AB368" s="43">
        <f t="shared" si="415"/>
        <v>-0.1738538143555054</v>
      </c>
      <c r="AC368" s="43">
        <f t="shared" si="415"/>
        <v>-9.3892280900527147E-3</v>
      </c>
      <c r="AD368" s="43">
        <f t="shared" si="415"/>
        <v>-0.23602246172090269</v>
      </c>
      <c r="AE368" s="43">
        <f t="shared" si="415"/>
        <v>-0.21029744303357101</v>
      </c>
      <c r="AF368" s="43">
        <f t="shared" si="415"/>
        <v>-3.8170388239907815E-2</v>
      </c>
      <c r="AG368" s="43">
        <f t="shared" si="415"/>
        <v>-0.13681731524055174</v>
      </c>
      <c r="AH368" s="43">
        <f t="shared" si="415"/>
        <v>-8.1704756022235925E-2</v>
      </c>
      <c r="AI368" s="43">
        <f t="shared" si="415"/>
        <v>6.1100953698670857E-2</v>
      </c>
      <c r="AJ368" s="43">
        <f t="shared" si="415"/>
        <v>-3.4736370905118275E-2</v>
      </c>
    </row>
    <row r="369" spans="1:36">
      <c r="A369" s="1">
        <f>A93</f>
        <v>39569</v>
      </c>
      <c r="B369" s="43">
        <f t="shared" ref="B369:AJ369" si="416">IF(OR(B93="C",B81="C"),"C",(B93/B81-1))</f>
        <v>-9.6190412276581094E-3</v>
      </c>
      <c r="C369" s="43">
        <f t="shared" si="416"/>
        <v>0.10428756877374523</v>
      </c>
      <c r="D369" s="43">
        <f t="shared" si="416"/>
        <v>-2.5968978553510214E-2</v>
      </c>
      <c r="E369" s="43">
        <f t="shared" si="416"/>
        <v>9.3531201424226218E-3</v>
      </c>
      <c r="F369" s="43">
        <f t="shared" si="416"/>
        <v>-5.4431825818157531E-3</v>
      </c>
      <c r="G369" s="43">
        <f t="shared" si="416"/>
        <v>2.5615679590967222E-2</v>
      </c>
      <c r="H369" s="43">
        <f t="shared" si="416"/>
        <v>4.5561387695951083E-2</v>
      </c>
      <c r="I369" s="43">
        <f t="shared" si="416"/>
        <v>-0.10785824345146378</v>
      </c>
      <c r="J369" s="43">
        <f t="shared" si="416"/>
        <v>-0.18891120144977225</v>
      </c>
      <c r="K369" s="43">
        <f t="shared" si="416"/>
        <v>6.9546253104743494E-2</v>
      </c>
      <c r="L369" s="43">
        <f t="shared" si="416"/>
        <v>3.7774064509595418E-2</v>
      </c>
      <c r="M369" s="43">
        <f t="shared" si="416"/>
        <v>9.9807753925023945E-2</v>
      </c>
      <c r="N369" s="43">
        <f t="shared" si="416"/>
        <v>-8.5961292857839045E-4</v>
      </c>
      <c r="O369" s="43">
        <f t="shared" si="416"/>
        <v>4.2727347139232208E-2</v>
      </c>
      <c r="P369" s="43">
        <f t="shared" si="416"/>
        <v>7.6910878528386739E-3</v>
      </c>
      <c r="Q369" s="43">
        <f t="shared" si="416"/>
        <v>7.1492769017076574E-2</v>
      </c>
      <c r="R369" s="43">
        <f t="shared" si="416"/>
        <v>0.13430538628739441</v>
      </c>
      <c r="S369" s="43">
        <f t="shared" si="416"/>
        <v>0.14063672185116927</v>
      </c>
      <c r="T369" s="43">
        <f t="shared" si="416"/>
        <v>8.8476213346140531E-2</v>
      </c>
      <c r="U369" s="43">
        <f t="shared" si="416"/>
        <v>-2.9243193955972413E-2</v>
      </c>
      <c r="V369" s="43">
        <f t="shared" si="416"/>
        <v>5.394379528554949E-2</v>
      </c>
      <c r="W369" s="43">
        <f t="shared" si="416"/>
        <v>0.19507274727961854</v>
      </c>
      <c r="X369" s="43">
        <f t="shared" si="416"/>
        <v>0.18634230674240548</v>
      </c>
      <c r="Y369" s="43">
        <f t="shared" si="416"/>
        <v>0.2212866533717408</v>
      </c>
      <c r="Z369" s="43">
        <f t="shared" si="416"/>
        <v>7.7262785126549272E-2</v>
      </c>
      <c r="AA369" s="43">
        <f t="shared" si="416"/>
        <v>3.3086171752680915E-3</v>
      </c>
      <c r="AB369" s="43">
        <f t="shared" si="416"/>
        <v>-0.11695433297375046</v>
      </c>
      <c r="AC369" s="43">
        <f t="shared" si="416"/>
        <v>4.8534572233480011E-2</v>
      </c>
      <c r="AD369" s="43">
        <f t="shared" si="416"/>
        <v>-0.16913293383881622</v>
      </c>
      <c r="AE369" s="43">
        <f t="shared" si="416"/>
        <v>-8.9070004366176736E-2</v>
      </c>
      <c r="AF369" s="43">
        <f t="shared" si="416"/>
        <v>-2.0230227434918868E-2</v>
      </c>
      <c r="AG369" s="43">
        <f t="shared" si="416"/>
        <v>-0.10350448247758759</v>
      </c>
      <c r="AH369" s="43">
        <f t="shared" si="416"/>
        <v>7.4253123302552959E-2</v>
      </c>
      <c r="AI369" s="43">
        <f t="shared" si="416"/>
        <v>5.1922219554854321E-2</v>
      </c>
      <c r="AJ369" s="43">
        <f t="shared" si="416"/>
        <v>4.7604225666820765E-2</v>
      </c>
    </row>
    <row r="370" spans="1:36">
      <c r="A370" s="1">
        <f>A94</f>
        <v>39600</v>
      </c>
      <c r="B370" s="43">
        <f t="shared" ref="B370:AJ370" si="417">IF(OR(B94="C",B82="C"),"C",(B94/B82-1))</f>
        <v>-9.7725414505341335E-2</v>
      </c>
      <c r="C370" s="43">
        <f t="shared" si="417"/>
        <v>-2.2945164266516827E-3</v>
      </c>
      <c r="D370" s="43">
        <f t="shared" si="417"/>
        <v>-0.16706716083574313</v>
      </c>
      <c r="E370" s="43">
        <f t="shared" si="417"/>
        <v>-0.12832042320045345</v>
      </c>
      <c r="F370" s="43">
        <f t="shared" si="417"/>
        <v>-7.3982627848730886E-2</v>
      </c>
      <c r="G370" s="43">
        <f t="shared" si="417"/>
        <v>-4.9595254970716596E-2</v>
      </c>
      <c r="H370" s="43">
        <f t="shared" si="417"/>
        <v>-0.12159423149360549</v>
      </c>
      <c r="I370" s="43">
        <f t="shared" si="417"/>
        <v>-0.31679838574070962</v>
      </c>
      <c r="J370" s="43">
        <f t="shared" si="417"/>
        <v>-0.2104261796042618</v>
      </c>
      <c r="K370" s="43">
        <f t="shared" si="417"/>
        <v>-9.01958570864142E-2</v>
      </c>
      <c r="L370" s="43">
        <f t="shared" si="417"/>
        <v>-0.20222985765374102</v>
      </c>
      <c r="M370" s="43">
        <f t="shared" si="417"/>
        <v>-1.3910646030453E-2</v>
      </c>
      <c r="N370" s="43">
        <f t="shared" si="417"/>
        <v>-6.7376368030850231E-2</v>
      </c>
      <c r="O370" s="43">
        <f t="shared" si="417"/>
        <v>-7.7919892292157567E-2</v>
      </c>
      <c r="P370" s="43">
        <f t="shared" si="417"/>
        <v>-0.19521531100478473</v>
      </c>
      <c r="Q370" s="43">
        <f t="shared" si="417"/>
        <v>-0.12360916316035531</v>
      </c>
      <c r="R370" s="43">
        <f t="shared" si="417"/>
        <v>4.277034114674394E-2</v>
      </c>
      <c r="S370" s="43">
        <f t="shared" si="417"/>
        <v>4.3528812760751157E-2</v>
      </c>
      <c r="T370" s="43">
        <f t="shared" si="417"/>
        <v>3.7870349743818199E-3</v>
      </c>
      <c r="U370" s="43">
        <f t="shared" si="417"/>
        <v>-1.2917312872418596E-2</v>
      </c>
      <c r="V370" s="43">
        <f t="shared" si="417"/>
        <v>1.474377706346397E-3</v>
      </c>
      <c r="W370" s="43">
        <f t="shared" si="417"/>
        <v>-0.10273066973268186</v>
      </c>
      <c r="X370" s="43">
        <f t="shared" si="417"/>
        <v>0.17618671580240419</v>
      </c>
      <c r="Y370" s="43">
        <f t="shared" si="417"/>
        <v>-0.10520630805789588</v>
      </c>
      <c r="Z370" s="43">
        <f t="shared" si="417"/>
        <v>-3.3775606341025499E-3</v>
      </c>
      <c r="AA370" s="43">
        <f t="shared" si="417"/>
        <v>-0.13150615587655701</v>
      </c>
      <c r="AB370" s="43">
        <f t="shared" si="417"/>
        <v>-0.11953078598297362</v>
      </c>
      <c r="AC370" s="43">
        <f t="shared" si="417"/>
        <v>-6.1929924943623371E-3</v>
      </c>
      <c r="AD370" s="43">
        <f t="shared" si="417"/>
        <v>-0.28603332760694034</v>
      </c>
      <c r="AE370" s="43">
        <f t="shared" si="417"/>
        <v>-0.23076923076923073</v>
      </c>
      <c r="AF370" s="43">
        <f t="shared" si="417"/>
        <v>-0.19439655172413794</v>
      </c>
      <c r="AG370" s="43">
        <f t="shared" si="417"/>
        <v>-0.22629254351779682</v>
      </c>
      <c r="AH370" s="43">
        <f t="shared" si="417"/>
        <v>-0.10142472850453321</v>
      </c>
      <c r="AI370" s="43">
        <f t="shared" si="417"/>
        <v>-9.3293869607525171E-2</v>
      </c>
      <c r="AJ370" s="43">
        <f t="shared" si="417"/>
        <v>-5.2264219835719716E-2</v>
      </c>
    </row>
    <row r="371" spans="1:36">
      <c r="A371" s="1">
        <f>A95</f>
        <v>39630</v>
      </c>
      <c r="B371" s="43">
        <f t="shared" ref="B371:AJ371" si="418">IF(OR(B95="C",B83="C"),"C",(B95/B83-1))</f>
        <v>-0.11394100167072663</v>
      </c>
      <c r="C371" s="43">
        <f t="shared" si="418"/>
        <v>-4.0881817764428119E-2</v>
      </c>
      <c r="D371" s="43">
        <f t="shared" si="418"/>
        <v>-0.12001855522287352</v>
      </c>
      <c r="E371" s="43">
        <f t="shared" si="418"/>
        <v>-0.11645908438732078</v>
      </c>
      <c r="F371" s="43">
        <f t="shared" si="418"/>
        <v>4.1475698377568371E-2</v>
      </c>
      <c r="G371" s="43">
        <f t="shared" si="418"/>
        <v>-5.2787049036714162E-2</v>
      </c>
      <c r="H371" s="43">
        <f t="shared" si="418"/>
        <v>-9.1283793571155791E-2</v>
      </c>
      <c r="I371" s="43">
        <f t="shared" si="418"/>
        <v>-0.17737872755342488</v>
      </c>
      <c r="J371" s="43">
        <f t="shared" si="418"/>
        <v>-0.1873542649530936</v>
      </c>
      <c r="K371" s="43">
        <f t="shared" si="418"/>
        <v>9.4582210991086102E-2</v>
      </c>
      <c r="L371" s="43">
        <f t="shared" si="418"/>
        <v>-3.3948496449723531E-2</v>
      </c>
      <c r="M371" s="43">
        <f t="shared" si="418"/>
        <v>-4.6371081615362852E-2</v>
      </c>
      <c r="N371" s="43">
        <f t="shared" si="418"/>
        <v>2.3295003965106975E-3</v>
      </c>
      <c r="O371" s="43">
        <f t="shared" si="418"/>
        <v>0.13256692660181679</v>
      </c>
      <c r="P371" s="43">
        <f t="shared" si="418"/>
        <v>-0.15251089940255125</v>
      </c>
      <c r="Q371" s="43">
        <f t="shared" si="418"/>
        <v>4.7494553376906223E-2</v>
      </c>
      <c r="R371" s="43">
        <f t="shared" si="418"/>
        <v>7.3881779402803271E-2</v>
      </c>
      <c r="S371" s="43">
        <f t="shared" si="418"/>
        <v>8.7498140974341831E-2</v>
      </c>
      <c r="T371" s="43">
        <f t="shared" si="418"/>
        <v>6.3128475523669625E-2</v>
      </c>
      <c r="U371" s="43">
        <f t="shared" si="418"/>
        <v>-9.2354454056581714E-2</v>
      </c>
      <c r="V371" s="43">
        <f t="shared" si="418"/>
        <v>1.8922578787803346E-2</v>
      </c>
      <c r="W371" s="43">
        <f t="shared" si="418"/>
        <v>3.1650903642663097E-2</v>
      </c>
      <c r="X371" s="43">
        <f t="shared" si="418"/>
        <v>0.30029693170570759</v>
      </c>
      <c r="Y371" s="43">
        <f t="shared" si="418"/>
        <v>3.7368768812862552E-2</v>
      </c>
      <c r="Z371" s="43">
        <f t="shared" si="418"/>
        <v>3.336440506680427E-2</v>
      </c>
      <c r="AA371" s="43">
        <f t="shared" si="418"/>
        <v>-7.1408375483019704E-2</v>
      </c>
      <c r="AB371" s="43">
        <f t="shared" si="418"/>
        <v>-1.0526315789473717E-2</v>
      </c>
      <c r="AC371" s="43">
        <f t="shared" si="418"/>
        <v>-3.7344870293451016E-2</v>
      </c>
      <c r="AD371" s="43">
        <f t="shared" si="418"/>
        <v>-7.8126062419256126E-2</v>
      </c>
      <c r="AE371" s="43">
        <f t="shared" si="418"/>
        <v>-5.5187969924812008E-2</v>
      </c>
      <c r="AF371" s="43">
        <f t="shared" si="418"/>
        <v>8.4654464221373571E-2</v>
      </c>
      <c r="AG371" s="43">
        <f t="shared" si="418"/>
        <v>-0.11947584789311405</v>
      </c>
      <c r="AH371" s="43">
        <f t="shared" si="418"/>
        <v>-0.1122224748048799</v>
      </c>
      <c r="AI371" s="43">
        <f t="shared" si="418"/>
        <v>8.8669738598682324E-2</v>
      </c>
      <c r="AJ371" s="43">
        <f t="shared" si="418"/>
        <v>-2.1477764578606506E-2</v>
      </c>
    </row>
    <row r="372" spans="1:36">
      <c r="A372" s="1">
        <f>A96</f>
        <v>39661</v>
      </c>
      <c r="B372" s="43">
        <f t="shared" ref="B372:AJ372" si="419">IF(OR(B96="C",B84="C"),"C",(B96/B84-1))</f>
        <v>-0.22556421010585181</v>
      </c>
      <c r="C372" s="43">
        <f t="shared" si="419"/>
        <v>1.946139153766735E-3</v>
      </c>
      <c r="D372" s="43">
        <f t="shared" si="419"/>
        <v>-0.12055500495540139</v>
      </c>
      <c r="E372" s="43">
        <f t="shared" si="419"/>
        <v>-5.052051439069194E-2</v>
      </c>
      <c r="F372" s="43">
        <f t="shared" si="419"/>
        <v>2.1033342628371088E-2</v>
      </c>
      <c r="G372" s="43">
        <f t="shared" si="419"/>
        <v>-9.6600309547952845E-3</v>
      </c>
      <c r="H372" s="43">
        <f t="shared" si="419"/>
        <v>-3.5684279669431551E-2</v>
      </c>
      <c r="I372" s="43">
        <f t="shared" si="419"/>
        <v>-0.14523043944265812</v>
      </c>
      <c r="J372" s="43">
        <f t="shared" si="419"/>
        <v>-0.21126760563380287</v>
      </c>
      <c r="K372" s="43">
        <f t="shared" si="419"/>
        <v>0.16475639966969458</v>
      </c>
      <c r="L372" s="43">
        <f t="shared" si="419"/>
        <v>-0.18245757849004018</v>
      </c>
      <c r="M372" s="43">
        <f t="shared" si="419"/>
        <v>4.2332723805029504E-2</v>
      </c>
      <c r="N372" s="43">
        <f t="shared" si="419"/>
        <v>-0.13795511415436545</v>
      </c>
      <c r="O372" s="43">
        <f t="shared" si="419"/>
        <v>-0.13740291790665604</v>
      </c>
      <c r="P372" s="43">
        <f t="shared" si="419"/>
        <v>-0.11378861183475997</v>
      </c>
      <c r="Q372" s="43">
        <f t="shared" si="419"/>
        <v>-4.0084033613445369E-2</v>
      </c>
      <c r="R372" s="43">
        <f t="shared" si="419"/>
        <v>-1.6082907323986428E-2</v>
      </c>
      <c r="S372" s="43">
        <f t="shared" si="419"/>
        <v>-1.8873525853687512E-2</v>
      </c>
      <c r="T372" s="43">
        <f t="shared" si="419"/>
        <v>-3.4356808583494991E-2</v>
      </c>
      <c r="U372" s="43">
        <f t="shared" si="419"/>
        <v>-0.13378554172086976</v>
      </c>
      <c r="V372" s="43">
        <f t="shared" si="419"/>
        <v>-1.9754698960736006E-2</v>
      </c>
      <c r="W372" s="43">
        <f t="shared" si="419"/>
        <v>-6.132914704343273E-2</v>
      </c>
      <c r="X372" s="43">
        <f t="shared" si="419"/>
        <v>0.35584797368236853</v>
      </c>
      <c r="Y372" s="43">
        <f t="shared" si="419"/>
        <v>-0.2569942915277228</v>
      </c>
      <c r="Z372" s="43">
        <f t="shared" si="419"/>
        <v>-1.8573431353623104E-2</v>
      </c>
      <c r="AA372" s="43">
        <f t="shared" si="419"/>
        <v>-2.2642218766554478E-2</v>
      </c>
      <c r="AB372" s="43">
        <f t="shared" si="419"/>
        <v>-0.13010620571255449</v>
      </c>
      <c r="AC372" s="43">
        <f t="shared" si="419"/>
        <v>2.2700071986609949E-3</v>
      </c>
      <c r="AD372" s="43">
        <f t="shared" si="419"/>
        <v>-0.16763559701015784</v>
      </c>
      <c r="AE372" s="43">
        <f t="shared" si="419"/>
        <v>-0.28152874982846166</v>
      </c>
      <c r="AF372" s="43">
        <f t="shared" si="419"/>
        <v>-5.0433284891544194E-2</v>
      </c>
      <c r="AG372" s="43">
        <f t="shared" si="419"/>
        <v>-0.2002475247524752</v>
      </c>
      <c r="AH372" s="43">
        <f t="shared" si="419"/>
        <v>-0.17201406027970978</v>
      </c>
      <c r="AI372" s="43">
        <f t="shared" si="419"/>
        <v>1.8723367623638687E-2</v>
      </c>
      <c r="AJ372" s="43">
        <f t="shared" si="419"/>
        <v>-3.9065042248544346E-2</v>
      </c>
    </row>
    <row r="373" spans="1:36">
      <c r="A373" s="1">
        <f>A97</f>
        <v>39692</v>
      </c>
      <c r="B373" s="43">
        <f t="shared" ref="B373:AJ373" si="420">IF(OR(B97="C",B85="C"),"C",(B97/B85-1))</f>
        <v>-9.7326704607400671E-2</v>
      </c>
      <c r="C373" s="43">
        <f t="shared" si="420"/>
        <v>-3.2469656055240437E-2</v>
      </c>
      <c r="D373" s="43">
        <f t="shared" si="420"/>
        <v>-5.5155792735410603E-2</v>
      </c>
      <c r="E373" s="43">
        <f t="shared" si="420"/>
        <v>-0.10858706409733943</v>
      </c>
      <c r="F373" s="43">
        <f t="shared" si="420"/>
        <v>-0.10027930852268441</v>
      </c>
      <c r="G373" s="43">
        <f t="shared" si="420"/>
        <v>-0.1891000042036235</v>
      </c>
      <c r="H373" s="43">
        <f t="shared" si="420"/>
        <v>-9.4996890869520123E-2</v>
      </c>
      <c r="I373" s="43">
        <f t="shared" si="420"/>
        <v>-0.13040551909809861</v>
      </c>
      <c r="J373" s="43">
        <f t="shared" si="420"/>
        <v>-0.22919764040094004</v>
      </c>
      <c r="K373" s="43">
        <f t="shared" si="420"/>
        <v>2.1957614157745331E-2</v>
      </c>
      <c r="L373" s="43">
        <f t="shared" si="420"/>
        <v>-1.5342606281869453E-2</v>
      </c>
      <c r="M373" s="43">
        <f t="shared" si="420"/>
        <v>-4.9996281421984201E-2</v>
      </c>
      <c r="N373" s="43">
        <f t="shared" si="420"/>
        <v>-8.9926594902304924E-2</v>
      </c>
      <c r="O373" s="43">
        <f t="shared" si="420"/>
        <v>9.9187225778608834E-2</v>
      </c>
      <c r="P373" s="43">
        <f t="shared" si="420"/>
        <v>-0.17335429626085175</v>
      </c>
      <c r="Q373" s="43">
        <f t="shared" si="420"/>
        <v>-1.6728624535315983E-2</v>
      </c>
      <c r="R373" s="43">
        <f t="shared" si="420"/>
        <v>2.3671329456407042E-2</v>
      </c>
      <c r="S373" s="43">
        <f t="shared" si="420"/>
        <v>1.6260267686918795E-2</v>
      </c>
      <c r="T373" s="43">
        <f t="shared" si="420"/>
        <v>-0.15577554496753643</v>
      </c>
      <c r="U373" s="43">
        <f t="shared" si="420"/>
        <v>9.2931474207420317E-2</v>
      </c>
      <c r="V373" s="43">
        <f t="shared" si="420"/>
        <v>5.9902264725963938E-4</v>
      </c>
      <c r="W373" s="43">
        <f t="shared" si="420"/>
        <v>-0.15636191051473447</v>
      </c>
      <c r="X373" s="43">
        <f t="shared" si="420"/>
        <v>0.21968540908557332</v>
      </c>
      <c r="Y373" s="43">
        <f t="shared" si="420"/>
        <v>-0.20500797602358967</v>
      </c>
      <c r="Z373" s="43">
        <f t="shared" si="420"/>
        <v>-1.1409830007390931E-2</v>
      </c>
      <c r="AA373" s="43">
        <f t="shared" si="420"/>
        <v>-7.7596054346803611E-2</v>
      </c>
      <c r="AB373" s="43">
        <f t="shared" si="420"/>
        <v>-0.1403573915061499</v>
      </c>
      <c r="AC373" s="43">
        <f t="shared" si="420"/>
        <v>-5.8478034641138987E-2</v>
      </c>
      <c r="AD373" s="43">
        <f t="shared" si="420"/>
        <v>-6.5832824893227615E-2</v>
      </c>
      <c r="AE373" s="43">
        <f t="shared" si="420"/>
        <v>-0.30262295081967217</v>
      </c>
      <c r="AF373" s="43">
        <f t="shared" si="420"/>
        <v>1.2734227473006232E-2</v>
      </c>
      <c r="AG373" s="43">
        <f t="shared" si="420"/>
        <v>-0.13707716117621049</v>
      </c>
      <c r="AH373" s="43">
        <f t="shared" si="420"/>
        <v>-5.0920968087384888E-2</v>
      </c>
      <c r="AI373" s="43">
        <f t="shared" si="420"/>
        <v>5.601539942252165E-2</v>
      </c>
      <c r="AJ373" s="43">
        <f t="shared" si="420"/>
        <v>-5.2576906793597167E-2</v>
      </c>
    </row>
    <row r="374" spans="1:36">
      <c r="A374" s="1">
        <f>A98</f>
        <v>39722</v>
      </c>
      <c r="B374" s="43">
        <f t="shared" ref="B374:AJ374" si="421">IF(OR(B98="C",B86="C"),"C",(B98/B86-1))</f>
        <v>-1.2763566776102131E-2</v>
      </c>
      <c r="C374" s="43">
        <f t="shared" si="421"/>
        <v>5.5303610992686103E-2</v>
      </c>
      <c r="D374" s="43">
        <f t="shared" si="421"/>
        <v>0.11424845646157111</v>
      </c>
      <c r="E374" s="43">
        <f t="shared" si="421"/>
        <v>2.0109229405705698E-2</v>
      </c>
      <c r="F374" s="43">
        <f t="shared" si="421"/>
        <v>1.8940052128583851E-2</v>
      </c>
      <c r="G374" s="43">
        <f t="shared" si="421"/>
        <v>-6.8619794274118462E-3</v>
      </c>
      <c r="H374" s="43">
        <f t="shared" si="421"/>
        <v>0.15899458125435917</v>
      </c>
      <c r="I374" s="43">
        <f t="shared" si="421"/>
        <v>-2.601318188192403E-2</v>
      </c>
      <c r="J374" s="43">
        <f t="shared" si="421"/>
        <v>4.4698709319819452E-2</v>
      </c>
      <c r="K374" s="43">
        <f t="shared" si="421"/>
        <v>-5.3268981543549199E-2</v>
      </c>
      <c r="L374" s="43">
        <f t="shared" si="421"/>
        <v>-1.0459807981927693E-2</v>
      </c>
      <c r="M374" s="43">
        <f t="shared" si="421"/>
        <v>0.49814786232443287</v>
      </c>
      <c r="N374" s="43">
        <f t="shared" si="421"/>
        <v>0.13425149417684445</v>
      </c>
      <c r="O374" s="43">
        <f t="shared" si="421"/>
        <v>0.32740640708230173</v>
      </c>
      <c r="P374" s="43">
        <f t="shared" si="421"/>
        <v>1.6398797857049452E-2</v>
      </c>
      <c r="Q374" s="43">
        <f t="shared" si="421"/>
        <v>0.12834224598930488</v>
      </c>
      <c r="R374" s="43">
        <f t="shared" si="421"/>
        <v>0.17640219566456872</v>
      </c>
      <c r="S374" s="43">
        <f t="shared" si="421"/>
        <v>0.17567665962812673</v>
      </c>
      <c r="T374" s="43">
        <f t="shared" si="421"/>
        <v>-1.7845895444047466E-3</v>
      </c>
      <c r="U374" s="43">
        <f t="shared" si="421"/>
        <v>3.3365591553160545E-3</v>
      </c>
      <c r="V374" s="43">
        <f t="shared" si="421"/>
        <v>1.5665668424308166E-2</v>
      </c>
      <c r="W374" s="43">
        <f t="shared" si="421"/>
        <v>6.3106410052489181E-2</v>
      </c>
      <c r="X374" s="43">
        <f t="shared" si="421"/>
        <v>6.8553699689744674E-2</v>
      </c>
      <c r="Y374" s="43">
        <f t="shared" si="421"/>
        <v>0.10393664104355937</v>
      </c>
      <c r="Z374" s="43">
        <f t="shared" si="421"/>
        <v>2.6585836179625177E-2</v>
      </c>
      <c r="AA374" s="43">
        <f t="shared" si="421"/>
        <v>6.2335699263932787E-2</v>
      </c>
      <c r="AB374" s="43">
        <f t="shared" si="421"/>
        <v>1.1546913994113783E-3</v>
      </c>
      <c r="AC374" s="43">
        <f t="shared" si="421"/>
        <v>-6.9209697218913124E-2</v>
      </c>
      <c r="AD374" s="43">
        <f t="shared" si="421"/>
        <v>-9.0722706304459222E-2</v>
      </c>
      <c r="AE374" s="43">
        <f t="shared" si="421"/>
        <v>5.6514362604574986E-2</v>
      </c>
      <c r="AF374" s="43">
        <f t="shared" si="421"/>
        <v>4.0255291324927889E-2</v>
      </c>
      <c r="AG374" s="43">
        <f t="shared" si="421"/>
        <v>6.7752831313331985E-2</v>
      </c>
      <c r="AH374" s="43">
        <f t="shared" si="421"/>
        <v>-4.7287748668333518E-2</v>
      </c>
      <c r="AI374" s="43">
        <f t="shared" si="421"/>
        <v>2.9416406274658247E-2</v>
      </c>
      <c r="AJ374" s="43">
        <f t="shared" si="421"/>
        <v>4.2546484276001717E-2</v>
      </c>
    </row>
    <row r="375" spans="1:36">
      <c r="A375" s="1">
        <f>A99</f>
        <v>39753</v>
      </c>
      <c r="B375" s="43">
        <f t="shared" ref="B375:AJ375" si="422">IF(OR(B99="C",B87="C"),"C",(B99/B87-1))</f>
        <v>-3.1959336033674846E-2</v>
      </c>
      <c r="C375" s="43">
        <f t="shared" si="422"/>
        <v>-5.8360778762903021E-2</v>
      </c>
      <c r="D375" s="43">
        <f t="shared" si="422"/>
        <v>5.4587350947448599E-2</v>
      </c>
      <c r="E375" s="43">
        <f t="shared" si="422"/>
        <v>-3.0440752937745286E-2</v>
      </c>
      <c r="F375" s="43">
        <f t="shared" si="422"/>
        <v>-5.7682608758303666E-2</v>
      </c>
      <c r="G375" s="43">
        <f t="shared" si="422"/>
        <v>-0.1693746017742489</v>
      </c>
      <c r="H375" s="43">
        <f t="shared" si="422"/>
        <v>4.3975591076412801E-3</v>
      </c>
      <c r="I375" s="43">
        <f t="shared" si="422"/>
        <v>0.11378039793662498</v>
      </c>
      <c r="J375" s="43">
        <f t="shared" si="422"/>
        <v>2.5635397919318681E-2</v>
      </c>
      <c r="K375" s="43">
        <f t="shared" si="422"/>
        <v>6.6775317020896674E-2</v>
      </c>
      <c r="L375" s="43">
        <f t="shared" si="422"/>
        <v>2.0029477344015723E-2</v>
      </c>
      <c r="M375" s="43">
        <f t="shared" si="422"/>
        <v>0.13913190482228144</v>
      </c>
      <c r="N375" s="43">
        <f t="shared" si="422"/>
        <v>-5.7475309076406966E-2</v>
      </c>
      <c r="O375" s="43">
        <f t="shared" si="422"/>
        <v>-9.0072449579009173E-2</v>
      </c>
      <c r="P375" s="43">
        <f t="shared" si="422"/>
        <v>-8.64755171510867E-2</v>
      </c>
      <c r="Q375" s="43">
        <f t="shared" si="422"/>
        <v>4.0489164871372552E-2</v>
      </c>
      <c r="R375" s="43">
        <f t="shared" si="422"/>
        <v>2.4790345071390663E-2</v>
      </c>
      <c r="S375" s="43">
        <f t="shared" si="422"/>
        <v>4.5786101244106092E-2</v>
      </c>
      <c r="T375" s="43">
        <f t="shared" si="422"/>
        <v>-0.10800529275554083</v>
      </c>
      <c r="U375" s="43">
        <f t="shared" si="422"/>
        <v>-6.6878286100748308E-2</v>
      </c>
      <c r="V375" s="43">
        <f t="shared" si="422"/>
        <v>-4.4185134185160568E-2</v>
      </c>
      <c r="W375" s="43">
        <f t="shared" si="422"/>
        <v>5.2388420294155136E-2</v>
      </c>
      <c r="X375" s="43">
        <f t="shared" si="422"/>
        <v>4.5083032490974784E-2</v>
      </c>
      <c r="Y375" s="43">
        <f t="shared" si="422"/>
        <v>3.9195192056440398E-4</v>
      </c>
      <c r="Z375" s="43">
        <f t="shared" si="422"/>
        <v>-3.0317294697727259E-2</v>
      </c>
      <c r="AA375" s="43">
        <f t="shared" si="422"/>
        <v>-1.498545605651358E-2</v>
      </c>
      <c r="AB375" s="43">
        <f t="shared" si="422"/>
        <v>-0.16206016507384879</v>
      </c>
      <c r="AC375" s="43">
        <f t="shared" si="422"/>
        <v>-0.10851416477548004</v>
      </c>
      <c r="AD375" s="43">
        <f t="shared" si="422"/>
        <v>-4.9115832194475462E-2</v>
      </c>
      <c r="AE375" s="43">
        <f t="shared" si="422"/>
        <v>-1.9619763457499717E-2</v>
      </c>
      <c r="AF375" s="43">
        <f t="shared" si="422"/>
        <v>2.6494245927835669E-2</v>
      </c>
      <c r="AG375" s="43">
        <f t="shared" si="422"/>
        <v>-8.3366626714609149E-2</v>
      </c>
      <c r="AH375" s="43">
        <f t="shared" si="422"/>
        <v>-2.0956635884208374E-3</v>
      </c>
      <c r="AI375" s="43">
        <f t="shared" si="422"/>
        <v>-2.9913163267816345E-2</v>
      </c>
      <c r="AJ375" s="43">
        <f t="shared" si="422"/>
        <v>-4.1205513306257435E-2</v>
      </c>
    </row>
    <row r="376" spans="1:36">
      <c r="A376" s="1">
        <f>A100</f>
        <v>39783</v>
      </c>
      <c r="B376" s="43">
        <f t="shared" ref="B376:AJ376" si="423">IF(OR(B100="C",B88="C"),"C",(B100/B88-1))</f>
        <v>-8.3841986800442525E-2</v>
      </c>
      <c r="C376" s="43">
        <f t="shared" si="423"/>
        <v>1.2044762627154704E-2</v>
      </c>
      <c r="D376" s="43">
        <f t="shared" si="423"/>
        <v>6.2604748603351856E-2</v>
      </c>
      <c r="E376" s="43">
        <f t="shared" si="423"/>
        <v>9.4967971444710253E-2</v>
      </c>
      <c r="F376" s="43">
        <f t="shared" si="423"/>
        <v>-6.4526605923351021E-2</v>
      </c>
      <c r="G376" s="43">
        <f t="shared" si="423"/>
        <v>-3.5807966461878782E-2</v>
      </c>
      <c r="H376" s="43">
        <f t="shared" si="423"/>
        <v>3.0691663272383041E-2</v>
      </c>
      <c r="I376" s="43">
        <f t="shared" si="423"/>
        <v>-1.8754014129736651E-2</v>
      </c>
      <c r="J376" s="43">
        <f t="shared" si="423"/>
        <v>-0.19466365342907654</v>
      </c>
      <c r="K376" s="43">
        <f t="shared" si="423"/>
        <v>-2.2626492325184766E-2</v>
      </c>
      <c r="L376" s="43">
        <f t="shared" si="423"/>
        <v>-2.5458425349246916E-2</v>
      </c>
      <c r="M376" s="43">
        <f t="shared" si="423"/>
        <v>6.219450530928694E-2</v>
      </c>
      <c r="N376" s="43">
        <f t="shared" si="423"/>
        <v>-3.0734842134674478E-2</v>
      </c>
      <c r="O376" s="43">
        <f t="shared" si="423"/>
        <v>-0.17076063856076706</v>
      </c>
      <c r="P376" s="43">
        <f t="shared" si="423"/>
        <v>1.9929660023446649E-2</v>
      </c>
      <c r="Q376" s="43">
        <f t="shared" si="423"/>
        <v>-2.6995491911959713E-2</v>
      </c>
      <c r="R376" s="43">
        <f t="shared" si="423"/>
        <v>-4.6825031819202723E-2</v>
      </c>
      <c r="S376" s="43">
        <f t="shared" si="423"/>
        <v>-5.4639936826553215E-2</v>
      </c>
      <c r="T376" s="43">
        <f t="shared" si="423"/>
        <v>-4.6998640160590521E-2</v>
      </c>
      <c r="U376" s="43">
        <f t="shared" si="423"/>
        <v>-1.5949487913732185E-2</v>
      </c>
      <c r="V376" s="43">
        <f t="shared" si="423"/>
        <v>-7.2762049528152462E-2</v>
      </c>
      <c r="W376" s="43">
        <f t="shared" si="423"/>
        <v>0.13297255508310779</v>
      </c>
      <c r="X376" s="43">
        <f t="shared" si="423"/>
        <v>5.3568210488376344E-2</v>
      </c>
      <c r="Y376" s="43">
        <f t="shared" si="423"/>
        <v>0.14349968710888605</v>
      </c>
      <c r="Z376" s="43">
        <f t="shared" si="423"/>
        <v>-3.8305396822821858E-2</v>
      </c>
      <c r="AA376" s="43">
        <f t="shared" si="423"/>
        <v>-4.4171695630473296E-2</v>
      </c>
      <c r="AB376" s="43">
        <f t="shared" si="423"/>
        <v>7.1413871166907672E-3</v>
      </c>
      <c r="AC376" s="43">
        <f t="shared" si="423"/>
        <v>-8.5020261947967746E-2</v>
      </c>
      <c r="AD376" s="43">
        <f t="shared" si="423"/>
        <v>-4.5445755173080693E-2</v>
      </c>
      <c r="AE376" s="43">
        <f t="shared" si="423"/>
        <v>4.3435899759822316E-2</v>
      </c>
      <c r="AF376" s="43">
        <f t="shared" si="423"/>
        <v>2.9865496175368378E-2</v>
      </c>
      <c r="AG376" s="43">
        <f t="shared" si="423"/>
        <v>-0.11128284389489951</v>
      </c>
      <c r="AH376" s="43">
        <f t="shared" si="423"/>
        <v>-4.2328679184721052E-3</v>
      </c>
      <c r="AI376" s="43">
        <f t="shared" si="423"/>
        <v>3.0080473143300424E-2</v>
      </c>
      <c r="AJ376" s="43">
        <f t="shared" si="423"/>
        <v>-2.596684684209849E-2</v>
      </c>
    </row>
    <row r="377" spans="1:36">
      <c r="A377" s="1">
        <f>A101</f>
        <v>39814</v>
      </c>
      <c r="B377" s="43">
        <f t="shared" ref="B377:AJ377" si="424">IF(OR(B101="C",B89="C"),"C",(B101/B89-1))</f>
        <v>-0.10479376973076004</v>
      </c>
      <c r="C377" s="43">
        <f t="shared" si="424"/>
        <v>-5.8148309561318556E-2</v>
      </c>
      <c r="D377" s="43">
        <f t="shared" si="424"/>
        <v>-1.2236596205532524E-2</v>
      </c>
      <c r="E377" s="43">
        <f t="shared" si="424"/>
        <v>1.1439117603530891E-2</v>
      </c>
      <c r="F377" s="43">
        <f t="shared" si="424"/>
        <v>-1.6997240606651642E-2</v>
      </c>
      <c r="G377" s="43">
        <f t="shared" si="424"/>
        <v>-7.8920793152020829E-2</v>
      </c>
      <c r="H377" s="43">
        <f t="shared" si="424"/>
        <v>-3.4921219939187287E-2</v>
      </c>
      <c r="I377" s="43">
        <f t="shared" si="424"/>
        <v>0.14959725559535153</v>
      </c>
      <c r="J377" s="43">
        <f t="shared" si="424"/>
        <v>-0.11760035782176004</v>
      </c>
      <c r="K377" s="43">
        <f t="shared" si="424"/>
        <v>7.0323318682641967E-2</v>
      </c>
      <c r="L377" s="43">
        <f t="shared" si="424"/>
        <v>-3.5752142433660428E-3</v>
      </c>
      <c r="M377" s="43">
        <f t="shared" si="424"/>
        <v>2.4974411463664303E-2</v>
      </c>
      <c r="N377" s="43">
        <f t="shared" si="424"/>
        <v>1.2964377805367189E-2</v>
      </c>
      <c r="O377" s="43">
        <f t="shared" si="424"/>
        <v>6.3798278967380329E-2</v>
      </c>
      <c r="P377" s="43">
        <f t="shared" si="424"/>
        <v>-1.4782220083192632E-3</v>
      </c>
      <c r="Q377" s="43">
        <f t="shared" si="424"/>
        <v>-1.3008980194365805E-2</v>
      </c>
      <c r="R377" s="43">
        <f t="shared" si="424"/>
        <v>-6.6631757454638008E-2</v>
      </c>
      <c r="S377" s="43">
        <f t="shared" si="424"/>
        <v>-7.4624862897015198E-2</v>
      </c>
      <c r="T377" s="43">
        <f t="shared" si="424"/>
        <v>-4.7161580158906924E-2</v>
      </c>
      <c r="U377" s="43">
        <f t="shared" si="424"/>
        <v>-4.0386164293473081E-2</v>
      </c>
      <c r="V377" s="43">
        <f t="shared" si="424"/>
        <v>-8.9616009089114379E-2</v>
      </c>
      <c r="W377" s="43">
        <f t="shared" si="424"/>
        <v>-5.7656022355441983E-2</v>
      </c>
      <c r="X377" s="43">
        <f t="shared" si="424"/>
        <v>0.10377828922132726</v>
      </c>
      <c r="Y377" s="43">
        <f t="shared" si="424"/>
        <v>0.19360735810791518</v>
      </c>
      <c r="Z377" s="43">
        <f t="shared" si="424"/>
        <v>-5.5500482863154676E-2</v>
      </c>
      <c r="AA377" s="43">
        <f t="shared" si="424"/>
        <v>-1.6309598884536869E-2</v>
      </c>
      <c r="AB377" s="43">
        <f t="shared" si="424"/>
        <v>0.12692429903470037</v>
      </c>
      <c r="AC377" s="43">
        <f t="shared" si="424"/>
        <v>-4.5374260550546941E-2</v>
      </c>
      <c r="AD377" s="43">
        <f t="shared" si="424"/>
        <v>5.7615301267254004E-2</v>
      </c>
      <c r="AE377" s="43">
        <f t="shared" si="424"/>
        <v>3.4215078722053205E-2</v>
      </c>
      <c r="AF377" s="43">
        <f t="shared" si="424"/>
        <v>3.6100965301330445E-2</v>
      </c>
      <c r="AG377" s="43">
        <f t="shared" si="424"/>
        <v>-0.11777301927194861</v>
      </c>
      <c r="AH377" s="43">
        <f t="shared" si="424"/>
        <v>-8.2537918410041655E-3</v>
      </c>
      <c r="AI377" s="43">
        <f t="shared" si="424"/>
        <v>5.8549985284018335E-2</v>
      </c>
      <c r="AJ377" s="43">
        <f t="shared" si="424"/>
        <v>-3.3581502564289045E-2</v>
      </c>
    </row>
    <row r="378" spans="1:36">
      <c r="A378" s="1">
        <f>A102</f>
        <v>39845</v>
      </c>
      <c r="B378" s="43">
        <f t="shared" ref="B378:AJ378" si="425">IF(OR(B102="C",B90="C"),"C",(B102/B90-1))</f>
        <v>-7.6435452304094764E-2</v>
      </c>
      <c r="C378" s="43">
        <f t="shared" si="425"/>
        <v>-7.5244271075043612E-2</v>
      </c>
      <c r="D378" s="43">
        <f t="shared" si="425"/>
        <v>2.5664493945653177E-2</v>
      </c>
      <c r="E378" s="43">
        <f t="shared" si="425"/>
        <v>-7.7397260273972646E-2</v>
      </c>
      <c r="F378" s="43">
        <f t="shared" si="425"/>
        <v>2.5654486563586376E-2</v>
      </c>
      <c r="G378" s="43">
        <f t="shared" si="425"/>
        <v>-0.19187512848669008</v>
      </c>
      <c r="H378" s="43">
        <f t="shared" si="425"/>
        <v>-4.801600204952361E-2</v>
      </c>
      <c r="I378" s="43">
        <f t="shared" si="425"/>
        <v>0.10362768496420038</v>
      </c>
      <c r="J378" s="43">
        <f t="shared" si="425"/>
        <v>-6.8768351104929737E-2</v>
      </c>
      <c r="K378" s="43">
        <f t="shared" si="425"/>
        <v>-6.950362260216103E-2</v>
      </c>
      <c r="L378" s="43">
        <f t="shared" si="425"/>
        <v>-3.517961483940113E-2</v>
      </c>
      <c r="M378" s="43">
        <f t="shared" si="425"/>
        <v>5.6578506863073308E-2</v>
      </c>
      <c r="N378" s="43">
        <f t="shared" si="425"/>
        <v>-0.14916953353308915</v>
      </c>
      <c r="O378" s="43">
        <f t="shared" si="425"/>
        <v>0.12722985441870005</v>
      </c>
      <c r="P378" s="43">
        <f t="shared" si="425"/>
        <v>-0.18057030481809244</v>
      </c>
      <c r="Q378" s="43">
        <f t="shared" si="425"/>
        <v>-6.5818361037680906E-2</v>
      </c>
      <c r="R378" s="43">
        <f t="shared" si="425"/>
        <v>-8.9819498249116059E-2</v>
      </c>
      <c r="S378" s="43">
        <f t="shared" si="425"/>
        <v>-9.1134165288427771E-2</v>
      </c>
      <c r="T378" s="43">
        <f t="shared" si="425"/>
        <v>-5.3888858352113433E-2</v>
      </c>
      <c r="U378" s="43">
        <f t="shared" si="425"/>
        <v>-5.6845853434413063E-2</v>
      </c>
      <c r="V378" s="43">
        <f t="shared" si="425"/>
        <v>-7.0957901995077344E-2</v>
      </c>
      <c r="W378" s="43">
        <f t="shared" si="425"/>
        <v>-5.7764858680190434E-2</v>
      </c>
      <c r="X378" s="43">
        <f t="shared" si="425"/>
        <v>2.9578994441959994E-2</v>
      </c>
      <c r="Y378" s="43">
        <f t="shared" si="425"/>
        <v>-4.4995507637017096E-2</v>
      </c>
      <c r="Z378" s="43">
        <f t="shared" si="425"/>
        <v>-6.0188956154833995E-2</v>
      </c>
      <c r="AA378" s="43">
        <f t="shared" si="425"/>
        <v>-0.10513814226778351</v>
      </c>
      <c r="AB378" s="43">
        <f t="shared" si="425"/>
        <v>4.5865586341604647E-2</v>
      </c>
      <c r="AC378" s="43">
        <f t="shared" si="425"/>
        <v>-0.12861187510111638</v>
      </c>
      <c r="AD378" s="43">
        <f t="shared" si="425"/>
        <v>-3.2566181055495691E-2</v>
      </c>
      <c r="AE378" s="43">
        <f t="shared" si="425"/>
        <v>-0.2030500967172213</v>
      </c>
      <c r="AF378" s="43">
        <f t="shared" si="425"/>
        <v>-7.3502255320437193E-2</v>
      </c>
      <c r="AG378" s="43">
        <f t="shared" si="425"/>
        <v>-2.0205835143045969E-2</v>
      </c>
      <c r="AH378" s="43">
        <f t="shared" si="425"/>
        <v>-7.2863096642289849E-2</v>
      </c>
      <c r="AI378" s="43">
        <f t="shared" si="425"/>
        <v>-7.6192761173567325E-2</v>
      </c>
      <c r="AJ378" s="43">
        <f t="shared" si="425"/>
        <v>-7.4222802611979888E-2</v>
      </c>
    </row>
    <row r="379" spans="1:36">
      <c r="A379" s="1">
        <f>A103</f>
        <v>39873</v>
      </c>
      <c r="B379" s="43">
        <f t="shared" ref="B379:AJ379" si="426">IF(OR(B103="C",B91="C"),"C",(B103/B91-1))</f>
        <v>-0.13297847185366951</v>
      </c>
      <c r="C379" s="43">
        <f t="shared" si="426"/>
        <v>-5.2787558166280335E-2</v>
      </c>
      <c r="D379" s="43">
        <f t="shared" si="426"/>
        <v>-0.13144003105188251</v>
      </c>
      <c r="E379" s="43">
        <f t="shared" si="426"/>
        <v>-4.3483489038941836E-2</v>
      </c>
      <c r="F379" s="43">
        <f t="shared" si="426"/>
        <v>-0.17505794171310218</v>
      </c>
      <c r="G379" s="43">
        <f t="shared" si="426"/>
        <v>-0.14042111506524313</v>
      </c>
      <c r="H379" s="43">
        <f t="shared" si="426"/>
        <v>-4.9750310877760939E-2</v>
      </c>
      <c r="I379" s="43">
        <f t="shared" si="426"/>
        <v>-0.19988759083062346</v>
      </c>
      <c r="J379" s="43">
        <f t="shared" si="426"/>
        <v>-1.8104696875642645E-4</v>
      </c>
      <c r="K379" s="43">
        <f t="shared" si="426"/>
        <v>-0.14356362441468828</v>
      </c>
      <c r="L379" s="43">
        <f t="shared" si="426"/>
        <v>-8.8207311370196551E-2</v>
      </c>
      <c r="M379" s="43">
        <f t="shared" si="426"/>
        <v>7.4832583354002002E-2</v>
      </c>
      <c r="N379" s="43">
        <f t="shared" si="426"/>
        <v>-0.14558586627484993</v>
      </c>
      <c r="O379" s="43">
        <f t="shared" si="426"/>
        <v>-0.28864200648066318</v>
      </c>
      <c r="P379" s="43">
        <f t="shared" si="426"/>
        <v>-0.29244090264740819</v>
      </c>
      <c r="Q379" s="43">
        <f t="shared" si="426"/>
        <v>-0.15937670858392561</v>
      </c>
      <c r="R379" s="43">
        <f t="shared" si="426"/>
        <v>-5.7017910364613789E-2</v>
      </c>
      <c r="S379" s="43">
        <f t="shared" si="426"/>
        <v>-7.474394578722332E-2</v>
      </c>
      <c r="T379" s="43">
        <f t="shared" si="426"/>
        <v>-0.11751556587828627</v>
      </c>
      <c r="U379" s="43">
        <f t="shared" si="426"/>
        <v>-0.16877681486981033</v>
      </c>
      <c r="V379" s="43">
        <f t="shared" si="426"/>
        <v>-9.6394865742362001E-2</v>
      </c>
      <c r="W379" s="43">
        <f t="shared" si="426"/>
        <v>-9.0951835199388764E-2</v>
      </c>
      <c r="X379" s="43">
        <f t="shared" si="426"/>
        <v>-9.8535805102124563E-2</v>
      </c>
      <c r="Y379" s="43">
        <f t="shared" si="426"/>
        <v>-0.13221754458021018</v>
      </c>
      <c r="Z379" s="43">
        <f t="shared" si="426"/>
        <v>-9.8075624577987797E-2</v>
      </c>
      <c r="AA379" s="43">
        <f t="shared" si="426"/>
        <v>-0.15505518601094503</v>
      </c>
      <c r="AB379" s="43">
        <f t="shared" si="426"/>
        <v>-0.15683354938163474</v>
      </c>
      <c r="AC379" s="43">
        <f t="shared" si="426"/>
        <v>-0.11568209841945976</v>
      </c>
      <c r="AD379" s="43">
        <f t="shared" si="426"/>
        <v>-0.18120090916937592</v>
      </c>
      <c r="AE379" s="43">
        <f t="shared" si="426"/>
        <v>-0.30613225682429834</v>
      </c>
      <c r="AF379" s="43">
        <f t="shared" si="426"/>
        <v>-6.2095448206963999E-2</v>
      </c>
      <c r="AG379" s="43">
        <f t="shared" si="426"/>
        <v>-8.5635359116022047E-2</v>
      </c>
      <c r="AH379" s="43">
        <f t="shared" si="426"/>
        <v>-0.10828513808563478</v>
      </c>
      <c r="AI379" s="43">
        <f t="shared" si="426"/>
        <v>-4.2293351586000671E-2</v>
      </c>
      <c r="AJ379" s="43">
        <f t="shared" si="426"/>
        <v>-0.10433060451549603</v>
      </c>
    </row>
    <row r="380" spans="1:36">
      <c r="A380" s="1">
        <f>A104</f>
        <v>39904</v>
      </c>
      <c r="B380" s="43">
        <f t="shared" ref="B380:AJ380" si="427">IF(OR(B104="C",B92="C"),"C",(B104/B92-1))</f>
        <v>0.14965088038858521</v>
      </c>
      <c r="C380" s="43">
        <f t="shared" si="427"/>
        <v>-6.0929726532379824E-2</v>
      </c>
      <c r="D380" s="43">
        <f t="shared" si="427"/>
        <v>0.38422167313801614</v>
      </c>
      <c r="E380" s="43">
        <f t="shared" si="427"/>
        <v>6.6751242203192618E-2</v>
      </c>
      <c r="F380" s="43">
        <f t="shared" si="427"/>
        <v>3.0964340515941213E-2</v>
      </c>
      <c r="G380" s="43">
        <f t="shared" si="427"/>
        <v>6.1240884158204612E-2</v>
      </c>
      <c r="H380" s="43">
        <f t="shared" si="427"/>
        <v>0.14304105819838697</v>
      </c>
      <c r="I380" s="43">
        <f t="shared" si="427"/>
        <v>0.34890905580227849</v>
      </c>
      <c r="J380" s="43">
        <f t="shared" si="427"/>
        <v>0.4027330205996329</v>
      </c>
      <c r="K380" s="43">
        <f t="shared" si="427"/>
        <v>0.11305134270210093</v>
      </c>
      <c r="L380" s="43">
        <f t="shared" si="427"/>
        <v>0.16320255378079263</v>
      </c>
      <c r="M380" s="43">
        <f t="shared" si="427"/>
        <v>0.16817782977478801</v>
      </c>
      <c r="N380" s="43">
        <f t="shared" si="427"/>
        <v>-2.1245671782157083E-2</v>
      </c>
      <c r="O380" s="43">
        <f t="shared" si="427"/>
        <v>0.30163271001953662</v>
      </c>
      <c r="P380" s="43">
        <f t="shared" si="427"/>
        <v>-1.4954032351914393E-2</v>
      </c>
      <c r="Q380" s="43">
        <f t="shared" si="427"/>
        <v>2.1743686471759505E-2</v>
      </c>
      <c r="R380" s="43">
        <f t="shared" si="427"/>
        <v>2.8451820658905058E-2</v>
      </c>
      <c r="S380" s="43">
        <f t="shared" si="427"/>
        <v>2.3003624291367819E-2</v>
      </c>
      <c r="T380" s="43">
        <f t="shared" si="427"/>
        <v>4.3828762045959868E-2</v>
      </c>
      <c r="U380" s="43">
        <f t="shared" si="427"/>
        <v>6.0143088935109112E-2</v>
      </c>
      <c r="V380" s="43">
        <f t="shared" si="427"/>
        <v>4.3641327947938624E-2</v>
      </c>
      <c r="W380" s="43">
        <f t="shared" si="427"/>
        <v>5.327883546663803E-2</v>
      </c>
      <c r="X380" s="43">
        <f t="shared" si="427"/>
        <v>6.672330784480307E-2</v>
      </c>
      <c r="Y380" s="43">
        <f t="shared" si="427"/>
        <v>6.6598948902530486E-2</v>
      </c>
      <c r="Z380" s="43">
        <f t="shared" si="427"/>
        <v>4.7438527988778789E-2</v>
      </c>
      <c r="AA380" s="43">
        <f t="shared" si="427"/>
        <v>-1.1042352424840862E-2</v>
      </c>
      <c r="AB380" s="43">
        <f t="shared" si="427"/>
        <v>0.18232216978449989</v>
      </c>
      <c r="AC380" s="43">
        <f t="shared" si="427"/>
        <v>-2.8985353765342503E-2</v>
      </c>
      <c r="AD380" s="43">
        <f t="shared" si="427"/>
        <v>0.1135865595325054</v>
      </c>
      <c r="AE380" s="43">
        <f t="shared" si="427"/>
        <v>0.18773861967694572</v>
      </c>
      <c r="AF380" s="43">
        <f t="shared" si="427"/>
        <v>-4.303347047703765E-2</v>
      </c>
      <c r="AG380" s="43">
        <f t="shared" si="427"/>
        <v>1.0653501364167761E-2</v>
      </c>
      <c r="AH380" s="43">
        <f t="shared" si="427"/>
        <v>3.2581790787774345E-2</v>
      </c>
      <c r="AI380" s="43">
        <f t="shared" si="427"/>
        <v>-3.1410808671152868E-2</v>
      </c>
      <c r="AJ380" s="43">
        <f t="shared" si="427"/>
        <v>4.3593533607830137E-2</v>
      </c>
    </row>
    <row r="381" spans="1:36">
      <c r="A381" s="1">
        <f>A105</f>
        <v>39934</v>
      </c>
      <c r="B381" s="43">
        <f t="shared" ref="B381:AJ381" si="428">IF(OR(B105="C",B93="C"),"C",(B105/B93-1))</f>
        <v>2.5128181961918017E-2</v>
      </c>
      <c r="C381" s="43">
        <f t="shared" si="428"/>
        <v>-8.3219609364151292E-2</v>
      </c>
      <c r="D381" s="43">
        <f t="shared" si="428"/>
        <v>7.3164538595473116E-2</v>
      </c>
      <c r="E381" s="43">
        <f t="shared" si="428"/>
        <v>-5.1110262856541189E-2</v>
      </c>
      <c r="F381" s="43">
        <f t="shared" si="428"/>
        <v>1.1486486486487202E-3</v>
      </c>
      <c r="G381" s="43">
        <f t="shared" si="428"/>
        <v>-3.9732128020206758E-2</v>
      </c>
      <c r="H381" s="43">
        <f t="shared" si="428"/>
        <v>-2.2548638461148407E-2</v>
      </c>
      <c r="I381" s="43">
        <f t="shared" si="428"/>
        <v>0.14453231524406873</v>
      </c>
      <c r="J381" s="43">
        <f t="shared" si="428"/>
        <v>0.25362318840579712</v>
      </c>
      <c r="K381" s="43">
        <f t="shared" si="428"/>
        <v>-2.5800056641178126E-2</v>
      </c>
      <c r="L381" s="43">
        <f t="shared" si="428"/>
        <v>3.2528258924857667E-5</v>
      </c>
      <c r="M381" s="43">
        <f t="shared" si="428"/>
        <v>0.25826656955571736</v>
      </c>
      <c r="N381" s="43">
        <f t="shared" si="428"/>
        <v>4.2550576436174214E-2</v>
      </c>
      <c r="O381" s="43">
        <f t="shared" si="428"/>
        <v>-2.9280163278122329E-2</v>
      </c>
      <c r="P381" s="43">
        <f t="shared" si="428"/>
        <v>-5.507907781886856E-2</v>
      </c>
      <c r="Q381" s="43">
        <f t="shared" si="428"/>
        <v>7.1145340857099226E-2</v>
      </c>
      <c r="R381" s="43">
        <f t="shared" si="428"/>
        <v>2.1521812573036314E-2</v>
      </c>
      <c r="S381" s="43">
        <f t="shared" si="428"/>
        <v>3.3727954229084478E-2</v>
      </c>
      <c r="T381" s="43">
        <f t="shared" si="428"/>
        <v>-8.040201005025116E-3</v>
      </c>
      <c r="U381" s="43">
        <f t="shared" si="428"/>
        <v>4.1462596444146183E-2</v>
      </c>
      <c r="V381" s="43">
        <f t="shared" si="428"/>
        <v>-1.3533970226049852E-2</v>
      </c>
      <c r="W381" s="43">
        <f t="shared" si="428"/>
        <v>-1.0230702337715503E-2</v>
      </c>
      <c r="X381" s="43">
        <f t="shared" si="428"/>
        <v>0.25096283959612786</v>
      </c>
      <c r="Y381" s="43">
        <f t="shared" si="428"/>
        <v>3.7859086785606344E-2</v>
      </c>
      <c r="Z381" s="43">
        <f t="shared" si="428"/>
        <v>5.7979141689548097E-3</v>
      </c>
      <c r="AA381" s="43">
        <f t="shared" si="428"/>
        <v>0.10495244825251016</v>
      </c>
      <c r="AB381" s="43">
        <f t="shared" si="428"/>
        <v>0.24646238420034616</v>
      </c>
      <c r="AC381" s="43">
        <f t="shared" si="428"/>
        <v>-6.1811611281326062E-2</v>
      </c>
      <c r="AD381" s="43">
        <f t="shared" si="428"/>
        <v>0.19509861642625848</v>
      </c>
      <c r="AE381" s="43">
        <f t="shared" si="428"/>
        <v>0.1521009745965809</v>
      </c>
      <c r="AF381" s="43">
        <f t="shared" si="428"/>
        <v>2.6585806124711064E-2</v>
      </c>
      <c r="AG381" s="43">
        <f t="shared" si="428"/>
        <v>0.33590909090909093</v>
      </c>
      <c r="AH381" s="43">
        <f t="shared" si="428"/>
        <v>-0.12155534206401375</v>
      </c>
      <c r="AI381" s="43">
        <f t="shared" si="428"/>
        <v>1.9169954031232672E-2</v>
      </c>
      <c r="AJ381" s="43">
        <f t="shared" si="428"/>
        <v>-6.249376872791812E-3</v>
      </c>
    </row>
    <row r="382" spans="1:36">
      <c r="A382" s="1">
        <f>A106</f>
        <v>39965</v>
      </c>
      <c r="B382" s="43">
        <f t="shared" ref="B382:AJ382" si="429">IF(OR(B106="C",B94="C"),"C",(B106/B94-1))</f>
        <v>-8.9339830055261804E-2</v>
      </c>
      <c r="C382" s="43">
        <f t="shared" si="429"/>
        <v>-0.10498637010590306</v>
      </c>
      <c r="D382" s="43">
        <f t="shared" si="429"/>
        <v>9.7794728864113445E-3</v>
      </c>
      <c r="E382" s="43">
        <f t="shared" si="429"/>
        <v>3.7279465949975332E-3</v>
      </c>
      <c r="F382" s="43">
        <f t="shared" si="429"/>
        <v>-0.14210082099286425</v>
      </c>
      <c r="G382" s="43">
        <f t="shared" si="429"/>
        <v>-0.12331468943185164</v>
      </c>
      <c r="H382" s="43">
        <f t="shared" si="429"/>
        <v>1.5723270440251014E-3</v>
      </c>
      <c r="I382" s="43">
        <f t="shared" si="429"/>
        <v>0.13622938715235056</v>
      </c>
      <c r="J382" s="43">
        <f t="shared" si="429"/>
        <v>8.7091222030980964E-2</v>
      </c>
      <c r="K382" s="43">
        <f t="shared" si="429"/>
        <v>-0.17622060921893423</v>
      </c>
      <c r="L382" s="43">
        <f t="shared" si="429"/>
        <v>-4.891447657554715E-2</v>
      </c>
      <c r="M382" s="43">
        <f t="shared" si="429"/>
        <v>0.49030946177797552</v>
      </c>
      <c r="N382" s="43">
        <f t="shared" si="429"/>
        <v>-4.3998602294566425E-2</v>
      </c>
      <c r="O382" s="43">
        <f t="shared" si="429"/>
        <v>4.7453914947983566E-3</v>
      </c>
      <c r="P382" s="43">
        <f t="shared" si="429"/>
        <v>-0.10562822037257236</v>
      </c>
      <c r="Q382" s="43">
        <f t="shared" si="429"/>
        <v>3.6487784060599493E-2</v>
      </c>
      <c r="R382" s="43">
        <f t="shared" si="429"/>
        <v>-2.4920916107807112E-2</v>
      </c>
      <c r="S382" s="43">
        <f t="shared" si="429"/>
        <v>-6.7725515041618944E-3</v>
      </c>
      <c r="T382" s="43">
        <f t="shared" si="429"/>
        <v>-0.201869729249889</v>
      </c>
      <c r="U382" s="43">
        <f t="shared" si="429"/>
        <v>-9.5429079407082784E-2</v>
      </c>
      <c r="V382" s="43">
        <f t="shared" si="429"/>
        <v>-7.9835183539574972E-2</v>
      </c>
      <c r="W382" s="43">
        <f t="shared" si="429"/>
        <v>-9.9500256278831412E-2</v>
      </c>
      <c r="X382" s="43">
        <f t="shared" si="429"/>
        <v>-6.2663185378590058E-2</v>
      </c>
      <c r="Y382" s="43">
        <f t="shared" si="429"/>
        <v>9.9227426364075333E-2</v>
      </c>
      <c r="Z382" s="43">
        <f t="shared" si="429"/>
        <v>-7.1808093263087125E-2</v>
      </c>
      <c r="AA382" s="43">
        <f t="shared" si="429"/>
        <v>3.8926705385207816E-2</v>
      </c>
      <c r="AB382" s="43">
        <f t="shared" si="429"/>
        <v>0.23182865815953679</v>
      </c>
      <c r="AC382" s="43">
        <f t="shared" si="429"/>
        <v>6.424628306295932E-2</v>
      </c>
      <c r="AD382" s="43">
        <f t="shared" si="429"/>
        <v>0.2542107795957651</v>
      </c>
      <c r="AE382" s="43">
        <f t="shared" si="429"/>
        <v>-2.4249699879951958E-2</v>
      </c>
      <c r="AF382" s="43">
        <f t="shared" si="429"/>
        <v>0.11970426577168158</v>
      </c>
      <c r="AG382" s="43">
        <f t="shared" si="429"/>
        <v>-6.648757555406315E-2</v>
      </c>
      <c r="AH382" s="43">
        <f t="shared" si="429"/>
        <v>-5.0005543851868284E-2</v>
      </c>
      <c r="AI382" s="43">
        <f t="shared" si="429"/>
        <v>-9.8108482761704585E-2</v>
      </c>
      <c r="AJ382" s="43">
        <f t="shared" si="429"/>
        <v>-4.8290453253841292E-2</v>
      </c>
    </row>
    <row r="383" spans="1:36">
      <c r="A383" s="1">
        <f>A107</f>
        <v>39995</v>
      </c>
      <c r="B383" s="43">
        <f t="shared" ref="B383:AJ383" si="430">IF(OR(B107="C",B95="C"),"C",(B107/B95-1))</f>
        <v>1.7545879812882248E-2</v>
      </c>
      <c r="C383" s="43">
        <f t="shared" si="430"/>
        <v>6.3135378638428552E-2</v>
      </c>
      <c r="D383" s="43">
        <f t="shared" si="430"/>
        <v>0.16609958307375283</v>
      </c>
      <c r="E383" s="43">
        <f t="shared" si="430"/>
        <v>-1.5174672489082996E-2</v>
      </c>
      <c r="F383" s="43">
        <f t="shared" si="430"/>
        <v>-4.5914696384050324E-2</v>
      </c>
      <c r="G383" s="43">
        <f t="shared" si="430"/>
        <v>-4.2046931132003418E-2</v>
      </c>
      <c r="H383" s="43">
        <f t="shared" si="430"/>
        <v>0.11772718709696117</v>
      </c>
      <c r="I383" s="43">
        <f t="shared" si="430"/>
        <v>8.2971157645199689E-3</v>
      </c>
      <c r="J383" s="43">
        <f t="shared" si="430"/>
        <v>1.7082610436407242E-2</v>
      </c>
      <c r="K383" s="43">
        <f t="shared" si="430"/>
        <v>-7.8646269376157485E-2</v>
      </c>
      <c r="L383" s="43">
        <f t="shared" si="430"/>
        <v>9.3484851050857909E-3</v>
      </c>
      <c r="M383" s="43">
        <f t="shared" si="430"/>
        <v>0.32091526494511569</v>
      </c>
      <c r="N383" s="43">
        <f t="shared" si="430"/>
        <v>4.6382831429560456E-2</v>
      </c>
      <c r="O383" s="43">
        <f t="shared" si="430"/>
        <v>-0.28896933560477001</v>
      </c>
      <c r="P383" s="43">
        <f t="shared" si="430"/>
        <v>7.7736496141754818E-2</v>
      </c>
      <c r="Q383" s="43">
        <f t="shared" si="430"/>
        <v>-7.7953410981697169E-2</v>
      </c>
      <c r="R383" s="43">
        <f t="shared" si="430"/>
        <v>-1.2552206282912648E-2</v>
      </c>
      <c r="S383" s="43">
        <f t="shared" si="430"/>
        <v>-1.1305174592010858E-2</v>
      </c>
      <c r="T383" s="43">
        <f t="shared" si="430"/>
        <v>-3.6072415849097483E-2</v>
      </c>
      <c r="U383" s="43">
        <f t="shared" si="430"/>
        <v>4.6153185643138528E-3</v>
      </c>
      <c r="V383" s="43">
        <f t="shared" si="430"/>
        <v>-1.9980396329020711E-2</v>
      </c>
      <c r="W383" s="43">
        <f t="shared" si="430"/>
        <v>-1.2435327221566705E-2</v>
      </c>
      <c r="X383" s="43">
        <f t="shared" si="430"/>
        <v>0.32878311174261654</v>
      </c>
      <c r="Y383" s="43">
        <f t="shared" si="430"/>
        <v>8.2873319179051608E-2</v>
      </c>
      <c r="Z383" s="43">
        <f t="shared" si="430"/>
        <v>4.8109624552257202E-3</v>
      </c>
      <c r="AA383" s="43">
        <f t="shared" si="430"/>
        <v>3.2715339332837212E-2</v>
      </c>
      <c r="AB383" s="43">
        <f t="shared" si="430"/>
        <v>6.8600669462506314E-2</v>
      </c>
      <c r="AC383" s="43">
        <f t="shared" si="430"/>
        <v>0.12562303898615856</v>
      </c>
      <c r="AD383" s="43">
        <f t="shared" si="430"/>
        <v>0.18247529134090579</v>
      </c>
      <c r="AE383" s="43">
        <f t="shared" si="430"/>
        <v>7.1144357790864143E-2</v>
      </c>
      <c r="AF383" s="43">
        <f t="shared" si="430"/>
        <v>-5.5093261580879349E-2</v>
      </c>
      <c r="AG383" s="43">
        <f t="shared" si="430"/>
        <v>-0.11642836299970816</v>
      </c>
      <c r="AH383" s="43">
        <f t="shared" si="430"/>
        <v>-9.6449300102424029E-2</v>
      </c>
      <c r="AI383" s="43">
        <f t="shared" si="430"/>
        <v>-8.3860759493671333E-3</v>
      </c>
      <c r="AJ383" s="43">
        <f t="shared" si="430"/>
        <v>3.3213023718314805E-2</v>
      </c>
    </row>
    <row r="384" spans="1:36">
      <c r="A384" s="1">
        <f>A108</f>
        <v>40026</v>
      </c>
      <c r="B384" s="43">
        <f t="shared" ref="B384:AJ384" si="431">IF(OR(B108="C",B96="C"),"C",(B108/B96-1))</f>
        <v>0.12206863351901509</v>
      </c>
      <c r="C384" s="43">
        <f t="shared" si="431"/>
        <v>-7.8247261345852914E-2</v>
      </c>
      <c r="D384" s="43">
        <f t="shared" si="431"/>
        <v>3.0607645149657303E-2</v>
      </c>
      <c r="E384" s="43">
        <f t="shared" si="431"/>
        <v>-5.6890250456841929E-2</v>
      </c>
      <c r="F384" s="43">
        <f t="shared" si="431"/>
        <v>-3.8312980375326711E-2</v>
      </c>
      <c r="G384" s="43">
        <f t="shared" si="431"/>
        <v>-0.10172810232090246</v>
      </c>
      <c r="H384" s="43">
        <f t="shared" si="431"/>
        <v>-1.62687914838342E-2</v>
      </c>
      <c r="I384" s="43">
        <f t="shared" si="431"/>
        <v>0.31648902821316605</v>
      </c>
      <c r="J384" s="43">
        <f t="shared" si="431"/>
        <v>0.13018176020408156</v>
      </c>
      <c r="K384" s="43">
        <f t="shared" si="431"/>
        <v>-8.5245157814139438E-2</v>
      </c>
      <c r="L384" s="43">
        <f t="shared" si="431"/>
        <v>7.0127942886937022E-2</v>
      </c>
      <c r="M384" s="43">
        <f t="shared" si="431"/>
        <v>8.7546215951105344E-2</v>
      </c>
      <c r="N384" s="43">
        <f t="shared" si="431"/>
        <v>-3.8365473324182608E-2</v>
      </c>
      <c r="O384" s="43">
        <f t="shared" si="431"/>
        <v>-0.16896667788623354</v>
      </c>
      <c r="P384" s="43">
        <f t="shared" si="431"/>
        <v>7.5905511811023674E-2</v>
      </c>
      <c r="Q384" s="43">
        <f t="shared" si="431"/>
        <v>-6.9771513612886249E-2</v>
      </c>
      <c r="R384" s="43">
        <f t="shared" si="431"/>
        <v>7.0733181578508386E-3</v>
      </c>
      <c r="S384" s="43">
        <f t="shared" si="431"/>
        <v>4.050803352597665E-2</v>
      </c>
      <c r="T384" s="43">
        <f t="shared" si="431"/>
        <v>-1.4775413711583973E-2</v>
      </c>
      <c r="U384" s="43">
        <f t="shared" si="431"/>
        <v>2.1561433996266866E-2</v>
      </c>
      <c r="V384" s="43">
        <f t="shared" si="431"/>
        <v>1.1329939229625774E-2</v>
      </c>
      <c r="W384" s="43">
        <f t="shared" si="431"/>
        <v>3.5288214962649223E-2</v>
      </c>
      <c r="X384" s="43">
        <f t="shared" si="431"/>
        <v>0.23292550720148686</v>
      </c>
      <c r="Y384" s="43">
        <f t="shared" si="431"/>
        <v>0.1253613266392819</v>
      </c>
      <c r="Z384" s="43">
        <f t="shared" si="431"/>
        <v>3.1394298981039626E-2</v>
      </c>
      <c r="AA384" s="43">
        <f t="shared" si="431"/>
        <v>-2.7905025002622708E-2</v>
      </c>
      <c r="AB384" s="43">
        <f t="shared" si="431"/>
        <v>0.19391289205347984</v>
      </c>
      <c r="AC384" s="43">
        <f t="shared" si="431"/>
        <v>1.7043777126616533E-2</v>
      </c>
      <c r="AD384" s="43">
        <f t="shared" si="431"/>
        <v>0.1716171617161717</v>
      </c>
      <c r="AE384" s="43">
        <f t="shared" si="431"/>
        <v>0.29901633081845103</v>
      </c>
      <c r="AF384" s="43">
        <f t="shared" si="431"/>
        <v>8.2964894380833654E-2</v>
      </c>
      <c r="AG384" s="43">
        <f t="shared" si="431"/>
        <v>-7.4589910244506341E-2</v>
      </c>
      <c r="AH384" s="43">
        <f t="shared" si="431"/>
        <v>-7.5602926564899309E-2</v>
      </c>
      <c r="AI384" s="43">
        <f t="shared" si="431"/>
        <v>0.1266266689200608</v>
      </c>
      <c r="AJ384" s="43">
        <f t="shared" si="431"/>
        <v>-1.2377244207316673E-3</v>
      </c>
    </row>
    <row r="385" spans="1:36">
      <c r="A385" s="1">
        <f>A109</f>
        <v>40057</v>
      </c>
      <c r="B385" s="43">
        <f t="shared" ref="B385:AJ385" si="432">IF(OR(B109="C",B97="C"),"C",(B109/B97-1))</f>
        <v>2.7248022223564261E-2</v>
      </c>
      <c r="C385" s="43">
        <f t="shared" si="432"/>
        <v>-2.4119249043921265E-3</v>
      </c>
      <c r="D385" s="43">
        <f t="shared" si="432"/>
        <v>0.11314360674853341</v>
      </c>
      <c r="E385" s="43">
        <f t="shared" si="432"/>
        <v>4.6212724826604212E-2</v>
      </c>
      <c r="F385" s="43">
        <f t="shared" si="432"/>
        <v>7.7609786384306823E-2</v>
      </c>
      <c r="G385" s="43">
        <f t="shared" si="432"/>
        <v>4.5868864639762252E-2</v>
      </c>
      <c r="H385" s="43">
        <f t="shared" si="432"/>
        <v>-3.9078715698764865E-3</v>
      </c>
      <c r="I385" s="43">
        <f t="shared" si="432"/>
        <v>7.9914860681114641E-2</v>
      </c>
      <c r="J385" s="43">
        <f t="shared" si="432"/>
        <v>5.6620209059233373E-2</v>
      </c>
      <c r="K385" s="43">
        <f t="shared" si="432"/>
        <v>3.0037413148049197E-2</v>
      </c>
      <c r="L385" s="43">
        <f t="shared" si="432"/>
        <v>-1.1138519051923534E-2</v>
      </c>
      <c r="M385" s="43">
        <f t="shared" si="432"/>
        <v>3.2194931010862016E-2</v>
      </c>
      <c r="N385" s="43">
        <f t="shared" si="432"/>
        <v>0.11865961199294528</v>
      </c>
      <c r="O385" s="43">
        <f t="shared" si="432"/>
        <v>-0.19244863237796095</v>
      </c>
      <c r="P385" s="43">
        <f t="shared" si="432"/>
        <v>4.1759695691722554E-2</v>
      </c>
      <c r="Q385" s="43">
        <f t="shared" si="432"/>
        <v>8.8992293151083368E-2</v>
      </c>
      <c r="R385" s="43">
        <f t="shared" si="432"/>
        <v>3.0976338661475644E-2</v>
      </c>
      <c r="S385" s="43">
        <f t="shared" si="432"/>
        <v>5.0315105342482402E-2</v>
      </c>
      <c r="T385" s="43">
        <f t="shared" si="432"/>
        <v>-1.0468754569114225E-2</v>
      </c>
      <c r="U385" s="43">
        <f t="shared" si="432"/>
        <v>-2.7355260692568439E-2</v>
      </c>
      <c r="V385" s="43">
        <f t="shared" si="432"/>
        <v>1.3874301558627122E-2</v>
      </c>
      <c r="W385" s="43">
        <f t="shared" si="432"/>
        <v>2.9662967319592504E-3</v>
      </c>
      <c r="X385" s="43">
        <f t="shared" si="432"/>
        <v>0.21870939800779565</v>
      </c>
      <c r="Y385" s="43">
        <f t="shared" si="432"/>
        <v>6.9317767238234129E-2</v>
      </c>
      <c r="Z385" s="43">
        <f t="shared" si="432"/>
        <v>2.8345638054296574E-2</v>
      </c>
      <c r="AA385" s="43">
        <f t="shared" si="432"/>
        <v>5.7345163687224199E-2</v>
      </c>
      <c r="AB385" s="43">
        <f t="shared" si="432"/>
        <v>0.19917930997246369</v>
      </c>
      <c r="AC385" s="43">
        <f t="shared" si="432"/>
        <v>4.4628080043517038E-2</v>
      </c>
      <c r="AD385" s="43">
        <f t="shared" si="432"/>
        <v>0.14891254653517083</v>
      </c>
      <c r="AE385" s="43">
        <f t="shared" si="432"/>
        <v>0.22817740166118172</v>
      </c>
      <c r="AF385" s="43">
        <f t="shared" si="432"/>
        <v>8.6695990310448057E-3</v>
      </c>
      <c r="AG385" s="43">
        <f t="shared" si="432"/>
        <v>-0.13297463489623362</v>
      </c>
      <c r="AH385" s="43">
        <f t="shared" si="432"/>
        <v>9.196050775740483E-3</v>
      </c>
      <c r="AI385" s="43">
        <f t="shared" si="432"/>
        <v>6.2048851622311441E-2</v>
      </c>
      <c r="AJ385" s="43">
        <f t="shared" si="432"/>
        <v>3.0134929669476618E-2</v>
      </c>
    </row>
    <row r="386" spans="1:36">
      <c r="A386" s="1">
        <f>A110</f>
        <v>40087</v>
      </c>
      <c r="B386" s="43">
        <f t="shared" ref="B386:AJ386" si="433">IF(OR(B110="C",B98="C"),"C",(B110/B98-1))</f>
        <v>2.9280480864987801E-2</v>
      </c>
      <c r="C386" s="43">
        <f t="shared" si="433"/>
        <v>8.9986750031920693E-3</v>
      </c>
      <c r="D386" s="43">
        <f t="shared" si="433"/>
        <v>8.4477775920131837E-2</v>
      </c>
      <c r="E386" s="43">
        <f t="shared" si="433"/>
        <v>7.0679675484015547E-3</v>
      </c>
      <c r="F386" s="43">
        <f t="shared" si="433"/>
        <v>1.3742041837198737E-2</v>
      </c>
      <c r="G386" s="43">
        <f t="shared" si="433"/>
        <v>-3.0688990005578565E-2</v>
      </c>
      <c r="H386" s="43">
        <f t="shared" si="433"/>
        <v>-7.6808239787061638E-2</v>
      </c>
      <c r="I386" s="43">
        <f t="shared" si="433"/>
        <v>-2.5340148297458787E-2</v>
      </c>
      <c r="J386" s="43">
        <f t="shared" si="433"/>
        <v>-0.10796983363019674</v>
      </c>
      <c r="K386" s="43">
        <f t="shared" si="433"/>
        <v>7.4368657068680566E-2</v>
      </c>
      <c r="L386" s="43">
        <f t="shared" si="433"/>
        <v>-5.0735407773801144E-2</v>
      </c>
      <c r="M386" s="43">
        <f t="shared" si="433"/>
        <v>-0.18214598464946175</v>
      </c>
      <c r="N386" s="43">
        <f t="shared" si="433"/>
        <v>-8.7474486608072666E-2</v>
      </c>
      <c r="O386" s="43">
        <f t="shared" si="433"/>
        <v>-0.21771321991748149</v>
      </c>
      <c r="P386" s="43">
        <f t="shared" si="433"/>
        <v>-6.6529536543035284E-2</v>
      </c>
      <c r="Q386" s="43">
        <f t="shared" si="433"/>
        <v>-0.12679263864097989</v>
      </c>
      <c r="R386" s="43">
        <f t="shared" si="433"/>
        <v>5.0841981221727561E-3</v>
      </c>
      <c r="S386" s="43">
        <f t="shared" si="433"/>
        <v>3.9000523610321247E-2</v>
      </c>
      <c r="T386" s="43">
        <f t="shared" si="433"/>
        <v>1.3965716689452012E-2</v>
      </c>
      <c r="U386" s="43">
        <f t="shared" si="433"/>
        <v>4.1489116664747305E-2</v>
      </c>
      <c r="V386" s="43">
        <f t="shared" si="433"/>
        <v>2.5556995990231757E-2</v>
      </c>
      <c r="W386" s="43">
        <f t="shared" si="433"/>
        <v>-0.14131288573031608</v>
      </c>
      <c r="X386" s="43">
        <f t="shared" si="433"/>
        <v>0.19938747911860633</v>
      </c>
      <c r="Y386" s="43">
        <f t="shared" si="433"/>
        <v>-6.4567859554355178E-2</v>
      </c>
      <c r="Z386" s="43">
        <f t="shared" si="433"/>
        <v>2.0090261305989676E-2</v>
      </c>
      <c r="AA386" s="43">
        <f t="shared" si="433"/>
        <v>2.0518213781228756E-3</v>
      </c>
      <c r="AB386" s="43">
        <f t="shared" si="433"/>
        <v>0.24410298385296536</v>
      </c>
      <c r="AC386" s="43">
        <f t="shared" si="433"/>
        <v>4.7309676329569506E-2</v>
      </c>
      <c r="AD386" s="43">
        <f t="shared" si="433"/>
        <v>0.17905093778825454</v>
      </c>
      <c r="AE386" s="43">
        <f t="shared" si="433"/>
        <v>3.1673957583476353E-2</v>
      </c>
      <c r="AF386" s="43">
        <f t="shared" si="433"/>
        <v>-6.9456021207110918E-2</v>
      </c>
      <c r="AG386" s="43">
        <f t="shared" si="433"/>
        <v>0.10234462225530327</v>
      </c>
      <c r="AH386" s="43">
        <f t="shared" si="433"/>
        <v>3.1530503575232016E-2</v>
      </c>
      <c r="AI386" s="43">
        <f t="shared" si="433"/>
        <v>0.15965046757626866</v>
      </c>
      <c r="AJ386" s="43">
        <f t="shared" si="433"/>
        <v>4.5220838507178396E-3</v>
      </c>
    </row>
    <row r="387" spans="1:36">
      <c r="A387" s="1">
        <f>A111</f>
        <v>40118</v>
      </c>
      <c r="B387" s="43">
        <f t="shared" ref="B387:AJ387" si="434">IF(OR(B111="C",B99="C"),"C",(B111/B99-1))</f>
        <v>3.1586892670200095E-2</v>
      </c>
      <c r="C387" s="43">
        <f t="shared" si="434"/>
        <v>-3.7161462391724132E-2</v>
      </c>
      <c r="D387" s="43">
        <f t="shared" si="434"/>
        <v>7.9042830777063644E-2</v>
      </c>
      <c r="E387" s="43">
        <f t="shared" si="434"/>
        <v>-1.2094853733737754E-2</v>
      </c>
      <c r="F387" s="43">
        <f t="shared" si="434"/>
        <v>8.7622717680522211E-3</v>
      </c>
      <c r="G387" s="43">
        <f t="shared" si="434"/>
        <v>2.2747053356739322E-2</v>
      </c>
      <c r="H387" s="43">
        <f t="shared" si="434"/>
        <v>-1.4598450375107652E-2</v>
      </c>
      <c r="I387" s="43">
        <f t="shared" si="434"/>
        <v>-2.9112081513827937E-3</v>
      </c>
      <c r="J387" s="43">
        <f t="shared" si="434"/>
        <v>1.8018403595120969E-2</v>
      </c>
      <c r="K387" s="43">
        <f t="shared" si="434"/>
        <v>-0.1369106167465417</v>
      </c>
      <c r="L387" s="43">
        <f t="shared" si="434"/>
        <v>-3.0269349042273297E-2</v>
      </c>
      <c r="M387" s="43">
        <f t="shared" si="434"/>
        <v>-0.14406559566653065</v>
      </c>
      <c r="N387" s="43">
        <f t="shared" si="434"/>
        <v>-8.0319585832690388E-2</v>
      </c>
      <c r="O387" s="43">
        <f t="shared" si="434"/>
        <v>8.464242163402913E-3</v>
      </c>
      <c r="P387" s="43">
        <f t="shared" si="434"/>
        <v>4.091723396632041E-2</v>
      </c>
      <c r="Q387" s="43">
        <f t="shared" si="434"/>
        <v>-4.7195664088666933E-2</v>
      </c>
      <c r="R387" s="43">
        <f t="shared" si="434"/>
        <v>-1.4157926762074946E-2</v>
      </c>
      <c r="S387" s="43">
        <f t="shared" si="434"/>
        <v>-1.1004558166163858E-2</v>
      </c>
      <c r="T387" s="43">
        <f t="shared" si="434"/>
        <v>5.785277211199702E-2</v>
      </c>
      <c r="U387" s="43">
        <f t="shared" si="434"/>
        <v>4.259845925440997E-2</v>
      </c>
      <c r="V387" s="43">
        <f t="shared" si="434"/>
        <v>9.3077963468484182E-3</v>
      </c>
      <c r="W387" s="43">
        <f t="shared" si="434"/>
        <v>-3.608683394417822E-2</v>
      </c>
      <c r="X387" s="43">
        <f t="shared" si="434"/>
        <v>3.1420991543690935E-2</v>
      </c>
      <c r="Y387" s="43">
        <f t="shared" si="434"/>
        <v>-7.2482695572678613E-2</v>
      </c>
      <c r="Z387" s="43">
        <f t="shared" si="434"/>
        <v>4.3734550294733943E-3</v>
      </c>
      <c r="AA387" s="43">
        <f t="shared" si="434"/>
        <v>1.6355982105975553E-2</v>
      </c>
      <c r="AB387" s="43">
        <f t="shared" si="434"/>
        <v>0.18089621877328832</v>
      </c>
      <c r="AC387" s="43">
        <f t="shared" si="434"/>
        <v>9.9303803623424614E-2</v>
      </c>
      <c r="AD387" s="43">
        <f t="shared" si="434"/>
        <v>0.10692043029484788</v>
      </c>
      <c r="AE387" s="43">
        <f t="shared" si="434"/>
        <v>8.36011049100851E-2</v>
      </c>
      <c r="AF387" s="43">
        <f t="shared" si="434"/>
        <v>-3.9572486329504719E-2</v>
      </c>
      <c r="AG387" s="43">
        <f t="shared" si="434"/>
        <v>-9.2982711027168596E-3</v>
      </c>
      <c r="AH387" s="43">
        <f t="shared" si="434"/>
        <v>4.4078279331671855E-2</v>
      </c>
      <c r="AI387" s="43">
        <f t="shared" si="434"/>
        <v>0.11436541143654111</v>
      </c>
      <c r="AJ387" s="43">
        <f t="shared" si="434"/>
        <v>4.6498546138633579E-3</v>
      </c>
    </row>
    <row r="388" spans="1:36">
      <c r="A388" s="1">
        <f>A112</f>
        <v>40148</v>
      </c>
      <c r="B388" s="43">
        <f t="shared" ref="B388:AJ388" si="435">IF(OR(B112="C",B100="C"),"C",(B112/B100-1))</f>
        <v>8.5107379685824602E-2</v>
      </c>
      <c r="C388" s="43">
        <f t="shared" si="435"/>
        <v>7.6817090724659032E-3</v>
      </c>
      <c r="D388" s="43">
        <f t="shared" si="435"/>
        <v>9.2991160910853354E-2</v>
      </c>
      <c r="E388" s="43">
        <f t="shared" si="435"/>
        <v>-8.5458077687165956E-2</v>
      </c>
      <c r="F388" s="43">
        <f t="shared" si="435"/>
        <v>0.13320697000121995</v>
      </c>
      <c r="G388" s="43">
        <f t="shared" si="435"/>
        <v>9.7030297570789514E-2</v>
      </c>
      <c r="H388" s="43">
        <f t="shared" si="435"/>
        <v>2.6295833466841723E-2</v>
      </c>
      <c r="I388" s="43">
        <f t="shared" si="435"/>
        <v>-9.585024217829563E-2</v>
      </c>
      <c r="J388" s="43">
        <f t="shared" si="435"/>
        <v>-9.2378021182221381E-2</v>
      </c>
      <c r="K388" s="43">
        <f t="shared" si="435"/>
        <v>0.15926012098650544</v>
      </c>
      <c r="L388" s="43">
        <f t="shared" si="435"/>
        <v>-9.1797156800339508E-2</v>
      </c>
      <c r="M388" s="43">
        <f t="shared" si="435"/>
        <v>4.9111393208505216E-2</v>
      </c>
      <c r="N388" s="43">
        <f t="shared" si="435"/>
        <v>2.4004821929295872E-2</v>
      </c>
      <c r="O388" s="43">
        <f t="shared" si="435"/>
        <v>4.3151746334485708E-2</v>
      </c>
      <c r="P388" s="43">
        <f t="shared" si="435"/>
        <v>-6.7432950191570917E-2</v>
      </c>
      <c r="Q388" s="43">
        <f t="shared" si="435"/>
        <v>6.9279406955194522E-2</v>
      </c>
      <c r="R388" s="43">
        <f t="shared" si="435"/>
        <v>3.2888609611867237E-2</v>
      </c>
      <c r="S388" s="43">
        <f t="shared" si="435"/>
        <v>6.1145990515197202E-2</v>
      </c>
      <c r="T388" s="43">
        <f t="shared" si="435"/>
        <v>4.4342673878183358E-2</v>
      </c>
      <c r="U388" s="43">
        <f t="shared" si="435"/>
        <v>3.7252832958664106E-2</v>
      </c>
      <c r="V388" s="43">
        <f t="shared" si="435"/>
        <v>3.9789182631883913E-2</v>
      </c>
      <c r="W388" s="43">
        <f t="shared" si="435"/>
        <v>-8.7466269656648388E-2</v>
      </c>
      <c r="X388" s="43">
        <f t="shared" si="435"/>
        <v>9.0250160359204523E-2</v>
      </c>
      <c r="Y388" s="43">
        <f t="shared" si="435"/>
        <v>8.407155316892978E-2</v>
      </c>
      <c r="Z388" s="43">
        <f t="shared" si="435"/>
        <v>3.8844327488339436E-2</v>
      </c>
      <c r="AA388" s="43">
        <f t="shared" si="435"/>
        <v>7.1981834437033765E-2</v>
      </c>
      <c r="AB388" s="43">
        <f t="shared" si="435"/>
        <v>0.30514743445654613</v>
      </c>
      <c r="AC388" s="43">
        <f t="shared" si="435"/>
        <v>0.12107650966711025</v>
      </c>
      <c r="AD388" s="43">
        <f t="shared" si="435"/>
        <v>0.32239330091842255</v>
      </c>
      <c r="AE388" s="43">
        <f t="shared" si="435"/>
        <v>-3.1313109378732329E-2</v>
      </c>
      <c r="AF388" s="43">
        <f t="shared" si="435"/>
        <v>-5.22288548533828E-2</v>
      </c>
      <c r="AG388" s="43">
        <f t="shared" si="435"/>
        <v>0.31130434782608685</v>
      </c>
      <c r="AH388" s="43">
        <f t="shared" si="435"/>
        <v>0.13475834558897604</v>
      </c>
      <c r="AI388" s="43">
        <f t="shared" si="435"/>
        <v>-6.6663529190295834E-2</v>
      </c>
      <c r="AJ388" s="43">
        <f t="shared" si="435"/>
        <v>4.4220001990542768E-2</v>
      </c>
    </row>
    <row r="389" spans="1:36">
      <c r="A389" s="1">
        <f>A113</f>
        <v>40179</v>
      </c>
      <c r="B389" s="43">
        <f t="shared" ref="B389:AJ389" si="436">IF(OR(B113="C",B101="C"),"C",(B113/B101-1))</f>
        <v>6.1244912509551552E-2</v>
      </c>
      <c r="C389" s="43">
        <f t="shared" si="436"/>
        <v>2.3182915653149339E-2</v>
      </c>
      <c r="D389" s="43">
        <f t="shared" si="436"/>
        <v>0.16595354931875006</v>
      </c>
      <c r="E389" s="43">
        <f t="shared" si="436"/>
        <v>8.8257318196293788E-2</v>
      </c>
      <c r="F389" s="43">
        <f t="shared" si="436"/>
        <v>5.8838427809349003E-2</v>
      </c>
      <c r="G389" s="43">
        <f t="shared" si="436"/>
        <v>8.5311223625515353E-2</v>
      </c>
      <c r="H389" s="43">
        <f t="shared" si="436"/>
        <v>5.0434409012793502E-2</v>
      </c>
      <c r="I389" s="43">
        <f t="shared" si="436"/>
        <v>-0.25268831339555675</v>
      </c>
      <c r="J389" s="43">
        <f t="shared" si="436"/>
        <v>4.3351539036660558E-2</v>
      </c>
      <c r="K389" s="43">
        <f t="shared" si="436"/>
        <v>-4.2178095291669049E-2</v>
      </c>
      <c r="L389" s="43">
        <f t="shared" si="436"/>
        <v>3.2905412715012128E-2</v>
      </c>
      <c r="M389" s="43">
        <f t="shared" si="436"/>
        <v>-2.0138472804740015E-2</v>
      </c>
      <c r="N389" s="43">
        <f t="shared" si="436"/>
        <v>3.1937209795648958E-2</v>
      </c>
      <c r="O389" s="43">
        <f t="shared" si="436"/>
        <v>-8.6722600549305806E-2</v>
      </c>
      <c r="P389" s="43">
        <f t="shared" si="436"/>
        <v>2.4788266887006749E-2</v>
      </c>
      <c r="Q389" s="43">
        <f t="shared" si="436"/>
        <v>-8.1513102545726523E-2</v>
      </c>
      <c r="R389" s="43">
        <f t="shared" si="436"/>
        <v>0.10175048510209028</v>
      </c>
      <c r="S389" s="43">
        <f t="shared" si="436"/>
        <v>0.14736497008441929</v>
      </c>
      <c r="T389" s="43">
        <f t="shared" si="436"/>
        <v>2.9058496907116149E-2</v>
      </c>
      <c r="U389" s="43">
        <f t="shared" si="436"/>
        <v>0.10520885069552732</v>
      </c>
      <c r="V389" s="43">
        <f t="shared" si="436"/>
        <v>5.4311388242895386E-2</v>
      </c>
      <c r="W389" s="43">
        <f t="shared" si="436"/>
        <v>-3.1605626663287256E-2</v>
      </c>
      <c r="X389" s="43">
        <f t="shared" si="436"/>
        <v>7.3656409098017406E-2</v>
      </c>
      <c r="Y389" s="43">
        <f t="shared" si="436"/>
        <v>-4.0419269150692827E-2</v>
      </c>
      <c r="Z389" s="43">
        <f t="shared" si="436"/>
        <v>4.3758167943066528E-2</v>
      </c>
      <c r="AA389" s="43">
        <f t="shared" si="436"/>
        <v>2.4349503599492284E-3</v>
      </c>
      <c r="AB389" s="43">
        <f t="shared" si="436"/>
        <v>-9.7908625098442892E-3</v>
      </c>
      <c r="AC389" s="43">
        <f t="shared" si="436"/>
        <v>0.13968114117893848</v>
      </c>
      <c r="AD389" s="43">
        <f t="shared" si="436"/>
        <v>0.15122494432071276</v>
      </c>
      <c r="AE389" s="43">
        <f t="shared" si="436"/>
        <v>-0.16323484263013588</v>
      </c>
      <c r="AF389" s="43">
        <f t="shared" si="436"/>
        <v>-4.0151920514515327E-2</v>
      </c>
      <c r="AG389" s="43">
        <f t="shared" si="436"/>
        <v>0.24928083423229053</v>
      </c>
      <c r="AH389" s="43">
        <f t="shared" si="436"/>
        <v>0.11745414393777098</v>
      </c>
      <c r="AI389" s="43">
        <f t="shared" si="436"/>
        <v>-6.621068045746914E-2</v>
      </c>
      <c r="AJ389" s="43">
        <f t="shared" si="436"/>
        <v>4.4152900420802998E-2</v>
      </c>
    </row>
    <row r="390" spans="1:36">
      <c r="A390" s="1">
        <f>A114</f>
        <v>40210</v>
      </c>
      <c r="B390" s="43">
        <f t="shared" ref="B390:AJ390" si="437">IF(OR(B114="C",B102="C"),"C",(B114/B102-1))</f>
        <v>9.7699789188623321E-3</v>
      </c>
      <c r="C390" s="43">
        <f t="shared" si="437"/>
        <v>1.5880766369047672E-2</v>
      </c>
      <c r="D390" s="43">
        <f t="shared" si="437"/>
        <v>-3.1956201914959959E-3</v>
      </c>
      <c r="E390" s="43">
        <f t="shared" si="437"/>
        <v>5.6286697712087497E-2</v>
      </c>
      <c r="F390" s="43">
        <f t="shared" si="437"/>
        <v>-1.1318531681265509E-2</v>
      </c>
      <c r="G390" s="43">
        <f t="shared" si="437"/>
        <v>2.9062480610535513E-2</v>
      </c>
      <c r="H390" s="43">
        <f t="shared" si="437"/>
        <v>-1.0847289212743472E-2</v>
      </c>
      <c r="I390" s="43">
        <f t="shared" si="437"/>
        <v>-3.5206089702002563E-2</v>
      </c>
      <c r="J390" s="43">
        <f t="shared" si="437"/>
        <v>-8.7193589682803108E-2</v>
      </c>
      <c r="K390" s="43">
        <f t="shared" si="437"/>
        <v>-4.2487006588480813E-2</v>
      </c>
      <c r="L390" s="43">
        <f t="shared" si="437"/>
        <v>-1.079536292128791E-2</v>
      </c>
      <c r="M390" s="43">
        <f t="shared" si="437"/>
        <v>1.8412899591606857E-2</v>
      </c>
      <c r="N390" s="43">
        <f t="shared" si="437"/>
        <v>-4.6238125258146523E-2</v>
      </c>
      <c r="O390" s="43">
        <f t="shared" si="437"/>
        <v>-0.16657571623465206</v>
      </c>
      <c r="P390" s="43">
        <f t="shared" si="437"/>
        <v>-2.0495344148987238E-2</v>
      </c>
      <c r="Q390" s="43">
        <f t="shared" si="437"/>
        <v>-2.4172661870503598E-2</v>
      </c>
      <c r="R390" s="43">
        <f t="shared" si="437"/>
        <v>7.4734915014822434E-2</v>
      </c>
      <c r="S390" s="43">
        <f t="shared" si="437"/>
        <v>8.1738775600233904E-2</v>
      </c>
      <c r="T390" s="43">
        <f t="shared" si="437"/>
        <v>-3.5264864111174354E-2</v>
      </c>
      <c r="U390" s="43">
        <f t="shared" si="437"/>
        <v>-2.17510443180573E-2</v>
      </c>
      <c r="V390" s="43">
        <f t="shared" si="437"/>
        <v>1.2703366920619352E-2</v>
      </c>
      <c r="W390" s="43">
        <f t="shared" si="437"/>
        <v>-5.9008861174926208E-2</v>
      </c>
      <c r="X390" s="43">
        <f t="shared" si="437"/>
        <v>7.2102258624968885E-2</v>
      </c>
      <c r="Y390" s="43">
        <f t="shared" si="437"/>
        <v>-0.12779889361381858</v>
      </c>
      <c r="Z390" s="43">
        <f t="shared" si="437"/>
        <v>6.7559258312170911E-3</v>
      </c>
      <c r="AA390" s="43">
        <f t="shared" si="437"/>
        <v>1.9325696190742203E-2</v>
      </c>
      <c r="AB390" s="43">
        <f t="shared" si="437"/>
        <v>7.4012589057204092E-3</v>
      </c>
      <c r="AC390" s="43">
        <f t="shared" si="437"/>
        <v>8.7893725457431682E-2</v>
      </c>
      <c r="AD390" s="43">
        <f t="shared" si="437"/>
        <v>0.11686637564819979</v>
      </c>
      <c r="AE390" s="43">
        <f t="shared" si="437"/>
        <v>-8.8856057408189137E-2</v>
      </c>
      <c r="AF390" s="43">
        <f t="shared" si="437"/>
        <v>1.728475739258295E-2</v>
      </c>
      <c r="AG390" s="43">
        <f t="shared" si="437"/>
        <v>0.11679676206996237</v>
      </c>
      <c r="AH390" s="43">
        <f t="shared" si="437"/>
        <v>0.11802822635364363</v>
      </c>
      <c r="AI390" s="43">
        <f t="shared" si="437"/>
        <v>-2.9310280859273785E-3</v>
      </c>
      <c r="AJ390" s="43">
        <f t="shared" si="437"/>
        <v>1.5061582131431273E-2</v>
      </c>
    </row>
    <row r="391" spans="1:36">
      <c r="A391" s="1">
        <f>A115</f>
        <v>40238</v>
      </c>
      <c r="B391" s="43">
        <f t="shared" ref="B391:AJ391" si="438">IF(OR(B115="C",B103="C"),"C",(B115/B103-1))</f>
        <v>-2.5454236918340811E-3</v>
      </c>
      <c r="C391" s="43">
        <f t="shared" si="438"/>
        <v>7.1036975464877639E-3</v>
      </c>
      <c r="D391" s="43">
        <f t="shared" si="438"/>
        <v>0.10682099179216764</v>
      </c>
      <c r="E391" s="43">
        <f t="shared" si="438"/>
        <v>-3.0529257608138516E-2</v>
      </c>
      <c r="F391" s="43">
        <f t="shared" si="438"/>
        <v>0.13992468169047756</v>
      </c>
      <c r="G391" s="43">
        <f t="shared" si="438"/>
        <v>6.4701410052453667E-2</v>
      </c>
      <c r="H391" s="43">
        <f t="shared" si="438"/>
        <v>-2.2942306693669812E-2</v>
      </c>
      <c r="I391" s="43">
        <f t="shared" si="438"/>
        <v>3.0908178625188132E-2</v>
      </c>
      <c r="J391" s="43">
        <f t="shared" si="438"/>
        <v>-0.21217373308844456</v>
      </c>
      <c r="K391" s="43">
        <f t="shared" si="438"/>
        <v>2.534195330634792E-2</v>
      </c>
      <c r="L391" s="43">
        <f t="shared" si="438"/>
        <v>-6.4464213076773635E-3</v>
      </c>
      <c r="M391" s="43">
        <f t="shared" si="438"/>
        <v>9.559914290424576E-4</v>
      </c>
      <c r="N391" s="43">
        <f t="shared" si="438"/>
        <v>6.3938671915466649E-2</v>
      </c>
      <c r="O391" s="43">
        <f t="shared" si="438"/>
        <v>2.614765735920499E-2</v>
      </c>
      <c r="P391" s="43">
        <f t="shared" si="438"/>
        <v>0.16617933723196887</v>
      </c>
      <c r="Q391" s="43">
        <f t="shared" si="438"/>
        <v>-5.3193960511033644E-2</v>
      </c>
      <c r="R391" s="43">
        <f t="shared" si="438"/>
        <v>-2.25590561149136E-2</v>
      </c>
      <c r="S391" s="43">
        <f t="shared" si="438"/>
        <v>6.7621944738294193E-3</v>
      </c>
      <c r="T391" s="43">
        <f t="shared" si="438"/>
        <v>-2.3217595452860507E-2</v>
      </c>
      <c r="U391" s="43">
        <f t="shared" si="438"/>
        <v>7.2308774592334313E-2</v>
      </c>
      <c r="V391" s="43">
        <f t="shared" si="438"/>
        <v>1.3437027539088708E-2</v>
      </c>
      <c r="W391" s="43">
        <f t="shared" si="438"/>
        <v>-6.0806879162087046E-2</v>
      </c>
      <c r="X391" s="43">
        <f t="shared" si="438"/>
        <v>9.436065424600204E-2</v>
      </c>
      <c r="Y391" s="43">
        <f t="shared" si="438"/>
        <v>-0.11228997396860452</v>
      </c>
      <c r="Z391" s="43">
        <f t="shared" si="438"/>
        <v>9.7188536499244194E-3</v>
      </c>
      <c r="AA391" s="43">
        <f t="shared" si="438"/>
        <v>3.3394394045126674E-2</v>
      </c>
      <c r="AB391" s="43">
        <f t="shared" si="438"/>
        <v>5.7174911183595523E-2</v>
      </c>
      <c r="AC391" s="43">
        <f t="shared" si="438"/>
        <v>8.8491208373322694E-2</v>
      </c>
      <c r="AD391" s="43">
        <f t="shared" si="438"/>
        <v>0.2831793105871605</v>
      </c>
      <c r="AE391" s="43">
        <f t="shared" si="438"/>
        <v>-1.246710070646917E-3</v>
      </c>
      <c r="AF391" s="43">
        <f t="shared" si="438"/>
        <v>3.5194780698347916E-2</v>
      </c>
      <c r="AG391" s="43">
        <f t="shared" si="438"/>
        <v>3.3649338472757639E-2</v>
      </c>
      <c r="AH391" s="43">
        <f t="shared" si="438"/>
        <v>0.10937908863220058</v>
      </c>
      <c r="AI391" s="43">
        <f t="shared" si="438"/>
        <v>-5.1609020293780228E-2</v>
      </c>
      <c r="AJ391" s="43">
        <f t="shared" si="438"/>
        <v>2.3124033881120942E-2</v>
      </c>
    </row>
    <row r="392" spans="1:36">
      <c r="A392" s="1">
        <f>A116</f>
        <v>40269</v>
      </c>
      <c r="B392" s="43">
        <f t="shared" ref="B392:AJ392" si="439">IF(OR(B116="C",B104="C"),"C",(B116/B104-1))</f>
        <v>-3.8454429025997161E-2</v>
      </c>
      <c r="C392" s="43">
        <f t="shared" si="439"/>
        <v>5.2521466830737662E-2</v>
      </c>
      <c r="D392" s="43">
        <f t="shared" si="439"/>
        <v>-8.1266734667856722E-2</v>
      </c>
      <c r="E392" s="43">
        <f t="shared" si="439"/>
        <v>-6.3020296519464059E-2</v>
      </c>
      <c r="F392" s="43">
        <f t="shared" si="439"/>
        <v>0.22306322350845953</v>
      </c>
      <c r="G392" s="43">
        <f t="shared" si="439"/>
        <v>-6.9546293229881262E-2</v>
      </c>
      <c r="H392" s="43">
        <f t="shared" si="439"/>
        <v>-7.4832711291711762E-2</v>
      </c>
      <c r="I392" s="43">
        <f t="shared" si="439"/>
        <v>-0.21681458154404043</v>
      </c>
      <c r="J392" s="43">
        <f t="shared" si="439"/>
        <v>-6.2899848784459644E-2</v>
      </c>
      <c r="K392" s="43">
        <f t="shared" si="439"/>
        <v>7.1358626580827922E-2</v>
      </c>
      <c r="L392" s="43">
        <f t="shared" si="439"/>
        <v>-3.2377185636596639E-2</v>
      </c>
      <c r="M392" s="43">
        <f t="shared" si="439"/>
        <v>0.11116675012518784</v>
      </c>
      <c r="N392" s="43">
        <f t="shared" si="439"/>
        <v>-0.14196802935010477</v>
      </c>
      <c r="O392" s="43">
        <f t="shared" si="439"/>
        <v>-0.14478692039667651</v>
      </c>
      <c r="P392" s="43">
        <f t="shared" si="439"/>
        <v>5.1745525429735872E-2</v>
      </c>
      <c r="Q392" s="43">
        <f t="shared" si="439"/>
        <v>2.2614224911543079E-2</v>
      </c>
      <c r="R392" s="43">
        <f t="shared" si="439"/>
        <v>-8.353364516144568E-2</v>
      </c>
      <c r="S392" s="43">
        <f t="shared" si="439"/>
        <v>-6.8795337660295997E-2</v>
      </c>
      <c r="T392" s="43">
        <f t="shared" si="439"/>
        <v>-3.9251368545642817E-2</v>
      </c>
      <c r="U392" s="43">
        <f t="shared" si="439"/>
        <v>2.4755017770199395E-3</v>
      </c>
      <c r="V392" s="43">
        <f t="shared" si="439"/>
        <v>4.3999418622877151E-2</v>
      </c>
      <c r="W392" s="43">
        <f t="shared" si="439"/>
        <v>5.4464376893488264E-3</v>
      </c>
      <c r="X392" s="43">
        <f t="shared" si="439"/>
        <v>-1.5902936335156381E-2</v>
      </c>
      <c r="Y392" s="43">
        <f t="shared" si="439"/>
        <v>-0.10980911763488055</v>
      </c>
      <c r="Z392" s="43">
        <f t="shared" si="439"/>
        <v>2.793134336460934E-2</v>
      </c>
      <c r="AA392" s="43">
        <f t="shared" si="439"/>
        <v>-9.3993804752057208E-3</v>
      </c>
      <c r="AB392" s="43">
        <f t="shared" si="439"/>
        <v>8.5026570803375945E-2</v>
      </c>
      <c r="AC392" s="43">
        <f t="shared" si="439"/>
        <v>0.13517286508888637</v>
      </c>
      <c r="AD392" s="43">
        <f t="shared" si="439"/>
        <v>0.15664972122007215</v>
      </c>
      <c r="AE392" s="43">
        <f t="shared" si="439"/>
        <v>8.5028126352228561E-2</v>
      </c>
      <c r="AF392" s="43">
        <f t="shared" si="439"/>
        <v>-1.2510651483461199E-2</v>
      </c>
      <c r="AG392" s="43">
        <f t="shared" si="439"/>
        <v>-3.3423319192698031E-3</v>
      </c>
      <c r="AH392" s="43">
        <f t="shared" si="439"/>
        <v>9.3566794340655068E-2</v>
      </c>
      <c r="AI392" s="43">
        <f t="shared" si="439"/>
        <v>-1.7476801769315875E-2</v>
      </c>
      <c r="AJ392" s="43">
        <f t="shared" si="439"/>
        <v>7.7344482293499883E-3</v>
      </c>
    </row>
    <row r="393" spans="1:36">
      <c r="A393" s="1">
        <f>A117</f>
        <v>40299</v>
      </c>
      <c r="B393" s="43">
        <f t="shared" ref="B393:AJ393" si="440">IF(OR(B117="C",B105="C"),"C",(B117/B105-1))</f>
        <v>-4.2645778938207091E-2</v>
      </c>
      <c r="C393" s="43">
        <f t="shared" si="440"/>
        <v>5.6215544279599516E-2</v>
      </c>
      <c r="D393" s="43">
        <f t="shared" si="440"/>
        <v>-0.10447862092276494</v>
      </c>
      <c r="E393" s="43">
        <f t="shared" si="440"/>
        <v>-4.2627271466222805E-2</v>
      </c>
      <c r="F393" s="43">
        <f t="shared" si="440"/>
        <v>0.19545117095228459</v>
      </c>
      <c r="G393" s="43">
        <f t="shared" si="440"/>
        <v>-0.13757419488812361</v>
      </c>
      <c r="H393" s="43">
        <f t="shared" si="440"/>
        <v>-0.10273747557369395</v>
      </c>
      <c r="I393" s="43">
        <f t="shared" si="440"/>
        <v>-0.22587562544674766</v>
      </c>
      <c r="J393" s="43">
        <f t="shared" si="440"/>
        <v>-0.15505780346820808</v>
      </c>
      <c r="K393" s="43">
        <f t="shared" si="440"/>
        <v>-6.4158841826797319E-2</v>
      </c>
      <c r="L393" s="43">
        <f t="shared" si="440"/>
        <v>-0.14516889749052642</v>
      </c>
      <c r="M393" s="43">
        <f t="shared" si="440"/>
        <v>-0.18065524426950685</v>
      </c>
      <c r="N393" s="43">
        <f t="shared" si="440"/>
        <v>-0.1329104970291427</v>
      </c>
      <c r="O393" s="43">
        <f t="shared" si="440"/>
        <v>-0.11094937732492316</v>
      </c>
      <c r="P393" s="43">
        <f t="shared" si="440"/>
        <v>-6.6866516779082397E-2</v>
      </c>
      <c r="Q393" s="43">
        <f t="shared" si="440"/>
        <v>-0.18260126717448566</v>
      </c>
      <c r="R393" s="43">
        <f t="shared" si="440"/>
        <v>-0.10426843483493908</v>
      </c>
      <c r="S393" s="43">
        <f t="shared" si="440"/>
        <v>-9.2403389998023333E-2</v>
      </c>
      <c r="T393" s="43">
        <f t="shared" si="440"/>
        <v>-0.19524550868608992</v>
      </c>
      <c r="U393" s="43">
        <f t="shared" si="440"/>
        <v>-0.13446176641113183</v>
      </c>
      <c r="V393" s="43">
        <f t="shared" si="440"/>
        <v>-6.1418399678774938E-2</v>
      </c>
      <c r="W393" s="43">
        <f t="shared" si="440"/>
        <v>-0.18626285596154835</v>
      </c>
      <c r="X393" s="43">
        <f t="shared" si="440"/>
        <v>-0.127142619404227</v>
      </c>
      <c r="Y393" s="43">
        <f t="shared" si="440"/>
        <v>-0.26432026105704798</v>
      </c>
      <c r="Z393" s="43">
        <f t="shared" si="440"/>
        <v>-8.5377928307533546E-2</v>
      </c>
      <c r="AA393" s="43">
        <f t="shared" si="440"/>
        <v>-0.17938844847112123</v>
      </c>
      <c r="AB393" s="43">
        <f t="shared" si="440"/>
        <v>-0.17453446586082977</v>
      </c>
      <c r="AC393" s="43">
        <f t="shared" si="440"/>
        <v>4.0922108154276327E-2</v>
      </c>
      <c r="AD393" s="43">
        <f t="shared" si="440"/>
        <v>-7.389617587289854E-2</v>
      </c>
      <c r="AE393" s="43">
        <f t="shared" si="440"/>
        <v>-0.29004298987657751</v>
      </c>
      <c r="AF393" s="43">
        <f t="shared" si="440"/>
        <v>-9.6463220890595891E-2</v>
      </c>
      <c r="AG393" s="43">
        <f t="shared" si="440"/>
        <v>-0.30129295678802315</v>
      </c>
      <c r="AH393" s="43">
        <f t="shared" si="440"/>
        <v>-7.9260922120531818E-2</v>
      </c>
      <c r="AI393" s="43">
        <f t="shared" si="440"/>
        <v>-9.4846613991874884E-2</v>
      </c>
      <c r="AJ393" s="43">
        <f t="shared" si="440"/>
        <v>-6.0989537006811312E-2</v>
      </c>
    </row>
    <row r="394" spans="1:36">
      <c r="A394" s="1">
        <f>A118</f>
        <v>40330</v>
      </c>
      <c r="B394" s="43">
        <f t="shared" ref="B394:AJ394" si="441">IF(OR(B118="C",B106="C"),"C",(B118/B106-1))</f>
        <v>7.5919219601318089E-2</v>
      </c>
      <c r="C394" s="43">
        <f t="shared" si="441"/>
        <v>6.5308212716638447E-2</v>
      </c>
      <c r="D394" s="43">
        <f t="shared" si="441"/>
        <v>5.413781414943597E-2</v>
      </c>
      <c r="E394" s="43">
        <f t="shared" si="441"/>
        <v>5.7151083279349368E-2</v>
      </c>
      <c r="F394" s="43">
        <f t="shared" si="441"/>
        <v>0.43493426348269382</v>
      </c>
      <c r="G394" s="43">
        <f t="shared" si="441"/>
        <v>0.17295143435971472</v>
      </c>
      <c r="H394" s="43">
        <f t="shared" si="441"/>
        <v>3.9287243368876013E-2</v>
      </c>
      <c r="I394" s="43">
        <f t="shared" si="441"/>
        <v>-5.9244016029459501E-2</v>
      </c>
      <c r="J394" s="43">
        <f t="shared" si="441"/>
        <v>-4.9461684610513035E-2</v>
      </c>
      <c r="K394" s="43">
        <f t="shared" si="441"/>
        <v>0.35282599691230176</v>
      </c>
      <c r="L394" s="43">
        <f t="shared" si="441"/>
        <v>0.150432050274941</v>
      </c>
      <c r="M394" s="43">
        <f t="shared" si="441"/>
        <v>-0.15746386389800882</v>
      </c>
      <c r="N394" s="43">
        <f t="shared" si="441"/>
        <v>-1.6996131704791195E-2</v>
      </c>
      <c r="O394" s="43">
        <f t="shared" si="441"/>
        <v>-0.18537693006357858</v>
      </c>
      <c r="P394" s="43">
        <f t="shared" si="441"/>
        <v>0.13472191446931081</v>
      </c>
      <c r="Q394" s="43">
        <f t="shared" si="441"/>
        <v>4.1688111168296516E-2</v>
      </c>
      <c r="R394" s="43">
        <f t="shared" si="441"/>
        <v>-7.8509742345300726E-4</v>
      </c>
      <c r="S394" s="43">
        <f t="shared" si="441"/>
        <v>-7.5006048874909359E-3</v>
      </c>
      <c r="T394" s="43">
        <f t="shared" si="441"/>
        <v>1.8838413680442034E-2</v>
      </c>
      <c r="U394" s="43">
        <f t="shared" si="441"/>
        <v>-7.3271626099874254E-2</v>
      </c>
      <c r="V394" s="43">
        <f t="shared" si="441"/>
        <v>4.9895979974343252E-2</v>
      </c>
      <c r="W394" s="43">
        <f t="shared" si="441"/>
        <v>0.11917467093561007</v>
      </c>
      <c r="X394" s="43">
        <f t="shared" si="441"/>
        <v>0.2232391563867886</v>
      </c>
      <c r="Y394" s="43">
        <f t="shared" si="441"/>
        <v>-0.14056665934548651</v>
      </c>
      <c r="Z394" s="43">
        <f t="shared" si="441"/>
        <v>5.2111009129993668E-2</v>
      </c>
      <c r="AA394" s="43">
        <f t="shared" si="441"/>
        <v>-6.5198661564046523E-2</v>
      </c>
      <c r="AB394" s="43">
        <f t="shared" si="441"/>
        <v>-7.2650937799479731E-2</v>
      </c>
      <c r="AC394" s="43">
        <f t="shared" si="441"/>
        <v>0.14912169042769863</v>
      </c>
      <c r="AD394" s="43">
        <f t="shared" si="441"/>
        <v>5.6498800959232653E-2</v>
      </c>
      <c r="AE394" s="43">
        <f t="shared" si="441"/>
        <v>3.4448818897637734E-2</v>
      </c>
      <c r="AF394" s="43">
        <f t="shared" si="441"/>
        <v>9.8110338835794897E-2</v>
      </c>
      <c r="AG394" s="43">
        <f t="shared" si="441"/>
        <v>0.26294964028776979</v>
      </c>
      <c r="AH394" s="43">
        <f t="shared" si="441"/>
        <v>0.17320261437908502</v>
      </c>
      <c r="AI394" s="43">
        <f t="shared" si="441"/>
        <v>0.1457682582180575</v>
      </c>
      <c r="AJ394" s="43">
        <f t="shared" si="441"/>
        <v>6.9750294957630521E-2</v>
      </c>
    </row>
    <row r="395" spans="1:36">
      <c r="A395" s="1">
        <f>A119</f>
        <v>40360</v>
      </c>
      <c r="B395" s="43">
        <f t="shared" ref="B395:AJ395" si="442">IF(OR(B119="C",B107="C"),"C",(B119/B107-1))</f>
        <v>1.3211870880131205E-2</v>
      </c>
      <c r="C395" s="43">
        <f t="shared" si="442"/>
        <v>-1.3157395821484119E-2</v>
      </c>
      <c r="D395" s="43">
        <f t="shared" si="442"/>
        <v>-0.10138495047877372</v>
      </c>
      <c r="E395" s="43">
        <f t="shared" si="442"/>
        <v>5.0493293426449481E-2</v>
      </c>
      <c r="F395" s="43">
        <f t="shared" si="442"/>
        <v>0.24714568827934547</v>
      </c>
      <c r="G395" s="43">
        <f t="shared" si="442"/>
        <v>8.1553351578645072E-2</v>
      </c>
      <c r="H395" s="43">
        <f t="shared" si="442"/>
        <v>-5.0680011927759283E-2</v>
      </c>
      <c r="I395" s="43">
        <f t="shared" si="442"/>
        <v>-0.11902429467084641</v>
      </c>
      <c r="J395" s="43">
        <f t="shared" si="442"/>
        <v>0.11861960372654501</v>
      </c>
      <c r="K395" s="43">
        <f t="shared" si="442"/>
        <v>-5.8099512624941729E-3</v>
      </c>
      <c r="L395" s="43">
        <f t="shared" si="442"/>
        <v>-5.0839779190925971E-2</v>
      </c>
      <c r="M395" s="43">
        <f t="shared" si="442"/>
        <v>-0.15898187035736167</v>
      </c>
      <c r="N395" s="43">
        <f t="shared" si="442"/>
        <v>-0.12459241056660841</v>
      </c>
      <c r="O395" s="43">
        <f t="shared" si="442"/>
        <v>0.11101128082260159</v>
      </c>
      <c r="P395" s="43">
        <f t="shared" si="442"/>
        <v>7.5399982321223469E-2</v>
      </c>
      <c r="Q395" s="43">
        <f t="shared" si="442"/>
        <v>-8.8784625101506864E-2</v>
      </c>
      <c r="R395" s="43">
        <f t="shared" si="442"/>
        <v>-1.2246281865618491E-2</v>
      </c>
      <c r="S395" s="43">
        <f t="shared" si="442"/>
        <v>-2.3316778859453491E-3</v>
      </c>
      <c r="T395" s="43">
        <f t="shared" si="442"/>
        <v>-0.11268872831557342</v>
      </c>
      <c r="U395" s="43">
        <f t="shared" si="442"/>
        <v>-3.0513472510096395E-2</v>
      </c>
      <c r="V395" s="43">
        <f t="shared" si="442"/>
        <v>-4.6306677629354143E-3</v>
      </c>
      <c r="W395" s="43">
        <f t="shared" si="442"/>
        <v>3.3731617647058787E-2</v>
      </c>
      <c r="X395" s="43">
        <f t="shared" si="442"/>
        <v>0.1146457895741837</v>
      </c>
      <c r="Y395" s="43">
        <f t="shared" si="442"/>
        <v>-0.20260113718057648</v>
      </c>
      <c r="Z395" s="43">
        <f t="shared" si="442"/>
        <v>-1.9320218826899271E-3</v>
      </c>
      <c r="AA395" s="43">
        <f t="shared" si="442"/>
        <v>-3.8837018837018844E-2</v>
      </c>
      <c r="AB395" s="43">
        <f t="shared" si="442"/>
        <v>-7.2477856988550471E-2</v>
      </c>
      <c r="AC395" s="43">
        <f t="shared" si="442"/>
        <v>6.750925263583496E-2</v>
      </c>
      <c r="AD395" s="43">
        <f t="shared" si="442"/>
        <v>-7.229291417165673E-2</v>
      </c>
      <c r="AE395" s="43">
        <f t="shared" si="442"/>
        <v>-0.21582466567607728</v>
      </c>
      <c r="AF395" s="43">
        <f t="shared" si="442"/>
        <v>4.5825276850061547E-2</v>
      </c>
      <c r="AG395" s="43">
        <f t="shared" si="442"/>
        <v>0.16248348745046237</v>
      </c>
      <c r="AH395" s="43">
        <f t="shared" si="442"/>
        <v>0.20092575099187604</v>
      </c>
      <c r="AI395" s="43">
        <f t="shared" si="442"/>
        <v>4.408010212222746E-2</v>
      </c>
      <c r="AJ395" s="43">
        <f t="shared" si="442"/>
        <v>1.9849749741194245E-3</v>
      </c>
    </row>
    <row r="396" spans="1:36">
      <c r="A396" s="1">
        <f>A120</f>
        <v>40391</v>
      </c>
      <c r="B396" s="43">
        <f t="shared" ref="B396:AJ396" si="443">IF(OR(B120="C",B108="C"),"C",(B120/B108-1))</f>
        <v>-1.8494116204952227E-2</v>
      </c>
      <c r="C396" s="43">
        <f t="shared" si="443"/>
        <v>0.11287062609698029</v>
      </c>
      <c r="D396" s="43">
        <f t="shared" si="443"/>
        <v>-3.0835848313869541E-2</v>
      </c>
      <c r="E396" s="43">
        <f t="shared" si="443"/>
        <v>-6.5750106852828005E-2</v>
      </c>
      <c r="F396" s="43">
        <f t="shared" si="443"/>
        <v>8.1017485496369002E-2</v>
      </c>
      <c r="G396" s="43">
        <f t="shared" si="443"/>
        <v>6.9463053694630572E-2</v>
      </c>
      <c r="H396" s="43">
        <f t="shared" si="443"/>
        <v>-0.11711755233494359</v>
      </c>
      <c r="I396" s="43">
        <f t="shared" si="443"/>
        <v>-9.3913706067244473E-2</v>
      </c>
      <c r="J396" s="43">
        <f t="shared" si="443"/>
        <v>5.5794596882274172E-2</v>
      </c>
      <c r="K396" s="43">
        <f t="shared" si="443"/>
        <v>-3.4039123291068618E-2</v>
      </c>
      <c r="L396" s="43">
        <f t="shared" si="443"/>
        <v>-7.0517024904896641E-2</v>
      </c>
      <c r="M396" s="43">
        <f t="shared" si="443"/>
        <v>-0.1804936430020988</v>
      </c>
      <c r="N396" s="43">
        <f t="shared" si="443"/>
        <v>-0.15399195058030701</v>
      </c>
      <c r="O396" s="43">
        <f t="shared" si="443"/>
        <v>7.756176589712438E-2</v>
      </c>
      <c r="P396" s="43">
        <f t="shared" si="443"/>
        <v>5.4937548790007895E-2</v>
      </c>
      <c r="Q396" s="43">
        <f t="shared" si="443"/>
        <v>-9.1003199698851844E-2</v>
      </c>
      <c r="R396" s="43">
        <f t="shared" si="443"/>
        <v>-7.7604811830359943E-2</v>
      </c>
      <c r="S396" s="43">
        <f t="shared" si="443"/>
        <v>-7.0926420018756708E-2</v>
      </c>
      <c r="T396" s="43">
        <f t="shared" si="443"/>
        <v>-3.923215356928611E-2</v>
      </c>
      <c r="U396" s="43">
        <f t="shared" si="443"/>
        <v>-3.7466397849462374E-2</v>
      </c>
      <c r="V396" s="43">
        <f t="shared" si="443"/>
        <v>6.740084079692954E-3</v>
      </c>
      <c r="W396" s="43">
        <f t="shared" si="443"/>
        <v>-5.4170480857250514E-2</v>
      </c>
      <c r="X396" s="43">
        <f t="shared" si="443"/>
        <v>1.1430724783318746E-2</v>
      </c>
      <c r="Y396" s="43">
        <f t="shared" si="443"/>
        <v>-0.15668514262538868</v>
      </c>
      <c r="Z396" s="43">
        <f t="shared" si="443"/>
        <v>-4.0049272172477668E-3</v>
      </c>
      <c r="AA396" s="43">
        <f t="shared" si="443"/>
        <v>-0.10007554228569371</v>
      </c>
      <c r="AB396" s="43">
        <f t="shared" si="443"/>
        <v>-2.8166275018231879E-2</v>
      </c>
      <c r="AC396" s="43">
        <f t="shared" si="443"/>
        <v>8.7746357440872114E-2</v>
      </c>
      <c r="AD396" s="43">
        <f t="shared" si="443"/>
        <v>-0.14569276121847363</v>
      </c>
      <c r="AE396" s="43">
        <f t="shared" si="443"/>
        <v>-0.2234230260255845</v>
      </c>
      <c r="AF396" s="43">
        <f t="shared" si="443"/>
        <v>-0.13667847235549657</v>
      </c>
      <c r="AG396" s="43">
        <f t="shared" si="443"/>
        <v>0.12775919732441476</v>
      </c>
      <c r="AH396" s="43">
        <f t="shared" si="443"/>
        <v>9.1948407269884624E-2</v>
      </c>
      <c r="AI396" s="43">
        <f t="shared" si="443"/>
        <v>-0.16328520532533286</v>
      </c>
      <c r="AJ396" s="43">
        <f t="shared" si="443"/>
        <v>-4.7675169232042069E-4</v>
      </c>
    </row>
    <row r="397" spans="1:36">
      <c r="A397" s="1">
        <f>A121</f>
        <v>40422</v>
      </c>
      <c r="B397" s="43">
        <f t="shared" ref="B397:AJ397" si="444">IF(OR(B121="C",B109="C"),"C",(B121/B109-1))</f>
        <v>-8.3773265452493195E-2</v>
      </c>
      <c r="C397" s="43">
        <f t="shared" si="444"/>
        <v>6.1080415205485128E-2</v>
      </c>
      <c r="D397" s="43">
        <f t="shared" si="444"/>
        <v>-0.20754222862380511</v>
      </c>
      <c r="E397" s="43">
        <f t="shared" si="444"/>
        <v>-5.0276539695619071E-2</v>
      </c>
      <c r="F397" s="43">
        <f t="shared" si="444"/>
        <v>3.295026316609051E-2</v>
      </c>
      <c r="G397" s="43">
        <f t="shared" si="444"/>
        <v>7.2002114793642491E-2</v>
      </c>
      <c r="H397" s="43">
        <f t="shared" si="444"/>
        <v>-8.4657833472250199E-2</v>
      </c>
      <c r="I397" s="43">
        <f t="shared" si="444"/>
        <v>-0.21304425730155885</v>
      </c>
      <c r="J397" s="43">
        <f t="shared" si="444"/>
        <v>5.8473678012012753E-2</v>
      </c>
      <c r="K397" s="43">
        <f t="shared" si="444"/>
        <v>-0.13947696139476962</v>
      </c>
      <c r="L397" s="43">
        <f t="shared" si="444"/>
        <v>-0.10416472994329273</v>
      </c>
      <c r="M397" s="43">
        <f t="shared" si="444"/>
        <v>-0.18189230185817218</v>
      </c>
      <c r="N397" s="43">
        <f t="shared" si="444"/>
        <v>-0.10376069454079162</v>
      </c>
      <c r="O397" s="43">
        <f t="shared" si="444"/>
        <v>9.7479944899116822E-2</v>
      </c>
      <c r="P397" s="43">
        <f t="shared" si="444"/>
        <v>3.6831243054453067E-2</v>
      </c>
      <c r="Q397" s="43">
        <f t="shared" si="444"/>
        <v>-0.20142876218453731</v>
      </c>
      <c r="R397" s="43">
        <f t="shared" si="444"/>
        <v>-1.8748603827374533E-2</v>
      </c>
      <c r="S397" s="43">
        <f t="shared" si="444"/>
        <v>-1.5784598058863786E-2</v>
      </c>
      <c r="T397" s="43">
        <f t="shared" si="444"/>
        <v>1.7790123821626036E-2</v>
      </c>
      <c r="U397" s="43">
        <f t="shared" si="444"/>
        <v>-2.2818415845051954E-2</v>
      </c>
      <c r="V397" s="43">
        <f t="shared" si="444"/>
        <v>-2.4309476206755276E-3</v>
      </c>
      <c r="W397" s="43">
        <f t="shared" si="444"/>
        <v>6.8634949773086484E-2</v>
      </c>
      <c r="X397" s="43">
        <f t="shared" si="444"/>
        <v>0.14581852641554138</v>
      </c>
      <c r="Y397" s="43">
        <f t="shared" si="444"/>
        <v>-5.6181053110428758E-2</v>
      </c>
      <c r="Z397" s="43">
        <f t="shared" si="444"/>
        <v>9.5052283015546468E-3</v>
      </c>
      <c r="AA397" s="43">
        <f t="shared" si="444"/>
        <v>-0.12351701045843499</v>
      </c>
      <c r="AB397" s="43">
        <f t="shared" si="444"/>
        <v>-5.9995497523637975E-2</v>
      </c>
      <c r="AC397" s="43">
        <f t="shared" si="444"/>
        <v>8.9564475564763546E-2</v>
      </c>
      <c r="AD397" s="43">
        <f t="shared" si="444"/>
        <v>-0.14200443408561192</v>
      </c>
      <c r="AE397" s="43">
        <f t="shared" si="444"/>
        <v>-0.23108332270001275</v>
      </c>
      <c r="AF397" s="43">
        <f t="shared" si="444"/>
        <v>-4.0084054856853957E-2</v>
      </c>
      <c r="AG397" s="43">
        <f t="shared" si="444"/>
        <v>-5.8215130023640649E-2</v>
      </c>
      <c r="AH397" s="43">
        <f t="shared" si="444"/>
        <v>4.3157423971377451E-2</v>
      </c>
      <c r="AI397" s="43">
        <f t="shared" si="444"/>
        <v>-0.19933406563229439</v>
      </c>
      <c r="AJ397" s="43">
        <f t="shared" si="444"/>
        <v>-1.2170513847544306E-2</v>
      </c>
    </row>
    <row r="398" spans="1:36">
      <c r="A398" s="1">
        <f>A122</f>
        <v>40452</v>
      </c>
      <c r="B398" s="43">
        <f t="shared" ref="B398:AJ398" si="445">IF(OR(B122="C",B110="C"),"C",(B122/B110-1))</f>
        <v>3.635201326917592E-2</v>
      </c>
      <c r="C398" s="43">
        <f t="shared" si="445"/>
        <v>1.8946717672539082E-2</v>
      </c>
      <c r="D398" s="43">
        <f t="shared" si="445"/>
        <v>-2.5106814077434647E-2</v>
      </c>
      <c r="E398" s="43">
        <f t="shared" si="445"/>
        <v>4.9676479160594589E-2</v>
      </c>
      <c r="F398" s="43">
        <f t="shared" si="445"/>
        <v>3.4723487768977268E-2</v>
      </c>
      <c r="G398" s="43">
        <f t="shared" si="445"/>
        <v>3.4697712474951015E-2</v>
      </c>
      <c r="H398" s="43">
        <f t="shared" si="445"/>
        <v>-9.9281711857395205E-3</v>
      </c>
      <c r="I398" s="43">
        <f t="shared" si="445"/>
        <v>-0.16374916906713932</v>
      </c>
      <c r="J398" s="43">
        <f t="shared" si="445"/>
        <v>6.6360778315914581E-2</v>
      </c>
      <c r="K398" s="43">
        <f t="shared" si="445"/>
        <v>2.3395795347202375E-2</v>
      </c>
      <c r="L398" s="43">
        <f t="shared" si="445"/>
        <v>-5.1430432386392111E-2</v>
      </c>
      <c r="M398" s="43">
        <f t="shared" si="445"/>
        <v>0.13113308559551551</v>
      </c>
      <c r="N398" s="43">
        <f t="shared" si="445"/>
        <v>-0.16362349933811116</v>
      </c>
      <c r="O398" s="43">
        <f t="shared" si="445"/>
        <v>6.1700744165883892E-2</v>
      </c>
      <c r="P398" s="43">
        <f t="shared" si="445"/>
        <v>-4.6412339898085686E-2</v>
      </c>
      <c r="Q398" s="43">
        <f t="shared" si="445"/>
        <v>9.4311693804187025E-2</v>
      </c>
      <c r="R398" s="43">
        <f t="shared" si="445"/>
        <v>-4.8897062299670058E-2</v>
      </c>
      <c r="S398" s="43">
        <f t="shared" si="445"/>
        <v>-5.3939525306166636E-2</v>
      </c>
      <c r="T398" s="43">
        <f t="shared" si="445"/>
        <v>-7.1625630069074187E-2</v>
      </c>
      <c r="U398" s="43">
        <f t="shared" si="445"/>
        <v>-4.204793630608461E-2</v>
      </c>
      <c r="V398" s="43">
        <f t="shared" si="445"/>
        <v>-6.137867576807865E-2</v>
      </c>
      <c r="W398" s="43">
        <f t="shared" si="445"/>
        <v>0.10179901555081239</v>
      </c>
      <c r="X398" s="43">
        <f t="shared" si="445"/>
        <v>1.8537555960868923E-2</v>
      </c>
      <c r="Y398" s="43">
        <f t="shared" si="445"/>
        <v>5.4994135161959834E-2</v>
      </c>
      <c r="Z398" s="43">
        <f t="shared" si="445"/>
        <v>-4.0349601871732421E-2</v>
      </c>
      <c r="AA398" s="43">
        <f t="shared" si="445"/>
        <v>-9.8717922334492614E-2</v>
      </c>
      <c r="AB398" s="43">
        <f t="shared" si="445"/>
        <v>-2.500074763001281E-2</v>
      </c>
      <c r="AC398" s="43">
        <f t="shared" si="445"/>
        <v>-8.0891293020024513E-3</v>
      </c>
      <c r="AD398" s="43">
        <f t="shared" si="445"/>
        <v>-9.5966620305980577E-2</v>
      </c>
      <c r="AE398" s="43">
        <f t="shared" si="445"/>
        <v>5.1097632977295859E-2</v>
      </c>
      <c r="AF398" s="43">
        <f t="shared" si="445"/>
        <v>-6.155653450807641E-2</v>
      </c>
      <c r="AG398" s="43">
        <f t="shared" si="445"/>
        <v>-0.18062120189061448</v>
      </c>
      <c r="AH398" s="43">
        <f t="shared" si="445"/>
        <v>3.5765642859777458E-3</v>
      </c>
      <c r="AI398" s="43">
        <f t="shared" si="445"/>
        <v>-0.23348844587806039</v>
      </c>
      <c r="AJ398" s="43">
        <f t="shared" si="445"/>
        <v>-1.6881276959960112E-2</v>
      </c>
    </row>
    <row r="399" spans="1:36">
      <c r="A399" s="1">
        <f>A123</f>
        <v>40483</v>
      </c>
      <c r="B399" s="43">
        <f t="shared" ref="B399:AJ399" si="446">IF(OR(B123="C",B111="C"),"C",(B123/B111-1))</f>
        <v>-5.9084112744162365E-2</v>
      </c>
      <c r="C399" s="43">
        <f t="shared" si="446"/>
        <v>0.11834823852402754</v>
      </c>
      <c r="D399" s="43">
        <f t="shared" si="446"/>
        <v>-3.8474393001081242E-2</v>
      </c>
      <c r="E399" s="43">
        <f t="shared" si="446"/>
        <v>0.19482117709747393</v>
      </c>
      <c r="F399" s="43">
        <f t="shared" si="446"/>
        <v>0.17872572649961338</v>
      </c>
      <c r="G399" s="43">
        <f t="shared" si="446"/>
        <v>4.7395825821061388E-2</v>
      </c>
      <c r="H399" s="43">
        <f t="shared" si="446"/>
        <v>-6.4725484567477509E-2</v>
      </c>
      <c r="I399" s="43">
        <f t="shared" si="446"/>
        <v>-0.13662906436629063</v>
      </c>
      <c r="J399" s="43">
        <f t="shared" si="446"/>
        <v>6.6972168502480445E-2</v>
      </c>
      <c r="K399" s="43">
        <f t="shared" si="446"/>
        <v>0.13850294609733038</v>
      </c>
      <c r="L399" s="43">
        <f t="shared" si="446"/>
        <v>-2.8476095871220797E-2</v>
      </c>
      <c r="M399" s="43">
        <f t="shared" si="446"/>
        <v>0.16090160381447771</v>
      </c>
      <c r="N399" s="43">
        <f t="shared" si="446"/>
        <v>8.7956698240865272E-3</v>
      </c>
      <c r="O399" s="43">
        <f t="shared" si="446"/>
        <v>2.3757023970410351E-2</v>
      </c>
      <c r="P399" s="43">
        <f t="shared" si="446"/>
        <v>-2.877598788379454E-2</v>
      </c>
      <c r="Q399" s="43">
        <f t="shared" si="446"/>
        <v>-5.6755720311900792E-2</v>
      </c>
      <c r="R399" s="43">
        <f t="shared" si="446"/>
        <v>-3.3684548167300044E-2</v>
      </c>
      <c r="S399" s="43">
        <f t="shared" si="446"/>
        <v>-3.4533239077555011E-2</v>
      </c>
      <c r="T399" s="43">
        <f t="shared" si="446"/>
        <v>-2.6818580192813357E-3</v>
      </c>
      <c r="U399" s="43">
        <f t="shared" si="446"/>
        <v>-9.7211477008981584E-3</v>
      </c>
      <c r="V399" s="43">
        <f t="shared" si="446"/>
        <v>-1.4743127879303985E-2</v>
      </c>
      <c r="W399" s="43">
        <f t="shared" si="446"/>
        <v>4.4708143567460112E-3</v>
      </c>
      <c r="X399" s="43">
        <f t="shared" si="446"/>
        <v>0.32339308201377159</v>
      </c>
      <c r="Y399" s="43">
        <f t="shared" si="446"/>
        <v>-0.10086360649582282</v>
      </c>
      <c r="Z399" s="43">
        <f t="shared" si="446"/>
        <v>1.0301356438069398E-2</v>
      </c>
      <c r="AA399" s="43">
        <f t="shared" si="446"/>
        <v>-5.668355787689594E-2</v>
      </c>
      <c r="AB399" s="43">
        <f t="shared" si="446"/>
        <v>4.9827141524447116E-2</v>
      </c>
      <c r="AC399" s="43">
        <f t="shared" si="446"/>
        <v>-3.8992329548411253E-2</v>
      </c>
      <c r="AD399" s="43">
        <f t="shared" si="446"/>
        <v>-3.8282971356625728E-2</v>
      </c>
      <c r="AE399" s="43">
        <f t="shared" si="446"/>
        <v>-5.9619186348975117E-2</v>
      </c>
      <c r="AF399" s="43">
        <f t="shared" si="446"/>
        <v>-4.5398204775460749E-2</v>
      </c>
      <c r="AG399" s="43">
        <f t="shared" si="446"/>
        <v>-0.1187857457105147</v>
      </c>
      <c r="AH399" s="43">
        <f t="shared" si="446"/>
        <v>-2.3009592856195527E-2</v>
      </c>
      <c r="AI399" s="43">
        <f t="shared" si="446"/>
        <v>-0.17637956536579813</v>
      </c>
      <c r="AJ399" s="43">
        <f t="shared" si="446"/>
        <v>1.9759177245517012E-2</v>
      </c>
    </row>
    <row r="400" spans="1:36">
      <c r="A400" s="1">
        <f>A124</f>
        <v>40513</v>
      </c>
      <c r="B400" s="43">
        <f t="shared" ref="B400:AJ400" si="447">IF(OR(B124="C",B112="C"),"C",(B124/B112-1))</f>
        <v>-3.1692353446249655E-2</v>
      </c>
      <c r="C400" s="43">
        <f t="shared" si="447"/>
        <v>5.0873982662987816E-2</v>
      </c>
      <c r="D400" s="43">
        <f t="shared" si="447"/>
        <v>-5.4184328934050896E-2</v>
      </c>
      <c r="E400" s="43">
        <f t="shared" si="447"/>
        <v>7.0292716296820767E-2</v>
      </c>
      <c r="F400" s="43">
        <f t="shared" si="447"/>
        <v>-5.0642973660023016E-2</v>
      </c>
      <c r="G400" s="43">
        <f t="shared" si="447"/>
        <v>-7.6229526145222049E-2</v>
      </c>
      <c r="H400" s="43">
        <f t="shared" si="447"/>
        <v>-4.5031169020387396E-2</v>
      </c>
      <c r="I400" s="43">
        <f t="shared" si="447"/>
        <v>-0.22771761162911908</v>
      </c>
      <c r="J400" s="43">
        <f t="shared" si="447"/>
        <v>7.3804418291527618E-3</v>
      </c>
      <c r="K400" s="43">
        <f t="shared" si="447"/>
        <v>-0.1630707476166583</v>
      </c>
      <c r="L400" s="43">
        <f t="shared" si="447"/>
        <v>-2.6493098711323326E-2</v>
      </c>
      <c r="M400" s="43">
        <f t="shared" si="447"/>
        <v>6.7609468350601221E-2</v>
      </c>
      <c r="N400" s="43">
        <f t="shared" si="447"/>
        <v>-9.6992962252079318E-2</v>
      </c>
      <c r="O400" s="43">
        <f t="shared" si="447"/>
        <v>7.4277225459939977E-4</v>
      </c>
      <c r="P400" s="43">
        <f t="shared" si="447"/>
        <v>0.14179334428923585</v>
      </c>
      <c r="Q400" s="43">
        <f t="shared" si="447"/>
        <v>0.11586888922873029</v>
      </c>
      <c r="R400" s="43">
        <f t="shared" si="447"/>
        <v>1.6501901140684394E-2</v>
      </c>
      <c r="S400" s="43">
        <f t="shared" si="447"/>
        <v>1.7762259958736815E-2</v>
      </c>
      <c r="T400" s="43">
        <f t="shared" si="447"/>
        <v>3.2622415386016623E-2</v>
      </c>
      <c r="U400" s="43">
        <f t="shared" si="447"/>
        <v>-6.0487922003247707E-2</v>
      </c>
      <c r="V400" s="43">
        <f t="shared" si="447"/>
        <v>-2.6584018057267178E-2</v>
      </c>
      <c r="W400" s="43">
        <f t="shared" si="447"/>
        <v>-4.9794364569525129E-2</v>
      </c>
      <c r="X400" s="43">
        <f t="shared" si="447"/>
        <v>0.12580651487517414</v>
      </c>
      <c r="Y400" s="43">
        <f t="shared" si="447"/>
        <v>-0.26502602934216757</v>
      </c>
      <c r="Z400" s="43">
        <f t="shared" si="447"/>
        <v>-2.753747914442406E-2</v>
      </c>
      <c r="AA400" s="43">
        <f t="shared" si="447"/>
        <v>-0.11136533053855979</v>
      </c>
      <c r="AB400" s="43">
        <f t="shared" si="447"/>
        <v>2.603726319085653E-2</v>
      </c>
      <c r="AC400" s="43">
        <f t="shared" si="447"/>
        <v>2.8868804825064043E-2</v>
      </c>
      <c r="AD400" s="43">
        <f t="shared" si="447"/>
        <v>-0.17745889081809829</v>
      </c>
      <c r="AE400" s="43">
        <f t="shared" si="447"/>
        <v>-0.19610392521688447</v>
      </c>
      <c r="AF400" s="43">
        <f t="shared" si="447"/>
        <v>-6.1194971861358027E-2</v>
      </c>
      <c r="AG400" s="43">
        <f t="shared" si="447"/>
        <v>-0.17241379310344829</v>
      </c>
      <c r="AH400" s="43">
        <f t="shared" si="447"/>
        <v>-8.8058800553918459E-3</v>
      </c>
      <c r="AI400" s="43">
        <f t="shared" si="447"/>
        <v>-0.16435558693021379</v>
      </c>
      <c r="AJ400" s="43">
        <f t="shared" si="447"/>
        <v>-2.3660305308192187E-2</v>
      </c>
    </row>
    <row r="401" spans="1:36">
      <c r="A401" s="1">
        <f>A125</f>
        <v>40544</v>
      </c>
      <c r="B401" s="43">
        <f t="shared" ref="B401:AJ401" si="448">IF(OR(B125="C",B113="C"),"C",(B125/B113-1))</f>
        <v>-1.3861231031563559E-2</v>
      </c>
      <c r="C401" s="43">
        <f t="shared" si="448"/>
        <v>7.6129054963618659E-2</v>
      </c>
      <c r="D401" s="43">
        <f t="shared" si="448"/>
        <v>-7.8216294631338168E-2</v>
      </c>
      <c r="E401" s="43">
        <f t="shared" si="448"/>
        <v>-3.9355568385836426E-2</v>
      </c>
      <c r="F401" s="43">
        <f t="shared" si="448"/>
        <v>-5.7362834504410265E-2</v>
      </c>
      <c r="G401" s="43">
        <f t="shared" si="448"/>
        <v>-3.4164910728995967E-2</v>
      </c>
      <c r="H401" s="43">
        <f t="shared" si="448"/>
        <v>7.1727752656653987E-3</v>
      </c>
      <c r="I401" s="43">
        <f t="shared" si="448"/>
        <v>-6.3678581480439034E-2</v>
      </c>
      <c r="J401" s="43">
        <f t="shared" si="448"/>
        <v>-0.21489299681783958</v>
      </c>
      <c r="K401" s="43">
        <f t="shared" si="448"/>
        <v>-8.4535331704566841E-2</v>
      </c>
      <c r="L401" s="43">
        <f t="shared" si="448"/>
        <v>-6.0560569297280931E-2</v>
      </c>
      <c r="M401" s="43">
        <f t="shared" si="448"/>
        <v>0.24061555185650718</v>
      </c>
      <c r="N401" s="43">
        <f t="shared" si="448"/>
        <v>-0.15618290621716691</v>
      </c>
      <c r="O401" s="43">
        <f t="shared" si="448"/>
        <v>-0.12601960945868007</v>
      </c>
      <c r="P401" s="43">
        <f t="shared" si="448"/>
        <v>-5.6137875428341033E-2</v>
      </c>
      <c r="Q401" s="43">
        <f t="shared" si="448"/>
        <v>0.22926349357125897</v>
      </c>
      <c r="R401" s="43">
        <f t="shared" si="448"/>
        <v>-6.9995048071083588E-2</v>
      </c>
      <c r="S401" s="43">
        <f t="shared" si="448"/>
        <v>-6.0834015616500037E-2</v>
      </c>
      <c r="T401" s="43">
        <f t="shared" si="448"/>
        <v>-6.5989511350082353E-2</v>
      </c>
      <c r="U401" s="43">
        <f t="shared" si="448"/>
        <v>-1.7010558878550297E-2</v>
      </c>
      <c r="V401" s="43">
        <f t="shared" si="448"/>
        <v>-9.6856924588016868E-3</v>
      </c>
      <c r="W401" s="43">
        <f t="shared" si="448"/>
        <v>6.7472780569514335E-2</v>
      </c>
      <c r="X401" s="43">
        <f t="shared" si="448"/>
        <v>8.3557209904515206E-2</v>
      </c>
      <c r="Y401" s="43">
        <f t="shared" si="448"/>
        <v>-0.1689361065389795</v>
      </c>
      <c r="Z401" s="43">
        <f t="shared" si="448"/>
        <v>-5.9181962233182395E-3</v>
      </c>
      <c r="AA401" s="43">
        <f t="shared" si="448"/>
        <v>-4.6333564111289749E-2</v>
      </c>
      <c r="AB401" s="43">
        <f t="shared" si="448"/>
        <v>-2.837673304269317E-3</v>
      </c>
      <c r="AC401" s="43">
        <f t="shared" si="448"/>
        <v>-7.1343638525565023E-3</v>
      </c>
      <c r="AD401" s="43">
        <f t="shared" si="448"/>
        <v>-7.2412458889533737E-2</v>
      </c>
      <c r="AE401" s="43">
        <f t="shared" si="448"/>
        <v>-0.11000759109311742</v>
      </c>
      <c r="AF401" s="43">
        <f t="shared" si="448"/>
        <v>-5.7987014406575832E-2</v>
      </c>
      <c r="AG401" s="43">
        <f t="shared" si="448"/>
        <v>-0.21026120745484633</v>
      </c>
      <c r="AH401" s="43">
        <f t="shared" si="448"/>
        <v>8.2146122761996843E-3</v>
      </c>
      <c r="AI401" s="43">
        <f t="shared" si="448"/>
        <v>-0.16328880242968025</v>
      </c>
      <c r="AJ401" s="43">
        <f t="shared" si="448"/>
        <v>-2.3426285127262414E-2</v>
      </c>
    </row>
    <row r="402" spans="1:36">
      <c r="A402" s="1">
        <f>A126</f>
        <v>40575</v>
      </c>
      <c r="B402" s="43">
        <f t="shared" ref="B402:AJ402" si="449">IF(OR(B126="C",B114="C"),"C",(B126/B114-1))</f>
        <v>-6.3754401648369652E-2</v>
      </c>
      <c r="C402" s="43">
        <f t="shared" si="449"/>
        <v>6.1379918060927796E-2</v>
      </c>
      <c r="D402" s="43">
        <f t="shared" si="449"/>
        <v>-2.8538246573353798E-2</v>
      </c>
      <c r="E402" s="43">
        <f t="shared" si="449"/>
        <v>1.9721849509083622E-2</v>
      </c>
      <c r="F402" s="43">
        <f t="shared" si="449"/>
        <v>-3.4148962148962125E-2</v>
      </c>
      <c r="G402" s="43">
        <f t="shared" si="449"/>
        <v>-1.1697034741399159E-3</v>
      </c>
      <c r="H402" s="43">
        <f t="shared" si="449"/>
        <v>2.5113534102083612E-4</v>
      </c>
      <c r="I402" s="43">
        <f t="shared" si="449"/>
        <v>5.3346483166718528E-3</v>
      </c>
      <c r="J402" s="43">
        <f t="shared" si="449"/>
        <v>2.7659463951797303E-2</v>
      </c>
      <c r="K402" s="43">
        <f t="shared" si="449"/>
        <v>-1.0553291093264416E-2</v>
      </c>
      <c r="L402" s="43">
        <f t="shared" si="449"/>
        <v>-3.0049720604617081E-2</v>
      </c>
      <c r="M402" s="43">
        <f t="shared" si="449"/>
        <v>0.1216164828706745</v>
      </c>
      <c r="N402" s="43">
        <f t="shared" si="449"/>
        <v>1.8051693485891418E-2</v>
      </c>
      <c r="O402" s="43">
        <f t="shared" si="449"/>
        <v>7.5025918044415274E-2</v>
      </c>
      <c r="P402" s="43">
        <f t="shared" si="449"/>
        <v>4.2044396530602324E-2</v>
      </c>
      <c r="Q402" s="43">
        <f t="shared" si="449"/>
        <v>-1.2287427504177328E-3</v>
      </c>
      <c r="R402" s="43">
        <f t="shared" si="449"/>
        <v>-7.5659971119508285E-3</v>
      </c>
      <c r="S402" s="43">
        <f t="shared" si="449"/>
        <v>1.0032166142458721E-2</v>
      </c>
      <c r="T402" s="43">
        <f t="shared" si="449"/>
        <v>-5.5366864190393605E-2</v>
      </c>
      <c r="U402" s="43">
        <f t="shared" si="449"/>
        <v>-4.4444444444444731E-3</v>
      </c>
      <c r="V402" s="43">
        <f t="shared" si="449"/>
        <v>-0.19637973252052443</v>
      </c>
      <c r="W402" s="43">
        <f t="shared" si="449"/>
        <v>2.9680524553571397E-2</v>
      </c>
      <c r="X402" s="43">
        <f t="shared" si="449"/>
        <v>8.6140371184936448E-2</v>
      </c>
      <c r="Y402" s="43">
        <f t="shared" si="449"/>
        <v>8.5170643310178207E-2</v>
      </c>
      <c r="Z402" s="43">
        <f t="shared" si="449"/>
        <v>-0.14276629077541148</v>
      </c>
      <c r="AA402" s="43">
        <f t="shared" si="449"/>
        <v>-6.7613869980355235E-3</v>
      </c>
      <c r="AB402" s="43">
        <f t="shared" si="449"/>
        <v>0.40855877506179628</v>
      </c>
      <c r="AC402" s="43">
        <f t="shared" si="449"/>
        <v>1.5201938748517385E-2</v>
      </c>
      <c r="AD402" s="43">
        <f t="shared" si="449"/>
        <v>-3.2789465400556161E-2</v>
      </c>
      <c r="AE402" s="43">
        <f t="shared" si="449"/>
        <v>-7.0264844413558958E-3</v>
      </c>
      <c r="AF402" s="43">
        <f t="shared" si="449"/>
        <v>-2.4624740369585285E-2</v>
      </c>
      <c r="AG402" s="43">
        <f t="shared" si="449"/>
        <v>-0.1715419794632842</v>
      </c>
      <c r="AH402" s="43">
        <f t="shared" si="449"/>
        <v>-2.037627067212866E-2</v>
      </c>
      <c r="AI402" s="43">
        <f t="shared" si="449"/>
        <v>-0.17358785443179281</v>
      </c>
      <c r="AJ402" s="43">
        <f t="shared" si="449"/>
        <v>-1.5208808812179564E-2</v>
      </c>
    </row>
    <row r="403" spans="1:36">
      <c r="A403" s="1">
        <f>A127</f>
        <v>40603</v>
      </c>
      <c r="B403" s="43">
        <f t="shared" ref="B403:AJ403" si="450">IF(OR(B127="C",B115="C"),"C",(B127/B115-1))</f>
        <v>-3.0483284927877885E-2</v>
      </c>
      <c r="C403" s="43">
        <f t="shared" si="450"/>
        <v>8.0712889357108741E-2</v>
      </c>
      <c r="D403" s="43">
        <f t="shared" si="450"/>
        <v>-2.0483970821781328E-2</v>
      </c>
      <c r="E403" s="43">
        <f t="shared" si="450"/>
        <v>2.8617882935003891E-2</v>
      </c>
      <c r="F403" s="43">
        <f t="shared" si="450"/>
        <v>4.6827968830297051E-2</v>
      </c>
      <c r="G403" s="43">
        <f t="shared" si="450"/>
        <v>-9.6912017090119207E-2</v>
      </c>
      <c r="H403" s="43">
        <f t="shared" si="450"/>
        <v>-2.2641268761426914E-2</v>
      </c>
      <c r="I403" s="43">
        <f t="shared" si="450"/>
        <v>8.0550958824102015E-2</v>
      </c>
      <c r="J403" s="43">
        <f t="shared" si="450"/>
        <v>-3.1948776883927055E-2</v>
      </c>
      <c r="K403" s="43">
        <f t="shared" si="450"/>
        <v>8.6551414458913234E-2</v>
      </c>
      <c r="L403" s="43">
        <f t="shared" si="450"/>
        <v>-9.2446398533246654E-2</v>
      </c>
      <c r="M403" s="43">
        <f t="shared" si="450"/>
        <v>9.7912001053879649E-2</v>
      </c>
      <c r="N403" s="43">
        <f t="shared" si="450"/>
        <v>-1.5209051430351894E-2</v>
      </c>
      <c r="O403" s="43">
        <f t="shared" si="450"/>
        <v>-7.7827741265997896E-2</v>
      </c>
      <c r="P403" s="43">
        <f t="shared" si="450"/>
        <v>-2.8230487068765409E-2</v>
      </c>
      <c r="Q403" s="43">
        <f t="shared" si="450"/>
        <v>9.8920510304219889E-2</v>
      </c>
      <c r="R403" s="43">
        <f t="shared" si="450"/>
        <v>4.6724977550597568E-2</v>
      </c>
      <c r="S403" s="43">
        <f t="shared" si="450"/>
        <v>4.3819914029310514E-2</v>
      </c>
      <c r="T403" s="43">
        <f t="shared" si="450"/>
        <v>-0.10617196493402992</v>
      </c>
      <c r="U403" s="43">
        <f t="shared" si="450"/>
        <v>-1.9224390207944753E-2</v>
      </c>
      <c r="V403" s="43">
        <f t="shared" si="450"/>
        <v>-0.40491595478246911</v>
      </c>
      <c r="W403" s="43">
        <f t="shared" si="450"/>
        <v>0.18201218462809354</v>
      </c>
      <c r="X403" s="43">
        <f t="shared" si="450"/>
        <v>5.1219157295196105E-2</v>
      </c>
      <c r="Y403" s="43">
        <f t="shared" si="450"/>
        <v>0.2073132803127915</v>
      </c>
      <c r="Z403" s="43">
        <f t="shared" si="450"/>
        <v>-0.30406758543725687</v>
      </c>
      <c r="AA403" s="43">
        <f t="shared" si="450"/>
        <v>-7.6483167091065174E-2</v>
      </c>
      <c r="AB403" s="43">
        <f t="shared" si="450"/>
        <v>0.2159378991844354</v>
      </c>
      <c r="AC403" s="43">
        <f t="shared" si="450"/>
        <v>-9.3649532729715212E-2</v>
      </c>
      <c r="AD403" s="43">
        <f t="shared" si="450"/>
        <v>-0.17930883399967135</v>
      </c>
      <c r="AE403" s="43">
        <f t="shared" si="450"/>
        <v>-2.753120665742026E-2</v>
      </c>
      <c r="AF403" s="43">
        <f t="shared" si="450"/>
        <v>-3.4298331171822571E-4</v>
      </c>
      <c r="AG403" s="43">
        <f t="shared" si="450"/>
        <v>-6.0068534569643228E-2</v>
      </c>
      <c r="AH403" s="43">
        <f t="shared" si="450"/>
        <v>-8.2572362435556101E-2</v>
      </c>
      <c r="AI403" s="43">
        <f t="shared" si="450"/>
        <v>-0.12704015865146256</v>
      </c>
      <c r="AJ403" s="43">
        <f t="shared" si="450"/>
        <v>-5.4305488649203815E-2</v>
      </c>
    </row>
    <row r="404" spans="1:36">
      <c r="A404" s="1">
        <f>A128</f>
        <v>40634</v>
      </c>
      <c r="B404" s="43">
        <f t="shared" ref="B404:AJ404" si="451">IF(OR(B128="C",B116="C"),"C",(B128/B116-1))</f>
        <v>2.8396256857050606E-2</v>
      </c>
      <c r="C404" s="43">
        <f t="shared" si="451"/>
        <v>8.6748455767627686E-2</v>
      </c>
      <c r="D404" s="43">
        <f t="shared" si="451"/>
        <v>8.8108248763986374E-2</v>
      </c>
      <c r="E404" s="43">
        <f t="shared" si="451"/>
        <v>4.9108889946586354E-2</v>
      </c>
      <c r="F404" s="43">
        <f t="shared" si="451"/>
        <v>6.771022934110027E-3</v>
      </c>
      <c r="G404" s="43">
        <f t="shared" si="451"/>
        <v>-1.1840901001677895E-2</v>
      </c>
      <c r="H404" s="43">
        <f t="shared" si="451"/>
        <v>6.6837739452169309E-2</v>
      </c>
      <c r="I404" s="43">
        <f t="shared" si="451"/>
        <v>-2.2298038260021968E-2</v>
      </c>
      <c r="J404" s="43">
        <f t="shared" si="451"/>
        <v>-0.32449961210240497</v>
      </c>
      <c r="K404" s="43">
        <f t="shared" si="451"/>
        <v>-2.7322935708451679E-2</v>
      </c>
      <c r="L404" s="43">
        <f t="shared" si="451"/>
        <v>-9.0017100433767094E-2</v>
      </c>
      <c r="M404" s="43">
        <f t="shared" si="451"/>
        <v>5.69701066546493E-2</v>
      </c>
      <c r="N404" s="43">
        <f t="shared" si="451"/>
        <v>7.859306202438221E-2</v>
      </c>
      <c r="O404" s="43">
        <f t="shared" si="451"/>
        <v>-0.11752538548326441</v>
      </c>
      <c r="P404" s="43">
        <f t="shared" si="451"/>
        <v>-0.10025273799494527</v>
      </c>
      <c r="Q404" s="43">
        <f t="shared" si="451"/>
        <v>7.4917260054156998E-2</v>
      </c>
      <c r="R404" s="43">
        <f t="shared" si="451"/>
        <v>5.5810188591972842E-2</v>
      </c>
      <c r="S404" s="43">
        <f t="shared" si="451"/>
        <v>4.5979922221217384E-2</v>
      </c>
      <c r="T404" s="43">
        <f t="shared" si="451"/>
        <v>-2.5286046475815005E-2</v>
      </c>
      <c r="U404" s="43">
        <f t="shared" si="451"/>
        <v>4.5801526717557106E-3</v>
      </c>
      <c r="V404" s="43">
        <f t="shared" si="451"/>
        <v>-0.38542843883929789</v>
      </c>
      <c r="W404" s="43">
        <f t="shared" si="451"/>
        <v>0.18498831973457031</v>
      </c>
      <c r="X404" s="43">
        <f t="shared" si="451"/>
        <v>0.15882051420400889</v>
      </c>
      <c r="Y404" s="43">
        <f t="shared" si="451"/>
        <v>0.11530768872970842</v>
      </c>
      <c r="Z404" s="43">
        <f t="shared" si="451"/>
        <v>-0.28026855503133585</v>
      </c>
      <c r="AA404" s="43">
        <f t="shared" si="451"/>
        <v>-6.6366210307504891E-2</v>
      </c>
      <c r="AB404" s="43">
        <f t="shared" si="451"/>
        <v>0.16204596325598919</v>
      </c>
      <c r="AC404" s="43">
        <f t="shared" si="451"/>
        <v>-7.7091579877791028E-2</v>
      </c>
      <c r="AD404" s="43">
        <f t="shared" si="451"/>
        <v>-0.12958565200439509</v>
      </c>
      <c r="AE404" s="43">
        <f t="shared" si="451"/>
        <v>-8.705312633527984E-2</v>
      </c>
      <c r="AF404" s="43">
        <f t="shared" si="451"/>
        <v>5.206249591423151E-2</v>
      </c>
      <c r="AG404" s="43">
        <f t="shared" si="451"/>
        <v>-1.1995356636140819E-2</v>
      </c>
      <c r="AH404" s="43">
        <f t="shared" si="451"/>
        <v>-6.6404574696211527E-2</v>
      </c>
      <c r="AI404" s="43">
        <f t="shared" si="451"/>
        <v>-0.15822955151574469</v>
      </c>
      <c r="AJ404" s="43">
        <f t="shared" si="451"/>
        <v>-3.7485696946838676E-2</v>
      </c>
    </row>
    <row r="405" spans="1:36">
      <c r="A405" s="1">
        <f>A129</f>
        <v>40664</v>
      </c>
      <c r="B405" s="43">
        <f t="shared" ref="B405:AJ405" si="452">IF(OR(B129="C",B117="C"),"C",(B129/B117-1))</f>
        <v>-2.2796317606444183E-2</v>
      </c>
      <c r="C405" s="43">
        <f t="shared" si="452"/>
        <v>0.13625832931548176</v>
      </c>
      <c r="D405" s="43">
        <f t="shared" si="452"/>
        <v>1.0945874537631184E-3</v>
      </c>
      <c r="E405" s="43">
        <f t="shared" si="452"/>
        <v>-1.757537997884584E-2</v>
      </c>
      <c r="F405" s="43">
        <f t="shared" si="452"/>
        <v>0.12387794275390962</v>
      </c>
      <c r="G405" s="43">
        <f t="shared" si="452"/>
        <v>-4.6561791440094757E-2</v>
      </c>
      <c r="H405" s="43">
        <f t="shared" si="452"/>
        <v>-3.0624831361060756E-2</v>
      </c>
      <c r="I405" s="43">
        <f t="shared" si="452"/>
        <v>-6.2378167641325533E-2</v>
      </c>
      <c r="J405" s="43">
        <f t="shared" si="452"/>
        <v>3.1925203808220726E-3</v>
      </c>
      <c r="K405" s="43">
        <f t="shared" si="452"/>
        <v>2.6621520874751559E-2</v>
      </c>
      <c r="L405" s="43">
        <f t="shared" si="452"/>
        <v>3.3408801202412519E-2</v>
      </c>
      <c r="M405" s="43">
        <f t="shared" si="452"/>
        <v>6.4288237371954438E-3</v>
      </c>
      <c r="N405" s="43">
        <f t="shared" si="452"/>
        <v>-2.8851121685927961E-2</v>
      </c>
      <c r="O405" s="43">
        <f t="shared" si="452"/>
        <v>4.5479352374022675E-4</v>
      </c>
      <c r="P405" s="43">
        <f t="shared" si="452"/>
        <v>-7.6655363198286586E-2</v>
      </c>
      <c r="Q405" s="43">
        <f t="shared" si="452"/>
        <v>-8.7092840968472363E-4</v>
      </c>
      <c r="R405" s="43">
        <f t="shared" si="452"/>
        <v>8.6656780558665991E-2</v>
      </c>
      <c r="S405" s="43">
        <f t="shared" si="452"/>
        <v>8.6443111979255249E-2</v>
      </c>
      <c r="T405" s="43">
        <f t="shared" si="452"/>
        <v>0.11462875391512628</v>
      </c>
      <c r="U405" s="43">
        <f t="shared" si="452"/>
        <v>4.8787749102208622E-2</v>
      </c>
      <c r="V405" s="43">
        <f t="shared" si="452"/>
        <v>-0.23537409779404295</v>
      </c>
      <c r="W405" s="43">
        <f t="shared" si="452"/>
        <v>0.32397586535408074</v>
      </c>
      <c r="X405" s="43">
        <f t="shared" si="452"/>
        <v>6.4585319351763593E-2</v>
      </c>
      <c r="Y405" s="43">
        <f t="shared" si="452"/>
        <v>0.28055445544554458</v>
      </c>
      <c r="Z405" s="43">
        <f t="shared" si="452"/>
        <v>-0.15965288433915592</v>
      </c>
      <c r="AA405" s="43">
        <f t="shared" si="452"/>
        <v>-9.0483999285609906E-2</v>
      </c>
      <c r="AB405" s="43">
        <f t="shared" si="452"/>
        <v>0.25526862570495701</v>
      </c>
      <c r="AC405" s="43">
        <f t="shared" si="452"/>
        <v>-0.10049956157639428</v>
      </c>
      <c r="AD405" s="43">
        <f t="shared" si="452"/>
        <v>-9.7546379413524842E-2</v>
      </c>
      <c r="AE405" s="43">
        <f t="shared" si="452"/>
        <v>7.81326301396712E-4</v>
      </c>
      <c r="AF405" s="43">
        <f t="shared" si="452"/>
        <v>2.9703477355366159E-2</v>
      </c>
      <c r="AG405" s="43">
        <f t="shared" si="452"/>
        <v>2.4105186267348477E-2</v>
      </c>
      <c r="AH405" s="43">
        <f t="shared" si="452"/>
        <v>6.6391597899474908E-2</v>
      </c>
      <c r="AI405" s="43">
        <f t="shared" si="452"/>
        <v>-5.0572519083969425E-2</v>
      </c>
      <c r="AJ405" s="43">
        <f t="shared" si="452"/>
        <v>8.9945371515687267E-3</v>
      </c>
    </row>
    <row r="406" spans="1:36">
      <c r="A406" s="1">
        <f>A130</f>
        <v>40695</v>
      </c>
      <c r="B406" s="43">
        <f t="shared" ref="B406:AJ406" si="453">IF(OR(B130="C",B118="C"),"C",(B130/B118-1))</f>
        <v>1.4069986051306937E-2</v>
      </c>
      <c r="C406" s="43">
        <f t="shared" si="453"/>
        <v>0.12982547875271289</v>
      </c>
      <c r="D406" s="43">
        <f t="shared" si="453"/>
        <v>0.21686802333593636</v>
      </c>
      <c r="E406" s="43">
        <f t="shared" si="453"/>
        <v>2.2754817185265841E-2</v>
      </c>
      <c r="F406" s="43">
        <f t="shared" si="453"/>
        <v>9.1654200947394626E-2</v>
      </c>
      <c r="G406" s="43">
        <f t="shared" si="453"/>
        <v>-5.9582995371916581E-2</v>
      </c>
      <c r="H406" s="43">
        <f t="shared" si="453"/>
        <v>1.1260200878844939E-2</v>
      </c>
      <c r="I406" s="43">
        <f t="shared" si="453"/>
        <v>-3.7531660142758438E-2</v>
      </c>
      <c r="J406" s="43">
        <f t="shared" si="453"/>
        <v>0.11613032180691585</v>
      </c>
      <c r="K406" s="43">
        <f t="shared" si="453"/>
        <v>-0.11462131544520837</v>
      </c>
      <c r="L406" s="43">
        <f t="shared" si="453"/>
        <v>-8.1336734079087147E-3</v>
      </c>
      <c r="M406" s="43">
        <f t="shared" si="453"/>
        <v>-9.7165991902834037E-2</v>
      </c>
      <c r="N406" s="43">
        <f t="shared" si="453"/>
        <v>-2.7422303473491727E-2</v>
      </c>
      <c r="O406" s="43">
        <f t="shared" si="453"/>
        <v>4.4152079384546683E-2</v>
      </c>
      <c r="P406" s="43">
        <f t="shared" si="453"/>
        <v>6.2585432532708429E-2</v>
      </c>
      <c r="Q406" s="43">
        <f t="shared" si="453"/>
        <v>-3.1620553359683834E-2</v>
      </c>
      <c r="R406" s="43">
        <f t="shared" si="453"/>
        <v>0.10003246753246753</v>
      </c>
      <c r="S406" s="43">
        <f t="shared" si="453"/>
        <v>0.10863880147156602</v>
      </c>
      <c r="T406" s="43">
        <f t="shared" si="453"/>
        <v>9.9682734622863478E-2</v>
      </c>
      <c r="U406" s="43">
        <f t="shared" si="453"/>
        <v>0.18249525265727895</v>
      </c>
      <c r="V406" s="43">
        <f t="shared" si="453"/>
        <v>-0.26582249517202239</v>
      </c>
      <c r="W406" s="43">
        <f t="shared" si="453"/>
        <v>0.40076287349014628</v>
      </c>
      <c r="X406" s="43">
        <f t="shared" si="453"/>
        <v>0.11242680546519201</v>
      </c>
      <c r="Y406" s="43">
        <f t="shared" si="453"/>
        <v>0.35548172757475083</v>
      </c>
      <c r="Z406" s="43">
        <f t="shared" si="453"/>
        <v>-0.17555680544236429</v>
      </c>
      <c r="AA406" s="43">
        <f t="shared" si="453"/>
        <v>4.231057764441104E-2</v>
      </c>
      <c r="AB406" s="43">
        <f t="shared" si="453"/>
        <v>0.18980365139510846</v>
      </c>
      <c r="AC406" s="43">
        <f t="shared" si="453"/>
        <v>-0.16990445859872616</v>
      </c>
      <c r="AD406" s="43">
        <f t="shared" si="453"/>
        <v>8.5981478118758004E-2</v>
      </c>
      <c r="AE406" s="43">
        <f t="shared" si="453"/>
        <v>-3.9724072312083747E-2</v>
      </c>
      <c r="AF406" s="43">
        <f t="shared" si="453"/>
        <v>-6.3809165891963504E-2</v>
      </c>
      <c r="AG406" s="43">
        <f t="shared" si="453"/>
        <v>-0.15437197379663914</v>
      </c>
      <c r="AH406" s="43">
        <f t="shared" si="453"/>
        <v>0.10057699960206934</v>
      </c>
      <c r="AI406" s="43">
        <f t="shared" si="453"/>
        <v>-8.849366047860141E-2</v>
      </c>
      <c r="AJ406" s="43">
        <f t="shared" si="453"/>
        <v>3.1561852391288614E-3</v>
      </c>
    </row>
    <row r="407" spans="1:36">
      <c r="A407" s="1">
        <f>A131</f>
        <v>40725</v>
      </c>
      <c r="B407" s="43">
        <f t="shared" ref="B407:AJ407" si="454">IF(OR(B131="C",B119="C"),"C",(B131/B119-1))</f>
        <v>0.14920142960853289</v>
      </c>
      <c r="C407" s="43">
        <f t="shared" si="454"/>
        <v>0.16636248367017603</v>
      </c>
      <c r="D407" s="43">
        <f t="shared" si="454"/>
        <v>0.18343547059361565</v>
      </c>
      <c r="E407" s="43">
        <f t="shared" si="454"/>
        <v>6.2931989658629339E-2</v>
      </c>
      <c r="F407" s="43">
        <f t="shared" si="454"/>
        <v>0.15949712421425666</v>
      </c>
      <c r="G407" s="43">
        <f t="shared" si="454"/>
        <v>2.6337144964958537E-3</v>
      </c>
      <c r="H407" s="43">
        <f t="shared" si="454"/>
        <v>-3.4006173008112039E-3</v>
      </c>
      <c r="I407" s="43">
        <f t="shared" si="454"/>
        <v>6.9498498832425204E-2</v>
      </c>
      <c r="J407" s="43">
        <f t="shared" si="454"/>
        <v>-5.7888563049853348E-2</v>
      </c>
      <c r="K407" s="43">
        <f t="shared" si="454"/>
        <v>4.8274525009693647E-2</v>
      </c>
      <c r="L407" s="43">
        <f t="shared" si="454"/>
        <v>-0.10924711414378896</v>
      </c>
      <c r="M407" s="43">
        <f t="shared" si="454"/>
        <v>-0.15942775901901551</v>
      </c>
      <c r="N407" s="43">
        <f t="shared" si="454"/>
        <v>-8.9071229992709888E-4</v>
      </c>
      <c r="O407" s="43">
        <f t="shared" si="454"/>
        <v>-3.4774013837721274E-2</v>
      </c>
      <c r="P407" s="43">
        <f t="shared" si="454"/>
        <v>4.3975012329442675E-2</v>
      </c>
      <c r="Q407" s="43">
        <f t="shared" si="454"/>
        <v>0.14536092682443802</v>
      </c>
      <c r="R407" s="43">
        <f t="shared" si="454"/>
        <v>0.16827339845590839</v>
      </c>
      <c r="S407" s="43">
        <f t="shared" si="454"/>
        <v>0.15170200966540781</v>
      </c>
      <c r="T407" s="43">
        <f t="shared" si="454"/>
        <v>0.10988941347951453</v>
      </c>
      <c r="U407" s="43">
        <f t="shared" si="454"/>
        <v>0.22263119613850257</v>
      </c>
      <c r="V407" s="43">
        <f t="shared" si="454"/>
        <v>-0.28897701428918798</v>
      </c>
      <c r="W407" s="43">
        <f t="shared" si="454"/>
        <v>0.26491508846803602</v>
      </c>
      <c r="X407" s="43">
        <f t="shared" si="454"/>
        <v>-7.150443690684205E-2</v>
      </c>
      <c r="Y407" s="43">
        <f t="shared" si="454"/>
        <v>0.63978362429309077</v>
      </c>
      <c r="Z407" s="43">
        <f t="shared" si="454"/>
        <v>-0.20124645595486912</v>
      </c>
      <c r="AA407" s="43">
        <f t="shared" si="454"/>
        <v>-7.5563659912404768E-2</v>
      </c>
      <c r="AB407" s="43">
        <f t="shared" si="454"/>
        <v>0.26650751135437289</v>
      </c>
      <c r="AC407" s="43">
        <f t="shared" si="454"/>
        <v>-0.10362760343640864</v>
      </c>
      <c r="AD407" s="43">
        <f t="shared" si="454"/>
        <v>0.10199690714717935</v>
      </c>
      <c r="AE407" s="43">
        <f t="shared" si="454"/>
        <v>-0.20862150639507338</v>
      </c>
      <c r="AF407" s="43">
        <f t="shared" si="454"/>
        <v>9.1550834495856881E-2</v>
      </c>
      <c r="AG407" s="43">
        <f t="shared" si="454"/>
        <v>-1.4488636363636398E-2</v>
      </c>
      <c r="AH407" s="43">
        <f t="shared" si="454"/>
        <v>-4.2004247620545887E-2</v>
      </c>
      <c r="AI407" s="43">
        <f t="shared" si="454"/>
        <v>-0.10522293967065299</v>
      </c>
      <c r="AJ407" s="43">
        <f t="shared" si="454"/>
        <v>1.9693071541412754E-2</v>
      </c>
    </row>
    <row r="408" spans="1:36">
      <c r="A408" s="1">
        <f>A132</f>
        <v>40756</v>
      </c>
      <c r="B408" s="43">
        <f t="shared" ref="B408:AJ408" si="455">IF(OR(B132="C",B120="C"),"C",(B132/B120-1))</f>
        <v>9.0247748099349101E-2</v>
      </c>
      <c r="C408" s="43">
        <f t="shared" si="455"/>
        <v>0.15471341729198196</v>
      </c>
      <c r="D408" s="43">
        <f t="shared" si="455"/>
        <v>8.2453290008123403E-2</v>
      </c>
      <c r="E408" s="43">
        <f t="shared" si="455"/>
        <v>0.11838353030880677</v>
      </c>
      <c r="F408" s="43">
        <f t="shared" si="455"/>
        <v>0.53386999924941825</v>
      </c>
      <c r="G408" s="43">
        <f t="shared" si="455"/>
        <v>0.11226941668147017</v>
      </c>
      <c r="H408" s="43">
        <f t="shared" si="455"/>
        <v>0.18082331697886067</v>
      </c>
      <c r="I408" s="43">
        <f t="shared" si="455"/>
        <v>7.8208766950488728E-2</v>
      </c>
      <c r="J408" s="43">
        <f t="shared" si="455"/>
        <v>0.13575628006413676</v>
      </c>
      <c r="K408" s="43">
        <f t="shared" si="455"/>
        <v>9.9489714047305E-3</v>
      </c>
      <c r="L408" s="43">
        <f t="shared" si="455"/>
        <v>0.14973790322580638</v>
      </c>
      <c r="M408" s="43">
        <f t="shared" si="455"/>
        <v>7.2025737083835972E-2</v>
      </c>
      <c r="N408" s="43">
        <f t="shared" si="455"/>
        <v>2.7243811367722248E-2</v>
      </c>
      <c r="O408" s="43">
        <f t="shared" si="455"/>
        <v>-2.8190189813944722E-3</v>
      </c>
      <c r="P408" s="43">
        <f t="shared" si="455"/>
        <v>-0.19859402460456943</v>
      </c>
      <c r="Q408" s="43">
        <f t="shared" si="455"/>
        <v>7.1746557614659867E-2</v>
      </c>
      <c r="R408" s="43">
        <f t="shared" si="455"/>
        <v>0.39940467949605418</v>
      </c>
      <c r="S408" s="43">
        <f t="shared" si="455"/>
        <v>0.39470245314761931</v>
      </c>
      <c r="T408" s="43">
        <f t="shared" si="455"/>
        <v>0.19074675324675328</v>
      </c>
      <c r="U408" s="43">
        <f t="shared" si="455"/>
        <v>0.19270378774655272</v>
      </c>
      <c r="V408" s="43">
        <f t="shared" si="455"/>
        <v>-0.2271860744842612</v>
      </c>
      <c r="W408" s="43">
        <f t="shared" si="455"/>
        <v>0.13390264730999135</v>
      </c>
      <c r="X408" s="43">
        <f t="shared" si="455"/>
        <v>-7.4557045868521299E-2</v>
      </c>
      <c r="Y408" s="43">
        <f t="shared" si="455"/>
        <v>0.33239820455274116</v>
      </c>
      <c r="Z408" s="43">
        <f t="shared" si="455"/>
        <v>-0.17378953150749432</v>
      </c>
      <c r="AA408" s="43">
        <f t="shared" si="455"/>
        <v>-6.5955150497661541E-2</v>
      </c>
      <c r="AB408" s="43">
        <f t="shared" si="455"/>
        <v>0.11134457284839994</v>
      </c>
      <c r="AC408" s="43">
        <f t="shared" si="455"/>
        <v>-2.0524483601921384E-2</v>
      </c>
      <c r="AD408" s="43">
        <f t="shared" si="455"/>
        <v>0.11747565370753787</v>
      </c>
      <c r="AE408" s="43">
        <f t="shared" si="455"/>
        <v>0.15308151093439371</v>
      </c>
      <c r="AF408" s="43">
        <f t="shared" si="455"/>
        <v>0.13727946971687244</v>
      </c>
      <c r="AG408" s="43">
        <f t="shared" si="455"/>
        <v>-4.774614472123373E-2</v>
      </c>
      <c r="AH408" s="43">
        <f t="shared" si="455"/>
        <v>-0.13297539149888138</v>
      </c>
      <c r="AI408" s="43">
        <f t="shared" si="455"/>
        <v>5.0782125408991075E-2</v>
      </c>
      <c r="AJ408" s="43">
        <f t="shared" si="455"/>
        <v>8.3995722001179107E-2</v>
      </c>
    </row>
    <row r="409" spans="1:36">
      <c r="A409" s="1">
        <f>A133</f>
        <v>40787</v>
      </c>
      <c r="B409" s="43">
        <f t="shared" ref="B409:AJ409" si="456">IF(OR(B133="C",B121="C"),"C",(B133/B121-1))</f>
        <v>8.8455714395708762E-2</v>
      </c>
      <c r="C409" s="43">
        <f t="shared" si="456"/>
        <v>0.11408864792863649</v>
      </c>
      <c r="D409" s="43">
        <f t="shared" si="456"/>
        <v>0.37000165234633187</v>
      </c>
      <c r="E409" s="43">
        <f t="shared" si="456"/>
        <v>1.6971210726961949E-2</v>
      </c>
      <c r="F409" s="43">
        <f t="shared" si="456"/>
        <v>0.16156119033979555</v>
      </c>
      <c r="G409" s="43">
        <f t="shared" si="456"/>
        <v>-0.1022979471056038</v>
      </c>
      <c r="H409" s="43">
        <f t="shared" si="456"/>
        <v>0.12498626265797941</v>
      </c>
      <c r="I409" s="43">
        <f t="shared" si="456"/>
        <v>0.18431238615664847</v>
      </c>
      <c r="J409" s="43">
        <f t="shared" si="456"/>
        <v>0.17997218358831701</v>
      </c>
      <c r="K409" s="43">
        <f t="shared" si="456"/>
        <v>0.2336589483839846</v>
      </c>
      <c r="L409" s="43">
        <f t="shared" si="456"/>
        <v>0.1807537314723533</v>
      </c>
      <c r="M409" s="43">
        <f t="shared" si="456"/>
        <v>2.6629893155955209E-2</v>
      </c>
      <c r="N409" s="43">
        <f t="shared" si="456"/>
        <v>-0.24841092998709979</v>
      </c>
      <c r="O409" s="43">
        <f t="shared" si="456"/>
        <v>-0.14331069108092143</v>
      </c>
      <c r="P409" s="43">
        <f t="shared" si="456"/>
        <v>-0.1356606951462257</v>
      </c>
      <c r="Q409" s="43">
        <f t="shared" si="456"/>
        <v>-1.1704706964300593E-2</v>
      </c>
      <c r="R409" s="43">
        <f t="shared" si="456"/>
        <v>0.10000054203773656</v>
      </c>
      <c r="S409" s="43">
        <f t="shared" si="456"/>
        <v>7.784490077143591E-2</v>
      </c>
      <c r="T409" s="43">
        <f t="shared" si="456"/>
        <v>6.8522981330390031E-3</v>
      </c>
      <c r="U409" s="43">
        <f t="shared" si="456"/>
        <v>8.3512544802868405E-3</v>
      </c>
      <c r="V409" s="43">
        <f t="shared" si="456"/>
        <v>-0.30752003323006627</v>
      </c>
      <c r="W409" s="43">
        <f t="shared" si="456"/>
        <v>-6.284296416471824E-2</v>
      </c>
      <c r="X409" s="43">
        <f t="shared" si="456"/>
        <v>-0.24931941142010405</v>
      </c>
      <c r="Y409" s="43">
        <f t="shared" si="456"/>
        <v>0.12694300518134716</v>
      </c>
      <c r="Z409" s="43">
        <f t="shared" si="456"/>
        <v>-0.26805431697278803</v>
      </c>
      <c r="AA409" s="43">
        <f t="shared" si="456"/>
        <v>-6.7757707242685816E-2</v>
      </c>
      <c r="AB409" s="43">
        <f t="shared" si="456"/>
        <v>6.0471799784457048E-2</v>
      </c>
      <c r="AC409" s="43">
        <f t="shared" si="456"/>
        <v>-9.1638449101613784E-2</v>
      </c>
      <c r="AD409" s="43">
        <f t="shared" si="456"/>
        <v>6.0955409792620152E-3</v>
      </c>
      <c r="AE409" s="43">
        <f t="shared" si="456"/>
        <v>9.4590109525390043E-2</v>
      </c>
      <c r="AF409" s="43">
        <f t="shared" si="456"/>
        <v>0.18615751789976143</v>
      </c>
      <c r="AG409" s="43">
        <f t="shared" si="456"/>
        <v>0.32067775337307802</v>
      </c>
      <c r="AH409" s="43">
        <f t="shared" si="456"/>
        <v>-0.15562700964630227</v>
      </c>
      <c r="AI409" s="43">
        <f t="shared" si="456"/>
        <v>0.3624008574490889</v>
      </c>
      <c r="AJ409" s="43">
        <f t="shared" si="456"/>
        <v>2.516201913412397E-3</v>
      </c>
    </row>
    <row r="410" spans="1:36">
      <c r="A410" s="1">
        <f>A134</f>
        <v>40817</v>
      </c>
      <c r="B410" s="43">
        <f t="shared" ref="B410:AJ410" si="457">IF(OR(B134="C",B122="C"),"C",(B134/B122-1))</f>
        <v>-9.8178635435335337E-2</v>
      </c>
      <c r="C410" s="43">
        <f t="shared" si="457"/>
        <v>0.13515103762656033</v>
      </c>
      <c r="D410" s="43">
        <f t="shared" si="457"/>
        <v>0.15854154430036593</v>
      </c>
      <c r="E410" s="43">
        <f t="shared" si="457"/>
        <v>4.9324714558621086E-2</v>
      </c>
      <c r="F410" s="43">
        <f t="shared" si="457"/>
        <v>9.4700048772557333E-2</v>
      </c>
      <c r="G410" s="43">
        <f t="shared" si="457"/>
        <v>-0.10616468191474393</v>
      </c>
      <c r="H410" s="43">
        <f t="shared" si="457"/>
        <v>-5.8988870741064292E-2</v>
      </c>
      <c r="I410" s="43">
        <f t="shared" si="457"/>
        <v>9.9629040805511382E-2</v>
      </c>
      <c r="J410" s="43">
        <f t="shared" si="457"/>
        <v>-2.4342629482071665E-2</v>
      </c>
      <c r="K410" s="43">
        <f t="shared" si="457"/>
        <v>-7.8542909887090562E-2</v>
      </c>
      <c r="L410" s="43">
        <f t="shared" si="457"/>
        <v>4.0036973458338787E-2</v>
      </c>
      <c r="M410" s="43">
        <f t="shared" si="457"/>
        <v>-0.13244055905117214</v>
      </c>
      <c r="N410" s="43">
        <f t="shared" si="457"/>
        <v>0.25978987583572111</v>
      </c>
      <c r="O410" s="43">
        <f t="shared" si="457"/>
        <v>7.635250085062939E-2</v>
      </c>
      <c r="P410" s="43">
        <f t="shared" si="457"/>
        <v>0.37731080300404396</v>
      </c>
      <c r="Q410" s="43">
        <f t="shared" si="457"/>
        <v>3.3301127214170778E-2</v>
      </c>
      <c r="R410" s="43">
        <f t="shared" si="457"/>
        <v>3.7557845344785568E-2</v>
      </c>
      <c r="S410" s="43">
        <f t="shared" si="457"/>
        <v>2.7545163987948706E-2</v>
      </c>
      <c r="T410" s="43">
        <f t="shared" si="457"/>
        <v>5.7199034766288737E-3</v>
      </c>
      <c r="U410" s="43">
        <f t="shared" si="457"/>
        <v>0.19720362461041208</v>
      </c>
      <c r="V410" s="43">
        <f t="shared" si="457"/>
        <v>-0.28028300468542511</v>
      </c>
      <c r="W410" s="43">
        <f t="shared" si="457"/>
        <v>0.14232624337787625</v>
      </c>
      <c r="X410" s="43">
        <f t="shared" si="457"/>
        <v>-0.23132773328123979</v>
      </c>
      <c r="Y410" s="43">
        <f t="shared" si="457"/>
        <v>-8.7620269403463791E-2</v>
      </c>
      <c r="Z410" s="43">
        <f t="shared" si="457"/>
        <v>-0.23839611117660486</v>
      </c>
      <c r="AA410" s="43">
        <f t="shared" si="457"/>
        <v>-0.1139145127408896</v>
      </c>
      <c r="AB410" s="43">
        <f t="shared" si="457"/>
        <v>4.0793791982332905E-2</v>
      </c>
      <c r="AC410" s="43">
        <f t="shared" si="457"/>
        <v>-6.0637898686679126E-2</v>
      </c>
      <c r="AD410" s="43">
        <f t="shared" si="457"/>
        <v>-6.4086538461538445E-2</v>
      </c>
      <c r="AE410" s="43">
        <f t="shared" si="457"/>
        <v>-8.6146147168462472E-2</v>
      </c>
      <c r="AF410" s="43">
        <f t="shared" si="457"/>
        <v>2.97302372159991E-3</v>
      </c>
      <c r="AG410" s="43">
        <f t="shared" si="457"/>
        <v>0.36773794808405436</v>
      </c>
      <c r="AH410" s="43">
        <f t="shared" si="457"/>
        <v>-0.32011903887133519</v>
      </c>
      <c r="AI410" s="43">
        <f t="shared" si="457"/>
        <v>2.8422613914663275E-2</v>
      </c>
      <c r="AJ410" s="43">
        <f t="shared" si="457"/>
        <v>-1.4813952373451289E-2</v>
      </c>
    </row>
    <row r="411" spans="1:36">
      <c r="A411" s="1">
        <f>A135</f>
        <v>40848</v>
      </c>
      <c r="B411" s="43">
        <f t="shared" ref="B411:AJ411" si="458">IF(OR(B135="C",B123="C"),"C",(B135/B123-1))</f>
        <v>4.1764223587784421E-2</v>
      </c>
      <c r="C411" s="43">
        <f t="shared" si="458"/>
        <v>-1.7957347178432115E-2</v>
      </c>
      <c r="D411" s="43">
        <f t="shared" si="458"/>
        <v>0.1199803713093972</v>
      </c>
      <c r="E411" s="43">
        <f t="shared" si="458"/>
        <v>-2.3721290761013814E-2</v>
      </c>
      <c r="F411" s="43">
        <f t="shared" si="458"/>
        <v>5.3731496842728044E-2</v>
      </c>
      <c r="G411" s="43">
        <f t="shared" si="458"/>
        <v>1.7750664444964759E-2</v>
      </c>
      <c r="H411" s="43">
        <f t="shared" si="458"/>
        <v>5.942324886237782E-2</v>
      </c>
      <c r="I411" s="43">
        <f t="shared" si="458"/>
        <v>-4.2118207670432728E-2</v>
      </c>
      <c r="J411" s="43">
        <f t="shared" si="458"/>
        <v>-1.6155088852988664E-2</v>
      </c>
      <c r="K411" s="43">
        <f t="shared" si="458"/>
        <v>-7.9483739058207159E-2</v>
      </c>
      <c r="L411" s="43">
        <f t="shared" si="458"/>
        <v>1.7866974280995152E-2</v>
      </c>
      <c r="M411" s="43">
        <f t="shared" si="458"/>
        <v>3.5247554327533459E-2</v>
      </c>
      <c r="N411" s="43">
        <f t="shared" si="458"/>
        <v>1.5077129443326731E-2</v>
      </c>
      <c r="O411" s="43">
        <f t="shared" si="458"/>
        <v>-0.10699645661085255</v>
      </c>
      <c r="P411" s="43">
        <f t="shared" si="458"/>
        <v>0.1823079104054437</v>
      </c>
      <c r="Q411" s="43">
        <f t="shared" si="458"/>
        <v>7.9821113972083024E-2</v>
      </c>
      <c r="R411" s="43">
        <f t="shared" si="458"/>
        <v>8.0661466270350202E-2</v>
      </c>
      <c r="S411" s="43">
        <f t="shared" si="458"/>
        <v>7.8564880743042576E-2</v>
      </c>
      <c r="T411" s="43">
        <f t="shared" si="458"/>
        <v>1.2144752798917358E-2</v>
      </c>
      <c r="U411" s="43">
        <f t="shared" si="458"/>
        <v>3.1125452898550732E-2</v>
      </c>
      <c r="V411" s="43">
        <f t="shared" si="458"/>
        <v>-0.25324786845647995</v>
      </c>
      <c r="W411" s="43">
        <f t="shared" si="458"/>
        <v>0.16277038269550759</v>
      </c>
      <c r="X411" s="43">
        <f t="shared" si="458"/>
        <v>-0.21658939525843746</v>
      </c>
      <c r="Y411" s="43">
        <f t="shared" si="458"/>
        <v>0.42136033825755592</v>
      </c>
      <c r="Z411" s="43">
        <f t="shared" si="458"/>
        <v>-0.19871250785392258</v>
      </c>
      <c r="AA411" s="43">
        <f t="shared" si="458"/>
        <v>-2.2532474080321219E-2</v>
      </c>
      <c r="AB411" s="43">
        <f t="shared" si="458"/>
        <v>0.15561131148397878</v>
      </c>
      <c r="AC411" s="43">
        <f t="shared" si="458"/>
        <v>5.0380943613847151E-2</v>
      </c>
      <c r="AD411" s="43">
        <f t="shared" si="458"/>
        <v>-8.5095937487215112E-3</v>
      </c>
      <c r="AE411" s="43">
        <f t="shared" si="458"/>
        <v>7.24717857933177E-3</v>
      </c>
      <c r="AF411" s="43">
        <f t="shared" si="458"/>
        <v>0.13262656241082138</v>
      </c>
      <c r="AG411" s="43">
        <f t="shared" si="458"/>
        <v>0.2408054584789483</v>
      </c>
      <c r="AH411" s="43">
        <f t="shared" si="458"/>
        <v>-8.6513879776475622E-2</v>
      </c>
      <c r="AI411" s="43">
        <f t="shared" si="458"/>
        <v>1.2819804387467437E-2</v>
      </c>
      <c r="AJ411" s="43">
        <f t="shared" si="458"/>
        <v>-1.486689280386444E-2</v>
      </c>
    </row>
    <row r="412" spans="1:36">
      <c r="A412" s="1">
        <f>A136</f>
        <v>40878</v>
      </c>
      <c r="B412" s="43">
        <f t="shared" ref="B412:AJ412" si="459">IF(OR(B136="C",B124="C"),"C",(B136/B124-1))</f>
        <v>-3.0292372167675552E-2</v>
      </c>
      <c r="C412" s="43">
        <f t="shared" si="459"/>
        <v>0.12202060080510679</v>
      </c>
      <c r="D412" s="43">
        <f t="shared" si="459"/>
        <v>0.1136657413489861</v>
      </c>
      <c r="E412" s="43">
        <f t="shared" si="459"/>
        <v>-1.2233684682664281E-2</v>
      </c>
      <c r="F412" s="43">
        <f t="shared" si="459"/>
        <v>1.5612598232898067E-2</v>
      </c>
      <c r="G412" s="43">
        <f t="shared" si="459"/>
        <v>8.0771806313593153E-3</v>
      </c>
      <c r="H412" s="43">
        <f t="shared" si="459"/>
        <v>3.7270329766134092E-2</v>
      </c>
      <c r="I412" s="43">
        <f t="shared" si="459"/>
        <v>-4.3194600674915651E-2</v>
      </c>
      <c r="J412" s="43">
        <f t="shared" si="459"/>
        <v>2.4082966189792554E-2</v>
      </c>
      <c r="K412" s="43">
        <f t="shared" si="459"/>
        <v>4.534372501998396E-2</v>
      </c>
      <c r="L412" s="43">
        <f t="shared" si="459"/>
        <v>-2.7540461151534967E-2</v>
      </c>
      <c r="M412" s="43">
        <f t="shared" si="459"/>
        <v>2.610327973365445E-2</v>
      </c>
      <c r="N412" s="43">
        <f t="shared" si="459"/>
        <v>-8.4171744367295132E-3</v>
      </c>
      <c r="O412" s="43">
        <f t="shared" si="459"/>
        <v>0.16129032258064524</v>
      </c>
      <c r="P412" s="43">
        <f t="shared" si="459"/>
        <v>-4.241442900193404E-2</v>
      </c>
      <c r="Q412" s="43">
        <f t="shared" si="459"/>
        <v>-5.9296482412060314E-2</v>
      </c>
      <c r="R412" s="43">
        <f t="shared" si="459"/>
        <v>-1.532558860306299E-2</v>
      </c>
      <c r="S412" s="43">
        <f t="shared" si="459"/>
        <v>2.008445450746299E-3</v>
      </c>
      <c r="T412" s="43">
        <f t="shared" si="459"/>
        <v>-0.13538988860325618</v>
      </c>
      <c r="U412" s="43">
        <f t="shared" si="459"/>
        <v>2.1420404869190834E-2</v>
      </c>
      <c r="V412" s="43">
        <f t="shared" si="459"/>
        <v>-0.21106762046160077</v>
      </c>
      <c r="W412" s="43">
        <f t="shared" si="459"/>
        <v>0.23966232651309194</v>
      </c>
      <c r="X412" s="43">
        <f t="shared" si="459"/>
        <v>-9.2620980385325624E-2</v>
      </c>
      <c r="Y412" s="43">
        <f t="shared" si="459"/>
        <v>0.2711311440223223</v>
      </c>
      <c r="Z412" s="43">
        <f t="shared" si="459"/>
        <v>-0.14712997305403597</v>
      </c>
      <c r="AA412" s="43">
        <f t="shared" si="459"/>
        <v>1.7674125014534692E-2</v>
      </c>
      <c r="AB412" s="43">
        <f t="shared" si="459"/>
        <v>0.30509819480261857</v>
      </c>
      <c r="AC412" s="43">
        <f t="shared" si="459"/>
        <v>7.2995594517423656E-2</v>
      </c>
      <c r="AD412" s="43">
        <f t="shared" si="459"/>
        <v>9.4120568696839824E-2</v>
      </c>
      <c r="AE412" s="43">
        <f t="shared" si="459"/>
        <v>0.14149075597445693</v>
      </c>
      <c r="AF412" s="43">
        <f t="shared" si="459"/>
        <v>7.4792010980699652E-2</v>
      </c>
      <c r="AG412" s="43">
        <f t="shared" si="459"/>
        <v>3.7500000000000089E-2</v>
      </c>
      <c r="AH412" s="43">
        <f t="shared" si="459"/>
        <v>-5.9287121619201133E-2</v>
      </c>
      <c r="AI412" s="43">
        <f t="shared" si="459"/>
        <v>4.5617740232312576E-2</v>
      </c>
      <c r="AJ412" s="43">
        <f t="shared" si="459"/>
        <v>1.3539786886654692E-2</v>
      </c>
    </row>
    <row r="413" spans="1:36">
      <c r="A413" s="1">
        <f>A137</f>
        <v>40909</v>
      </c>
      <c r="B413" s="43">
        <f t="shared" ref="B413:AJ413" si="460">IF(OR(B137="C",B125="C"),"C",(B137/B125-1))</f>
        <v>-1.9820854667432442E-2</v>
      </c>
      <c r="C413" s="43">
        <f t="shared" si="460"/>
        <v>2.0178301621458505E-3</v>
      </c>
      <c r="D413" s="43">
        <f t="shared" si="460"/>
        <v>-7.8253296840009923E-2</v>
      </c>
      <c r="E413" s="43">
        <f t="shared" si="460"/>
        <v>-3.1590387037814582E-2</v>
      </c>
      <c r="F413" s="43">
        <f t="shared" si="460"/>
        <v>-0.11340723941234621</v>
      </c>
      <c r="G413" s="43">
        <f t="shared" si="460"/>
        <v>-7.2542488530565885E-3</v>
      </c>
      <c r="H413" s="43">
        <f t="shared" si="460"/>
        <v>-5.2619309037857054E-2</v>
      </c>
      <c r="I413" s="43">
        <f t="shared" si="460"/>
        <v>-0.48598482001953858</v>
      </c>
      <c r="J413" s="43">
        <f t="shared" si="460"/>
        <v>-7.0806454108073846E-2</v>
      </c>
      <c r="K413" s="43">
        <f t="shared" si="460"/>
        <v>4.9615725118361764E-2</v>
      </c>
      <c r="L413" s="43">
        <f t="shared" si="460"/>
        <v>-8.5870191325029599E-2</v>
      </c>
      <c r="M413" s="43">
        <f t="shared" si="460"/>
        <v>1.2294633077765571E-2</v>
      </c>
      <c r="N413" s="43">
        <f t="shared" si="460"/>
        <v>-1.8731052403637927E-2</v>
      </c>
      <c r="O413" s="43">
        <f t="shared" si="460"/>
        <v>0.27612538298373801</v>
      </c>
      <c r="P413" s="43">
        <f t="shared" si="460"/>
        <v>6.6097170315002618E-2</v>
      </c>
      <c r="Q413" s="43">
        <f t="shared" si="460"/>
        <v>1.9621912515523698E-2</v>
      </c>
      <c r="R413" s="43">
        <f t="shared" si="460"/>
        <v>1.5968855958809591E-2</v>
      </c>
      <c r="S413" s="43">
        <f t="shared" si="460"/>
        <v>2.4374546560883781E-2</v>
      </c>
      <c r="T413" s="43">
        <f t="shared" si="460"/>
        <v>-4.2648504565862999E-2</v>
      </c>
      <c r="U413" s="43">
        <f t="shared" si="460"/>
        <v>-7.9567926173212289E-2</v>
      </c>
      <c r="V413" s="43">
        <f t="shared" si="460"/>
        <v>-0.28213181424190603</v>
      </c>
      <c r="W413" s="43">
        <f t="shared" si="460"/>
        <v>0.23292306183494338</v>
      </c>
      <c r="X413" s="43">
        <f t="shared" si="460"/>
        <v>-4.6569981927620852E-2</v>
      </c>
      <c r="Y413" s="43">
        <f t="shared" si="460"/>
        <v>0.17527907814187982</v>
      </c>
      <c r="Z413" s="43">
        <f t="shared" si="460"/>
        <v>-0.19725936657725918</v>
      </c>
      <c r="AA413" s="43">
        <f t="shared" si="460"/>
        <v>-8.9208261300225411E-3</v>
      </c>
      <c r="AB413" s="43">
        <f t="shared" si="460"/>
        <v>0.22567081876815509</v>
      </c>
      <c r="AC413" s="43">
        <f t="shared" si="460"/>
        <v>7.1518881741161611E-2</v>
      </c>
      <c r="AD413" s="43">
        <f t="shared" si="460"/>
        <v>2.5319623751225206E-2</v>
      </c>
      <c r="AE413" s="43">
        <f t="shared" si="460"/>
        <v>0.10947473167957922</v>
      </c>
      <c r="AF413" s="43">
        <f t="shared" si="460"/>
        <v>-5.4745245471739756E-2</v>
      </c>
      <c r="AG413" s="43">
        <f t="shared" si="460"/>
        <v>0.1204555808656036</v>
      </c>
      <c r="AH413" s="43">
        <f t="shared" si="460"/>
        <v>-3.1917850299138406E-2</v>
      </c>
      <c r="AI413" s="43">
        <f t="shared" si="460"/>
        <v>2.6666034020545126E-2</v>
      </c>
      <c r="AJ413" s="43">
        <f t="shared" si="460"/>
        <v>-4.2253361920092769E-2</v>
      </c>
    </row>
    <row r="414" spans="1:36">
      <c r="A414" s="1">
        <f>A138</f>
        <v>40940</v>
      </c>
      <c r="B414" s="43">
        <f t="shared" ref="B414:AJ414" si="461">IF(OR(B138="C",B126="C"),"C",(B138/B126-1))</f>
        <v>5.0652662466959431E-2</v>
      </c>
      <c r="C414" s="43">
        <f t="shared" si="461"/>
        <v>4.6501806916058763E-2</v>
      </c>
      <c r="D414" s="43">
        <f t="shared" si="461"/>
        <v>6.4170257278772569E-2</v>
      </c>
      <c r="E414" s="43">
        <f t="shared" si="461"/>
        <v>6.8485139622799229E-2</v>
      </c>
      <c r="F414" s="43">
        <f t="shared" si="461"/>
        <v>-1.9215404686536042E-2</v>
      </c>
      <c r="G414" s="43">
        <f t="shared" si="461"/>
        <v>-6.3388868767354833E-2</v>
      </c>
      <c r="H414" s="43">
        <f t="shared" si="461"/>
        <v>2.6268438121142434E-2</v>
      </c>
      <c r="I414" s="43">
        <f t="shared" si="461"/>
        <v>-7.4288771961116606E-2</v>
      </c>
      <c r="J414" s="43">
        <f t="shared" si="461"/>
        <v>-0.11569663120119289</v>
      </c>
      <c r="K414" s="43">
        <f t="shared" si="461"/>
        <v>0.25045375752013865</v>
      </c>
      <c r="L414" s="43">
        <f t="shared" si="461"/>
        <v>2.0149581228582791E-2</v>
      </c>
      <c r="M414" s="43">
        <f t="shared" si="461"/>
        <v>6.6019417475728259E-2</v>
      </c>
      <c r="N414" s="43">
        <f t="shared" si="461"/>
        <v>3.6649800743294714E-2</v>
      </c>
      <c r="O414" s="43">
        <f t="shared" si="461"/>
        <v>-0.1351131864785301</v>
      </c>
      <c r="P414" s="43">
        <f t="shared" si="461"/>
        <v>0.15621913943098997</v>
      </c>
      <c r="Q414" s="43">
        <f t="shared" si="461"/>
        <v>0.10722897495202011</v>
      </c>
      <c r="R414" s="43">
        <f t="shared" si="461"/>
        <v>1.4245386585811648E-3</v>
      </c>
      <c r="S414" s="43">
        <f t="shared" si="461"/>
        <v>-2.9121264579559103E-3</v>
      </c>
      <c r="T414" s="43">
        <f t="shared" si="461"/>
        <v>-5.3665004908773351E-2</v>
      </c>
      <c r="U414" s="43">
        <f t="shared" si="461"/>
        <v>-1.8782513005202062E-2</v>
      </c>
      <c r="V414" s="43">
        <f t="shared" si="461"/>
        <v>-0.15683367205500875</v>
      </c>
      <c r="W414" s="43">
        <f t="shared" si="461"/>
        <v>0.12834061579107825</v>
      </c>
      <c r="X414" s="43">
        <f t="shared" si="461"/>
        <v>-0.15140588642782282</v>
      </c>
      <c r="Y414" s="43">
        <f t="shared" si="461"/>
        <v>4.3894874955270113E-2</v>
      </c>
      <c r="Z414" s="43">
        <f t="shared" si="461"/>
        <v>-0.12568307246901289</v>
      </c>
      <c r="AA414" s="43">
        <f t="shared" si="461"/>
        <v>-7.8850361726034435E-2</v>
      </c>
      <c r="AB414" s="43">
        <f t="shared" si="461"/>
        <v>-0.25414041458985825</v>
      </c>
      <c r="AC414" s="43">
        <f t="shared" si="461"/>
        <v>-4.7843793209240926E-2</v>
      </c>
      <c r="AD414" s="43">
        <f t="shared" si="461"/>
        <v>-7.8026686916901733E-2</v>
      </c>
      <c r="AE414" s="43">
        <f t="shared" si="461"/>
        <v>0.28615863141524112</v>
      </c>
      <c r="AF414" s="43">
        <f t="shared" si="461"/>
        <v>-5.4565212618822856E-2</v>
      </c>
      <c r="AG414" s="43">
        <f t="shared" si="461"/>
        <v>0.10259347984584943</v>
      </c>
      <c r="AH414" s="43">
        <f t="shared" si="461"/>
        <v>-0.15633373085322222</v>
      </c>
      <c r="AI414" s="43">
        <f t="shared" si="461"/>
        <v>-3.3409878877932342E-2</v>
      </c>
      <c r="AJ414" s="43">
        <f t="shared" si="461"/>
        <v>-2.0321494952751484E-2</v>
      </c>
    </row>
    <row r="415" spans="1:36">
      <c r="A415" s="1">
        <f>A139</f>
        <v>40969</v>
      </c>
      <c r="B415" s="43">
        <f t="shared" ref="B415:AJ415" si="462">IF(OR(B139="C",B127="C"),"C",(B139/B127-1))</f>
        <v>-0.10768652273368218</v>
      </c>
      <c r="C415" s="43">
        <f t="shared" si="462"/>
        <v>6.5441283734500422E-2</v>
      </c>
      <c r="D415" s="43">
        <f t="shared" si="462"/>
        <v>-3.0173124484748515E-2</v>
      </c>
      <c r="E415" s="43">
        <f t="shared" si="462"/>
        <v>6.5457084396000731E-2</v>
      </c>
      <c r="F415" s="43">
        <f t="shared" si="462"/>
        <v>-0.11669705652513673</v>
      </c>
      <c r="G415" s="43">
        <f t="shared" si="462"/>
        <v>9.329151605358188E-3</v>
      </c>
      <c r="H415" s="43">
        <f t="shared" si="462"/>
        <v>4.6984099362670229E-3</v>
      </c>
      <c r="I415" s="43">
        <f t="shared" si="462"/>
        <v>-0.22309805864600696</v>
      </c>
      <c r="J415" s="43">
        <f t="shared" si="462"/>
        <v>1.1803812495760235E-2</v>
      </c>
      <c r="K415" s="43">
        <f t="shared" si="462"/>
        <v>4.9333608843888932E-2</v>
      </c>
      <c r="L415" s="43">
        <f t="shared" si="462"/>
        <v>-4.0796312640972832E-2</v>
      </c>
      <c r="M415" s="43">
        <f t="shared" si="462"/>
        <v>2.9996700362966422E-5</v>
      </c>
      <c r="N415" s="43">
        <f t="shared" si="462"/>
        <v>0.1229385010876014</v>
      </c>
      <c r="O415" s="43">
        <f t="shared" si="462"/>
        <v>8.2083020755188807E-2</v>
      </c>
      <c r="P415" s="43">
        <f t="shared" si="462"/>
        <v>3.3064169334416249E-2</v>
      </c>
      <c r="Q415" s="43">
        <f t="shared" si="462"/>
        <v>-3.5363457760314354E-2</v>
      </c>
      <c r="R415" s="43">
        <f t="shared" si="462"/>
        <v>-5.2764430512878713E-2</v>
      </c>
      <c r="S415" s="43">
        <f t="shared" si="462"/>
        <v>-3.60946147066048E-2</v>
      </c>
      <c r="T415" s="43">
        <f t="shared" si="462"/>
        <v>-2.3068866936511112E-2</v>
      </c>
      <c r="U415" s="43">
        <f t="shared" si="462"/>
        <v>-5.6248261970793578E-2</v>
      </c>
      <c r="V415" s="43">
        <f t="shared" si="462"/>
        <v>5.8349398259434748E-2</v>
      </c>
      <c r="W415" s="43">
        <f t="shared" si="462"/>
        <v>-1.415217961037829E-2</v>
      </c>
      <c r="X415" s="43">
        <f t="shared" si="462"/>
        <v>-4.2949516521326503E-2</v>
      </c>
      <c r="Y415" s="43">
        <f t="shared" si="462"/>
        <v>-2.1344717182497641E-3</v>
      </c>
      <c r="Z415" s="43">
        <f t="shared" si="462"/>
        <v>3.2933630250393309E-2</v>
      </c>
      <c r="AA415" s="43">
        <f t="shared" si="462"/>
        <v>-6.4978787255596471E-2</v>
      </c>
      <c r="AB415" s="43">
        <f t="shared" si="462"/>
        <v>-0.14610573271055227</v>
      </c>
      <c r="AC415" s="43">
        <f t="shared" si="462"/>
        <v>1.4982424904323555E-2</v>
      </c>
      <c r="AD415" s="43">
        <f t="shared" si="462"/>
        <v>0.12379045712379044</v>
      </c>
      <c r="AE415" s="43">
        <f t="shared" si="462"/>
        <v>2.8560222491620824E-2</v>
      </c>
      <c r="AF415" s="43">
        <f t="shared" si="462"/>
        <v>-0.10514973141625661</v>
      </c>
      <c r="AG415" s="43">
        <f t="shared" si="462"/>
        <v>2.8629637572378241E-2</v>
      </c>
      <c r="AH415" s="43">
        <f t="shared" si="462"/>
        <v>-0.14258167594071947</v>
      </c>
      <c r="AI415" s="43">
        <f t="shared" si="462"/>
        <v>-0.10924827915218427</v>
      </c>
      <c r="AJ415" s="43">
        <f t="shared" si="462"/>
        <v>-7.9476851418179839E-3</v>
      </c>
    </row>
    <row r="416" spans="1:36">
      <c r="A416" s="1">
        <f>A140</f>
        <v>41000</v>
      </c>
      <c r="B416" s="43">
        <f t="shared" ref="B416:AJ416" si="463">IF(OR(B140="C",B128="C"),"C",(B140/B128-1))</f>
        <v>-0.16048574995493659</v>
      </c>
      <c r="C416" s="43">
        <f t="shared" si="463"/>
        <v>5.6313513237107538E-2</v>
      </c>
      <c r="D416" s="43">
        <f t="shared" si="463"/>
        <v>-6.9973215993877957E-2</v>
      </c>
      <c r="E416" s="43">
        <f t="shared" si="463"/>
        <v>1.2904786869379459E-2</v>
      </c>
      <c r="F416" s="43">
        <f t="shared" si="463"/>
        <v>-9.3815860159510711E-2</v>
      </c>
      <c r="G416" s="43">
        <f t="shared" si="463"/>
        <v>7.8856135792066961E-3</v>
      </c>
      <c r="H416" s="43">
        <f t="shared" si="463"/>
        <v>-0.10352967500139842</v>
      </c>
      <c r="I416" s="43">
        <f t="shared" si="463"/>
        <v>-8.0009970089730764E-2</v>
      </c>
      <c r="J416" s="43">
        <f t="shared" si="463"/>
        <v>0.10308710033076074</v>
      </c>
      <c r="K416" s="43">
        <f t="shared" si="463"/>
        <v>3.4748185616890304E-2</v>
      </c>
      <c r="L416" s="43">
        <f t="shared" si="463"/>
        <v>-0.19178192068384692</v>
      </c>
      <c r="M416" s="43">
        <f t="shared" si="463"/>
        <v>-7.5750577367205585E-2</v>
      </c>
      <c r="N416" s="43">
        <f t="shared" si="463"/>
        <v>-5.4838481323296939E-2</v>
      </c>
      <c r="O416" s="43">
        <f t="shared" si="463"/>
        <v>-0.10064635272391509</v>
      </c>
      <c r="P416" s="43">
        <f t="shared" si="463"/>
        <v>0.1244069912609238</v>
      </c>
      <c r="Q416" s="43">
        <f t="shared" si="463"/>
        <v>-0.12437021832431427</v>
      </c>
      <c r="R416" s="43">
        <f t="shared" si="463"/>
        <v>-0.10798028575695728</v>
      </c>
      <c r="S416" s="43">
        <f t="shared" si="463"/>
        <v>-0.10553317077950897</v>
      </c>
      <c r="T416" s="43">
        <f t="shared" si="463"/>
        <v>-8.0306501303420541E-2</v>
      </c>
      <c r="U416" s="43">
        <f t="shared" si="463"/>
        <v>-5.4578649966340986E-2</v>
      </c>
      <c r="V416" s="43">
        <f t="shared" si="463"/>
        <v>3.0781394357188629E-2</v>
      </c>
      <c r="W416" s="43">
        <f t="shared" si="463"/>
        <v>-6.6512385360418258E-2</v>
      </c>
      <c r="X416" s="43">
        <f t="shared" si="463"/>
        <v>-4.7352982260092213E-2</v>
      </c>
      <c r="Y416" s="43">
        <f t="shared" si="463"/>
        <v>3.3572441404621012E-2</v>
      </c>
      <c r="Z416" s="43">
        <f t="shared" si="463"/>
        <v>1.0312808612249924E-2</v>
      </c>
      <c r="AA416" s="43">
        <f t="shared" si="463"/>
        <v>-1.3272425408585309E-2</v>
      </c>
      <c r="AB416" s="43">
        <f t="shared" si="463"/>
        <v>4.7258510536855258E-2</v>
      </c>
      <c r="AC416" s="43">
        <f t="shared" si="463"/>
        <v>8.4926087861753041E-2</v>
      </c>
      <c r="AD416" s="43">
        <f t="shared" si="463"/>
        <v>9.5655006719061797E-2</v>
      </c>
      <c r="AE416" s="43">
        <f t="shared" si="463"/>
        <v>3.5632937065118941E-2</v>
      </c>
      <c r="AF416" s="43">
        <f t="shared" si="463"/>
        <v>-0.10145774044018041</v>
      </c>
      <c r="AG416" s="43">
        <f t="shared" si="463"/>
        <v>-2.9765013054830258E-2</v>
      </c>
      <c r="AH416" s="43">
        <f t="shared" si="463"/>
        <v>-8.1438378888803786E-2</v>
      </c>
      <c r="AI416" s="43">
        <f t="shared" si="463"/>
        <v>-2.9037321241716096E-2</v>
      </c>
      <c r="AJ416" s="43">
        <f t="shared" si="463"/>
        <v>-2.0859005511677076E-2</v>
      </c>
    </row>
    <row r="417" spans="1:73">
      <c r="A417" s="1">
        <f>A141</f>
        <v>41030</v>
      </c>
      <c r="B417" s="43">
        <f t="shared" ref="B417:AJ417" si="464">IF(OR(B141="C",B129="C"),"C",(B141/B129-1))</f>
        <v>-6.2447744321058929E-2</v>
      </c>
      <c r="C417" s="43">
        <f t="shared" si="464"/>
        <v>-2.7047963895429072E-3</v>
      </c>
      <c r="D417" s="43">
        <f t="shared" si="464"/>
        <v>5.8364438411944386E-2</v>
      </c>
      <c r="E417" s="43">
        <f t="shared" si="464"/>
        <v>0.16711403457023177</v>
      </c>
      <c r="F417" s="43">
        <f t="shared" si="464"/>
        <v>-0.20734908136482944</v>
      </c>
      <c r="G417" s="43">
        <f t="shared" si="464"/>
        <v>2.0634937337556503E-2</v>
      </c>
      <c r="H417" s="43">
        <f t="shared" si="464"/>
        <v>2.9763206553074628E-2</v>
      </c>
      <c r="I417" s="43">
        <f t="shared" si="464"/>
        <v>-2.3197286355181146E-2</v>
      </c>
      <c r="J417" s="43">
        <f t="shared" si="464"/>
        <v>-6.4215491276922165E-2</v>
      </c>
      <c r="K417" s="43">
        <f t="shared" si="464"/>
        <v>5.6976005325425794E-2</v>
      </c>
      <c r="L417" s="43">
        <f t="shared" si="464"/>
        <v>-3.6305392418579774E-2</v>
      </c>
      <c r="M417" s="43">
        <f t="shared" si="464"/>
        <v>5.2786747157096636E-2</v>
      </c>
      <c r="N417" s="43">
        <f t="shared" si="464"/>
        <v>-1.1172089376714989E-2</v>
      </c>
      <c r="O417" s="43">
        <f t="shared" si="464"/>
        <v>-0.1496499681789254</v>
      </c>
      <c r="P417" s="43">
        <f t="shared" si="464"/>
        <v>1.9522566927611784E-2</v>
      </c>
      <c r="Q417" s="43">
        <f t="shared" si="464"/>
        <v>-2.6237796373779654E-2</v>
      </c>
      <c r="R417" s="43">
        <f t="shared" si="464"/>
        <v>-4.7540271372234488E-2</v>
      </c>
      <c r="S417" s="43">
        <f t="shared" si="464"/>
        <v>-4.5505230846332179E-2</v>
      </c>
      <c r="T417" s="43">
        <f t="shared" si="464"/>
        <v>3.314140885423833E-2</v>
      </c>
      <c r="U417" s="43">
        <f t="shared" si="464"/>
        <v>-4.1798988734143561E-2</v>
      </c>
      <c r="V417" s="43">
        <f t="shared" si="464"/>
        <v>-6.4425351348057491E-3</v>
      </c>
      <c r="W417" s="43">
        <f t="shared" si="464"/>
        <v>-0.10385685503214048</v>
      </c>
      <c r="X417" s="43">
        <f t="shared" si="464"/>
        <v>-2.2610252966196565E-2</v>
      </c>
      <c r="Y417" s="43">
        <f t="shared" si="464"/>
        <v>3.488587864167747E-2</v>
      </c>
      <c r="Z417" s="43">
        <f t="shared" si="464"/>
        <v>-1.3632554707400324E-2</v>
      </c>
      <c r="AA417" s="43">
        <f t="shared" si="464"/>
        <v>2.5188332321753659E-2</v>
      </c>
      <c r="AB417" s="43">
        <f t="shared" si="464"/>
        <v>-1.3793647040277746E-3</v>
      </c>
      <c r="AC417" s="43">
        <f t="shared" si="464"/>
        <v>0.14441582599985692</v>
      </c>
      <c r="AD417" s="43">
        <f t="shared" si="464"/>
        <v>0.14205717653993521</v>
      </c>
      <c r="AE417" s="43">
        <f t="shared" si="464"/>
        <v>6.4116326729774631E-2</v>
      </c>
      <c r="AF417" s="43">
        <f t="shared" si="464"/>
        <v>-2.1154196853396146E-2</v>
      </c>
      <c r="AG417" s="43">
        <f t="shared" si="464"/>
        <v>-1.5929624346172178E-2</v>
      </c>
      <c r="AH417" s="43">
        <f t="shared" si="464"/>
        <v>-4.009848751319034E-2</v>
      </c>
      <c r="AI417" s="43">
        <f t="shared" si="464"/>
        <v>-4.4630560208449688E-2</v>
      </c>
      <c r="AJ417" s="43">
        <f t="shared" si="464"/>
        <v>-2.9586328755951685E-3</v>
      </c>
    </row>
    <row r="418" spans="1:73">
      <c r="A418" s="1">
        <f>A142</f>
        <v>41061</v>
      </c>
      <c r="B418" s="43">
        <f t="shared" ref="B418:AJ418" si="465">IF(OR(B142="C",B130="C"),"C",(B142/B130-1))</f>
        <v>-5.6814783804792768E-4</v>
      </c>
      <c r="C418" s="43">
        <f t="shared" si="465"/>
        <v>0.12889372152566447</v>
      </c>
      <c r="D418" s="43">
        <f t="shared" si="465"/>
        <v>3.6579841449603689E-2</v>
      </c>
      <c r="E418" s="43">
        <f t="shared" si="465"/>
        <v>0.12560913908342886</v>
      </c>
      <c r="F418" s="43">
        <f t="shared" si="465"/>
        <v>-0.15993890776213993</v>
      </c>
      <c r="G418" s="43">
        <f t="shared" si="465"/>
        <v>8.3773883572972441E-2</v>
      </c>
      <c r="H418" s="43">
        <f t="shared" si="465"/>
        <v>4.9718719689621826E-2</v>
      </c>
      <c r="I418" s="43">
        <f t="shared" si="465"/>
        <v>-3.1100478468899517E-2</v>
      </c>
      <c r="J418" s="43">
        <f t="shared" si="465"/>
        <v>-7.1215377268385893E-2</v>
      </c>
      <c r="K418" s="43">
        <f t="shared" si="465"/>
        <v>4.8413970888742108E-2</v>
      </c>
      <c r="L418" s="43">
        <f t="shared" si="465"/>
        <v>-2.577549202235363E-2</v>
      </c>
      <c r="M418" s="43">
        <f t="shared" si="465"/>
        <v>0.12158071748878929</v>
      </c>
      <c r="N418" s="43">
        <f t="shared" si="465"/>
        <v>2.536001019497891E-2</v>
      </c>
      <c r="O418" s="43">
        <f t="shared" si="465"/>
        <v>-5.4458088627870049E-3</v>
      </c>
      <c r="P418" s="43">
        <f t="shared" si="465"/>
        <v>-2.6647064228613404E-2</v>
      </c>
      <c r="Q418" s="43">
        <f t="shared" si="465"/>
        <v>-2.5306122448979562E-2</v>
      </c>
      <c r="R418" s="43">
        <f t="shared" si="465"/>
        <v>-6.456125852247574E-2</v>
      </c>
      <c r="S418" s="43">
        <f t="shared" si="465"/>
        <v>-6.7134442134442085E-2</v>
      </c>
      <c r="T418" s="43">
        <f t="shared" si="465"/>
        <v>4.7557003257328923E-2</v>
      </c>
      <c r="U418" s="43">
        <f t="shared" si="465"/>
        <v>-3.3097666270412329E-2</v>
      </c>
      <c r="V418" s="43">
        <f t="shared" si="465"/>
        <v>7.2922315512587987E-2</v>
      </c>
      <c r="W418" s="43">
        <f t="shared" si="465"/>
        <v>-0.14722701279840245</v>
      </c>
      <c r="X418" s="43">
        <f t="shared" si="465"/>
        <v>4.6321207158732003E-2</v>
      </c>
      <c r="Y418" s="43">
        <f t="shared" si="465"/>
        <v>-0.1934389140271493</v>
      </c>
      <c r="Z418" s="43">
        <f t="shared" si="465"/>
        <v>2.8634545235155962E-2</v>
      </c>
      <c r="AA418" s="43">
        <f t="shared" si="465"/>
        <v>-0.10477287215447573</v>
      </c>
      <c r="AB418" s="43">
        <f t="shared" si="465"/>
        <v>-9.0536851683348463E-2</v>
      </c>
      <c r="AC418" s="43">
        <f t="shared" si="465"/>
        <v>0.19319593991609607</v>
      </c>
      <c r="AD418" s="43">
        <f t="shared" si="465"/>
        <v>-7.691664576540469E-3</v>
      </c>
      <c r="AE418" s="43">
        <f t="shared" si="465"/>
        <v>-1.7339608620262625E-2</v>
      </c>
      <c r="AF418" s="43">
        <f t="shared" si="465"/>
        <v>-2.8945088842407762E-2</v>
      </c>
      <c r="AG418" s="43">
        <f t="shared" si="465"/>
        <v>8.3529808016167051E-2</v>
      </c>
      <c r="AH418" s="43">
        <f t="shared" si="465"/>
        <v>-0.19307601916297568</v>
      </c>
      <c r="AI418" s="43">
        <f t="shared" si="465"/>
        <v>7.9044815799468315E-2</v>
      </c>
      <c r="AJ418" s="43">
        <f t="shared" si="465"/>
        <v>4.1585509833846901E-2</v>
      </c>
    </row>
    <row r="419" spans="1:73">
      <c r="A419" s="1">
        <f>A143</f>
        <v>41091</v>
      </c>
      <c r="B419" s="43">
        <f t="shared" ref="B419:AJ419" si="466">IF(OR(B143="C",B131="C"),"C",(B143/B131-1))</f>
        <v>-0.13147057036992038</v>
      </c>
      <c r="C419" s="43">
        <f t="shared" si="466"/>
        <v>-7.758826581454914E-2</v>
      </c>
      <c r="D419" s="43">
        <f t="shared" si="466"/>
        <v>2.6973760482281506E-2</v>
      </c>
      <c r="E419" s="43">
        <f t="shared" si="466"/>
        <v>-7.8155442214859261E-2</v>
      </c>
      <c r="F419" s="43">
        <f t="shared" si="466"/>
        <v>-0.3144579336106631</v>
      </c>
      <c r="G419" s="43">
        <f t="shared" si="466"/>
        <v>-9.8883795536653718E-2</v>
      </c>
      <c r="H419" s="43">
        <f t="shared" si="466"/>
        <v>-7.7247749167500324E-2</v>
      </c>
      <c r="I419" s="43">
        <f t="shared" si="466"/>
        <v>4.9178623414431355E-2</v>
      </c>
      <c r="J419" s="43">
        <f t="shared" si="466"/>
        <v>-9.7117599452157144E-2</v>
      </c>
      <c r="K419" s="43">
        <f t="shared" si="466"/>
        <v>-6.2009564321382382E-2</v>
      </c>
      <c r="L419" s="43">
        <f t="shared" si="466"/>
        <v>-5.9239119649129757E-2</v>
      </c>
      <c r="M419" s="43">
        <f t="shared" si="466"/>
        <v>3.5962705342607704E-2</v>
      </c>
      <c r="N419" s="43">
        <f t="shared" si="466"/>
        <v>3.4876810028096061E-2</v>
      </c>
      <c r="O419" s="43">
        <f t="shared" si="466"/>
        <v>-0.12018246136659838</v>
      </c>
      <c r="P419" s="43">
        <f t="shared" si="466"/>
        <v>-0.19447287615148412</v>
      </c>
      <c r="Q419" s="43">
        <f t="shared" si="466"/>
        <v>-8.3340537736664611E-2</v>
      </c>
      <c r="R419" s="43">
        <f t="shared" si="466"/>
        <v>-0.145002091591801</v>
      </c>
      <c r="S419" s="43">
        <f t="shared" si="466"/>
        <v>-0.13064787957304835</v>
      </c>
      <c r="T419" s="43">
        <f t="shared" si="466"/>
        <v>7.8510863048506518E-3</v>
      </c>
      <c r="U419" s="43">
        <f t="shared" si="466"/>
        <v>-0.12070954715892701</v>
      </c>
      <c r="V419" s="43">
        <f t="shared" si="466"/>
        <v>-3.0326042677744081E-3</v>
      </c>
      <c r="W419" s="43">
        <f t="shared" si="466"/>
        <v>-0.11193898710153583</v>
      </c>
      <c r="X419" s="43">
        <f t="shared" si="466"/>
        <v>-8.2730627306273008E-2</v>
      </c>
      <c r="Y419" s="43">
        <f t="shared" si="466"/>
        <v>-0.16624181536462235</v>
      </c>
      <c r="Z419" s="43">
        <f t="shared" si="466"/>
        <v>-3.4096334170313991E-2</v>
      </c>
      <c r="AA419" s="43">
        <f t="shared" si="466"/>
        <v>5.0474698128859741E-2</v>
      </c>
      <c r="AB419" s="43">
        <f t="shared" si="466"/>
        <v>-0.11513646882135686</v>
      </c>
      <c r="AC419" s="43">
        <f t="shared" si="466"/>
        <v>7.1156361981684846E-2</v>
      </c>
      <c r="AD419" s="43">
        <f t="shared" si="466"/>
        <v>-7.9011592434411249E-2</v>
      </c>
      <c r="AE419" s="43">
        <f t="shared" si="466"/>
        <v>2.741529989225433E-2</v>
      </c>
      <c r="AF419" s="43">
        <f t="shared" si="466"/>
        <v>-0.16143138704114313</v>
      </c>
      <c r="AG419" s="43">
        <f t="shared" si="466"/>
        <v>0.19313923320841742</v>
      </c>
      <c r="AH419" s="43">
        <f t="shared" si="466"/>
        <v>1.5600624024961096E-2</v>
      </c>
      <c r="AI419" s="43">
        <f t="shared" si="466"/>
        <v>-2.6132627353858018E-2</v>
      </c>
      <c r="AJ419" s="43">
        <f t="shared" si="466"/>
        <v>-6.6714177581635448E-2</v>
      </c>
    </row>
    <row r="420" spans="1:73">
      <c r="A420" s="1">
        <f>A144</f>
        <v>41122</v>
      </c>
      <c r="B420" s="43">
        <f t="shared" ref="B420:AJ420" si="467">IF(OR(B144="C",B132="C"),"C",(B144/B132-1))</f>
        <v>-0.13777599587617062</v>
      </c>
      <c r="C420" s="43">
        <f t="shared" si="467"/>
        <v>-3.4186594471289911E-2</v>
      </c>
      <c r="D420" s="43">
        <f t="shared" si="467"/>
        <v>-8.3593912862205522E-2</v>
      </c>
      <c r="E420" s="43">
        <f t="shared" si="467"/>
        <v>-3.4347814230003548E-2</v>
      </c>
      <c r="F420" s="43">
        <f t="shared" si="467"/>
        <v>-0.37856452540278673</v>
      </c>
      <c r="G420" s="43">
        <f t="shared" si="467"/>
        <v>-9.6061866935653328E-2</v>
      </c>
      <c r="H420" s="43">
        <f t="shared" si="467"/>
        <v>-0.1862807185554749</v>
      </c>
      <c r="I420" s="43">
        <f t="shared" si="467"/>
        <v>-0.15257872672321338</v>
      </c>
      <c r="J420" s="43">
        <f t="shared" si="467"/>
        <v>-8.4176470588235297E-2</v>
      </c>
      <c r="K420" s="43">
        <f t="shared" si="467"/>
        <v>-2.7964028091137516E-3</v>
      </c>
      <c r="L420" s="43">
        <f t="shared" si="467"/>
        <v>-0.2778508425833377</v>
      </c>
      <c r="M420" s="43">
        <f t="shared" si="467"/>
        <v>-0.15151036525172756</v>
      </c>
      <c r="N420" s="43">
        <f t="shared" si="467"/>
        <v>-0.15296176628971458</v>
      </c>
      <c r="O420" s="43">
        <f t="shared" si="467"/>
        <v>-0.13560120618168114</v>
      </c>
      <c r="P420" s="43">
        <f t="shared" si="467"/>
        <v>7.5600184672206749E-2</v>
      </c>
      <c r="Q420" s="43">
        <f t="shared" si="467"/>
        <v>-0.15146831530139104</v>
      </c>
      <c r="R420" s="43">
        <f t="shared" si="467"/>
        <v>-0.22369137011644358</v>
      </c>
      <c r="S420" s="43">
        <f t="shared" si="467"/>
        <v>-0.20856056015619739</v>
      </c>
      <c r="T420" s="43">
        <f t="shared" si="467"/>
        <v>-0.14283467044203235</v>
      </c>
      <c r="U420" s="43">
        <f t="shared" si="467"/>
        <v>-0.20419288745792474</v>
      </c>
      <c r="V420" s="43">
        <f t="shared" si="467"/>
        <v>-3.1842987543743706E-2</v>
      </c>
      <c r="W420" s="43">
        <f t="shared" si="467"/>
        <v>-9.7203394085454642E-2</v>
      </c>
      <c r="X420" s="43">
        <f t="shared" si="467"/>
        <v>0.11648400805188985</v>
      </c>
      <c r="Y420" s="43">
        <f t="shared" si="467"/>
        <v>-0.15785357637008968</v>
      </c>
      <c r="Z420" s="43">
        <f t="shared" si="467"/>
        <v>-3.2149234451578579E-2</v>
      </c>
      <c r="AA420" s="43">
        <f t="shared" si="467"/>
        <v>-1.4293662001968577E-2</v>
      </c>
      <c r="AB420" s="43">
        <f t="shared" si="467"/>
        <v>-6.0035412040093661E-2</v>
      </c>
      <c r="AC420" s="43">
        <f t="shared" si="467"/>
        <v>1.8136495427245602E-3</v>
      </c>
      <c r="AD420" s="43">
        <f t="shared" si="467"/>
        <v>2.4154257874150931E-2</v>
      </c>
      <c r="AE420" s="43">
        <f t="shared" si="467"/>
        <v>-0.1660098522167488</v>
      </c>
      <c r="AF420" s="43">
        <f t="shared" si="467"/>
        <v>-0.17252469969436346</v>
      </c>
      <c r="AG420" s="43">
        <f t="shared" si="467"/>
        <v>0.45126128931796949</v>
      </c>
      <c r="AH420" s="43">
        <f t="shared" si="467"/>
        <v>0.14862214882856839</v>
      </c>
      <c r="AI420" s="43">
        <f t="shared" si="467"/>
        <v>2.9687766592731535E-2</v>
      </c>
      <c r="AJ420" s="43">
        <f t="shared" si="467"/>
        <v>-9.218314279493367E-2</v>
      </c>
    </row>
    <row r="421" spans="1:73">
      <c r="A421" s="1">
        <f t="shared" ref="A421:A427" si="468">A145</f>
        <v>41153</v>
      </c>
      <c r="B421" s="43">
        <f t="shared" ref="B421:AJ421" si="469">IF(OR(B145="C",B133="C"),"C",(B145/B133-1))</f>
        <v>-6.4372369398365881E-2</v>
      </c>
      <c r="C421" s="43">
        <f t="shared" si="469"/>
        <v>-3.7811366953901193E-2</v>
      </c>
      <c r="D421" s="43">
        <f t="shared" si="469"/>
        <v>-5.0595507311925192E-2</v>
      </c>
      <c r="E421" s="43">
        <f t="shared" si="469"/>
        <v>-4.6095577875156724E-2</v>
      </c>
      <c r="F421" s="43">
        <f t="shared" si="469"/>
        <v>-0.20775849761846055</v>
      </c>
      <c r="G421" s="43">
        <f t="shared" si="469"/>
        <v>2.7503798511498534E-2</v>
      </c>
      <c r="H421" s="43">
        <f t="shared" si="469"/>
        <v>-7.2457295969632685E-2</v>
      </c>
      <c r="I421" s="43">
        <f t="shared" si="469"/>
        <v>-2.2301259252138772E-2</v>
      </c>
      <c r="J421" s="43">
        <f t="shared" si="469"/>
        <v>-0.23668081093823667</v>
      </c>
      <c r="K421" s="43">
        <f t="shared" si="469"/>
        <v>-0.16530622220049851</v>
      </c>
      <c r="L421" s="43">
        <f t="shared" si="469"/>
        <v>-0.19481470631316833</v>
      </c>
      <c r="M421" s="43">
        <f t="shared" si="469"/>
        <v>-0.10554000361206428</v>
      </c>
      <c r="N421" s="43">
        <f t="shared" si="469"/>
        <v>0.26348146298839104</v>
      </c>
      <c r="O421" s="43">
        <f t="shared" si="469"/>
        <v>7.1447039558734771E-2</v>
      </c>
      <c r="P421" s="43">
        <f t="shared" si="469"/>
        <v>0.21337466784765269</v>
      </c>
      <c r="Q421" s="43">
        <f t="shared" si="469"/>
        <v>7.8927332712968479E-2</v>
      </c>
      <c r="R421" s="43">
        <f t="shared" si="469"/>
        <v>-5.954527983916269E-2</v>
      </c>
      <c r="S421" s="43">
        <f t="shared" si="469"/>
        <v>-5.7953974704351374E-2</v>
      </c>
      <c r="T421" s="43">
        <f t="shared" si="469"/>
        <v>0.10225798079418635</v>
      </c>
      <c r="U421" s="43">
        <f t="shared" si="469"/>
        <v>-6.0907119752603656E-2</v>
      </c>
      <c r="V421" s="43">
        <f t="shared" si="469"/>
        <v>6.4507582952602727E-2</v>
      </c>
      <c r="W421" s="43">
        <f t="shared" si="469"/>
        <v>1.7820773930753653E-2</v>
      </c>
      <c r="X421" s="43">
        <f t="shared" si="469"/>
        <v>0.21437752478883576</v>
      </c>
      <c r="Y421" s="43">
        <f t="shared" si="469"/>
        <v>3.1542368350707672E-3</v>
      </c>
      <c r="Z421" s="43">
        <f t="shared" si="469"/>
        <v>6.9112627986348096E-2</v>
      </c>
      <c r="AA421" s="43">
        <f t="shared" si="469"/>
        <v>-6.9141132228200952E-4</v>
      </c>
      <c r="AB421" s="43">
        <f t="shared" si="469"/>
        <v>-9.8125564588979253E-2</v>
      </c>
      <c r="AC421" s="43">
        <f t="shared" si="469"/>
        <v>3.1590377360602773E-2</v>
      </c>
      <c r="AD421" s="43">
        <f t="shared" si="469"/>
        <v>-1.2907474481396064E-2</v>
      </c>
      <c r="AE421" s="43">
        <f t="shared" si="469"/>
        <v>-1.0536688902365032E-2</v>
      </c>
      <c r="AF421" s="43">
        <f t="shared" si="469"/>
        <v>-0.16193714008187055</v>
      </c>
      <c r="AG421" s="43">
        <f t="shared" si="469"/>
        <v>-2.9223093371347098E-2</v>
      </c>
      <c r="AH421" s="43">
        <f t="shared" si="469"/>
        <v>-8.0540746382330552E-2</v>
      </c>
      <c r="AI421" s="43">
        <f t="shared" si="469"/>
        <v>-0.24060670904399273</v>
      </c>
      <c r="AJ421" s="43">
        <f t="shared" si="469"/>
        <v>-3.5771021612886478E-2</v>
      </c>
    </row>
    <row r="422" spans="1:73">
      <c r="A422" s="1">
        <f t="shared" si="468"/>
        <v>41183</v>
      </c>
      <c r="B422" s="43">
        <f t="shared" ref="B422:AJ422" si="470">IF(OR(B146="C",B134="C"),"C",(B146/B134-1))</f>
        <v>3.5595773983935208E-2</v>
      </c>
      <c r="C422" s="43">
        <f t="shared" si="470"/>
        <v>2.9713873708414162E-2</v>
      </c>
      <c r="D422" s="43">
        <f t="shared" si="470"/>
        <v>-9.2543483347632738E-2</v>
      </c>
      <c r="E422" s="43">
        <f t="shared" si="470"/>
        <v>-6.0533251479195971E-2</v>
      </c>
      <c r="F422" s="43">
        <f t="shared" si="470"/>
        <v>-9.9007450310635847E-2</v>
      </c>
      <c r="G422" s="43">
        <f t="shared" si="470"/>
        <v>9.5404823847832221E-2</v>
      </c>
      <c r="H422" s="43">
        <f t="shared" si="470"/>
        <v>3.383924006350747E-2</v>
      </c>
      <c r="I422" s="43">
        <f t="shared" si="470"/>
        <v>2.2489959839357532E-2</v>
      </c>
      <c r="J422" s="43">
        <f t="shared" si="470"/>
        <v>-4.1488015027155045E-2</v>
      </c>
      <c r="K422" s="43">
        <f t="shared" si="470"/>
        <v>8.8103058681016533E-2</v>
      </c>
      <c r="L422" s="43">
        <f t="shared" si="470"/>
        <v>-1.2163225921129506E-2</v>
      </c>
      <c r="M422" s="43">
        <f t="shared" si="470"/>
        <v>-8.8315522608388708E-2</v>
      </c>
      <c r="N422" s="43">
        <f t="shared" si="470"/>
        <v>-0.16612152063251384</v>
      </c>
      <c r="O422" s="43">
        <f t="shared" si="470"/>
        <v>-0.13611936523993173</v>
      </c>
      <c r="P422" s="43">
        <f t="shared" si="470"/>
        <v>-0.27038221569758292</v>
      </c>
      <c r="Q422" s="43">
        <f t="shared" si="470"/>
        <v>0.22098242114449573</v>
      </c>
      <c r="R422" s="43">
        <f t="shared" si="470"/>
        <v>-4.4696966067673261E-3</v>
      </c>
      <c r="S422" s="43">
        <f t="shared" si="470"/>
        <v>-1.5139775356057816E-2</v>
      </c>
      <c r="T422" s="43">
        <f t="shared" si="470"/>
        <v>4.7409579667644142E-2</v>
      </c>
      <c r="U422" s="43">
        <f t="shared" si="470"/>
        <v>-8.6403683214617111E-2</v>
      </c>
      <c r="V422" s="43">
        <f t="shared" si="470"/>
        <v>0.10822595595242768</v>
      </c>
      <c r="W422" s="43">
        <f t="shared" si="470"/>
        <v>-2.1596179137537197E-2</v>
      </c>
      <c r="X422" s="43">
        <f t="shared" si="470"/>
        <v>0.38459909356601285</v>
      </c>
      <c r="Y422" s="43">
        <f t="shared" si="470"/>
        <v>9.2707161604799415E-2</v>
      </c>
      <c r="Z422" s="43">
        <f t="shared" si="470"/>
        <v>0.11626712159585284</v>
      </c>
      <c r="AA422" s="43">
        <f t="shared" si="470"/>
        <v>0.11414177854510776</v>
      </c>
      <c r="AB422" s="43">
        <f t="shared" si="470"/>
        <v>9.2034302890991126E-2</v>
      </c>
      <c r="AC422" s="43">
        <f t="shared" si="470"/>
        <v>0.17562115522888866</v>
      </c>
      <c r="AD422" s="43">
        <f t="shared" si="470"/>
        <v>0.17342168798479474</v>
      </c>
      <c r="AE422" s="43">
        <f t="shared" si="470"/>
        <v>-6.6383549396513142E-2</v>
      </c>
      <c r="AF422" s="43">
        <f t="shared" si="470"/>
        <v>5.8613373272176972E-2</v>
      </c>
      <c r="AG422" s="43">
        <f t="shared" si="470"/>
        <v>-0.2179545112215695</v>
      </c>
      <c r="AH422" s="43">
        <f t="shared" si="470"/>
        <v>0.22307484463658467</v>
      </c>
      <c r="AI422" s="43">
        <f t="shared" si="470"/>
        <v>1.6535301022974958E-2</v>
      </c>
      <c r="AJ422" s="43">
        <f t="shared" si="470"/>
        <v>3.3495732423440394E-2</v>
      </c>
    </row>
    <row r="423" spans="1:73">
      <c r="A423" s="1">
        <f t="shared" si="468"/>
        <v>41214</v>
      </c>
      <c r="B423" s="43">
        <f t="shared" ref="B423:AJ423" si="471">IF(OR(B147="C",B135="C"),"C",(B147/B135-1))</f>
        <v>-5.3372062832662603E-2</v>
      </c>
      <c r="C423" s="43">
        <f t="shared" si="471"/>
        <v>0.1102142162907358</v>
      </c>
      <c r="D423" s="43">
        <f t="shared" si="471"/>
        <v>-7.6292536877464623E-2</v>
      </c>
      <c r="E423" s="43">
        <f t="shared" si="471"/>
        <v>-1.2420738936079978E-2</v>
      </c>
      <c r="F423" s="43">
        <f t="shared" si="471"/>
        <v>-0.14476109110880575</v>
      </c>
      <c r="G423" s="43">
        <f t="shared" si="471"/>
        <v>-6.4839119963196468E-2</v>
      </c>
      <c r="H423" s="43">
        <f t="shared" si="471"/>
        <v>-3.4928832346643124E-2</v>
      </c>
      <c r="I423" s="43">
        <f t="shared" si="471"/>
        <v>-6.0980502286769322E-3</v>
      </c>
      <c r="J423" s="43">
        <f t="shared" si="471"/>
        <v>-0.10220673635307786</v>
      </c>
      <c r="K423" s="43">
        <f t="shared" si="471"/>
        <v>3.8684898544688817E-2</v>
      </c>
      <c r="L423" s="43">
        <f t="shared" si="471"/>
        <v>2.2395652229906471E-2</v>
      </c>
      <c r="M423" s="43">
        <f t="shared" si="471"/>
        <v>-0.11855298275986437</v>
      </c>
      <c r="N423" s="43">
        <f t="shared" si="471"/>
        <v>-1.7892539049078948E-2</v>
      </c>
      <c r="O423" s="43">
        <f t="shared" si="471"/>
        <v>5.0727456624912515E-2</v>
      </c>
      <c r="P423" s="43">
        <f t="shared" si="471"/>
        <v>-8.7410071942445988E-2</v>
      </c>
      <c r="Q423" s="43">
        <f t="shared" si="471"/>
        <v>0.14407630522088355</v>
      </c>
      <c r="R423" s="43">
        <f t="shared" si="471"/>
        <v>1.9435097664158185E-2</v>
      </c>
      <c r="S423" s="43">
        <f t="shared" si="471"/>
        <v>2.0681434283392752E-2</v>
      </c>
      <c r="T423" s="43">
        <f t="shared" si="471"/>
        <v>-9.5314996179759692E-2</v>
      </c>
      <c r="U423" s="43">
        <f t="shared" si="471"/>
        <v>-5.1389605683602513E-2</v>
      </c>
      <c r="V423" s="43">
        <f t="shared" si="471"/>
        <v>-2.6207239355743317E-2</v>
      </c>
      <c r="W423" s="43">
        <f t="shared" si="471"/>
        <v>-6.6611812685579364E-2</v>
      </c>
      <c r="X423" s="43">
        <f t="shared" si="471"/>
        <v>0.11399405607959689</v>
      </c>
      <c r="Y423" s="43">
        <f t="shared" si="471"/>
        <v>-0.17081053288772996</v>
      </c>
      <c r="Z423" s="43">
        <f t="shared" si="471"/>
        <v>-2.5226985087767551E-2</v>
      </c>
      <c r="AA423" s="43">
        <f t="shared" si="471"/>
        <v>-6.1868722392594888E-2</v>
      </c>
      <c r="AB423" s="43">
        <f t="shared" si="471"/>
        <v>-0.10760810566310841</v>
      </c>
      <c r="AC423" s="43">
        <f t="shared" si="471"/>
        <v>-8.3721265923279997E-3</v>
      </c>
      <c r="AD423" s="43">
        <f t="shared" si="471"/>
        <v>6.7134309882401544E-2</v>
      </c>
      <c r="AE423" s="43">
        <f t="shared" si="471"/>
        <v>-9.4249464491679036E-2</v>
      </c>
      <c r="AF423" s="43">
        <f t="shared" si="471"/>
        <v>-0.22875067713123121</v>
      </c>
      <c r="AG423" s="43">
        <f t="shared" si="471"/>
        <v>-0.10193133047210301</v>
      </c>
      <c r="AH423" s="43">
        <f t="shared" si="471"/>
        <v>-9.9982663397478744E-2</v>
      </c>
      <c r="AI423" s="43">
        <f t="shared" si="471"/>
        <v>-8.7293360248786089E-2</v>
      </c>
      <c r="AJ423" s="43">
        <f t="shared" si="471"/>
        <v>-1.2435204360246144E-2</v>
      </c>
    </row>
    <row r="424" spans="1:73">
      <c r="A424" s="1">
        <f t="shared" si="468"/>
        <v>41244</v>
      </c>
      <c r="B424" s="43">
        <f t="shared" ref="B424:AJ424" si="472">IF(OR(B148="C",B136="C"),"C",(B148/B136-1))</f>
        <v>-9.6857742744609343E-3</v>
      </c>
      <c r="C424" s="43">
        <f t="shared" si="472"/>
        <v>4.0388154881747518E-2</v>
      </c>
      <c r="D424" s="43">
        <f t="shared" si="472"/>
        <v>-6.5084197507373265E-2</v>
      </c>
      <c r="E424" s="43">
        <f t="shared" si="472"/>
        <v>9.3144433470694343E-2</v>
      </c>
      <c r="F424" s="43">
        <f t="shared" si="472"/>
        <v>-6.5054405235269397E-2</v>
      </c>
      <c r="G424" s="43">
        <f t="shared" si="472"/>
        <v>-1.1022279701369708E-2</v>
      </c>
      <c r="H424" s="43">
        <f t="shared" si="472"/>
        <v>-8.8357042297912969E-3</v>
      </c>
      <c r="I424" s="43">
        <f t="shared" si="472"/>
        <v>-3.1938239673955593E-2</v>
      </c>
      <c r="J424" s="43">
        <f t="shared" si="472"/>
        <v>-6.8253776435045266E-2</v>
      </c>
      <c r="K424" s="43">
        <f t="shared" si="472"/>
        <v>3.1753617924257682E-2</v>
      </c>
      <c r="L424" s="43">
        <f t="shared" si="472"/>
        <v>3.0758600266521885E-2</v>
      </c>
      <c r="M424" s="43">
        <f t="shared" si="472"/>
        <v>-3.6243139691415571E-2</v>
      </c>
      <c r="N424" s="43">
        <f t="shared" si="472"/>
        <v>-3.8670401280438971E-2</v>
      </c>
      <c r="O424" s="43">
        <f t="shared" si="472"/>
        <v>-0.14498525073746316</v>
      </c>
      <c r="P424" s="43">
        <f t="shared" si="472"/>
        <v>1.8788163457017504E-4</v>
      </c>
      <c r="Q424" s="43">
        <f t="shared" si="472"/>
        <v>0.22746697746697753</v>
      </c>
      <c r="R424" s="43">
        <f t="shared" si="472"/>
        <v>0.13508438704075543</v>
      </c>
      <c r="S424" s="43">
        <f t="shared" si="472"/>
        <v>9.2452301658937364E-2</v>
      </c>
      <c r="T424" s="43">
        <f t="shared" si="472"/>
        <v>1.9282341281408488E-2</v>
      </c>
      <c r="U424" s="43">
        <f t="shared" si="472"/>
        <v>-7.6905349794238465E-3</v>
      </c>
      <c r="V424" s="43">
        <f t="shared" si="472"/>
        <v>-5.4882638746321932E-3</v>
      </c>
      <c r="W424" s="43">
        <f t="shared" si="472"/>
        <v>6.7895891043397993E-2</v>
      </c>
      <c r="X424" s="43">
        <f t="shared" si="472"/>
        <v>8.485476780126322E-2</v>
      </c>
      <c r="Y424" s="43">
        <f t="shared" si="472"/>
        <v>-7.0142852318395232E-2</v>
      </c>
      <c r="Z424" s="43">
        <f t="shared" si="472"/>
        <v>7.5670066761948096E-3</v>
      </c>
      <c r="AA424" s="43">
        <f t="shared" si="472"/>
        <v>5.8989635191381673E-2</v>
      </c>
      <c r="AB424" s="43">
        <f t="shared" si="472"/>
        <v>1.3399277421165312E-2</v>
      </c>
      <c r="AC424" s="43">
        <f t="shared" si="472"/>
        <v>9.6184822318166718E-2</v>
      </c>
      <c r="AD424" s="43">
        <f t="shared" si="472"/>
        <v>0.12441128071270491</v>
      </c>
      <c r="AE424" s="43">
        <f t="shared" si="472"/>
        <v>7.2260901429094915E-2</v>
      </c>
      <c r="AF424" s="43">
        <f t="shared" si="472"/>
        <v>-9.3408741431885156E-2</v>
      </c>
      <c r="AG424" s="43">
        <f t="shared" si="472"/>
        <v>0.11080218309133971</v>
      </c>
      <c r="AH424" s="43">
        <f t="shared" si="472"/>
        <v>-7.2829398324447792E-2</v>
      </c>
      <c r="AI424" s="43">
        <f t="shared" si="472"/>
        <v>-3.3009204489713451E-2</v>
      </c>
      <c r="AJ424" s="43">
        <f t="shared" si="472"/>
        <v>2.1502929596483478E-2</v>
      </c>
    </row>
    <row r="425" spans="1:73">
      <c r="A425" s="1">
        <f t="shared" si="468"/>
        <v>41275</v>
      </c>
      <c r="B425" s="43">
        <f t="shared" ref="B425:AJ425" si="473">IF(OR(B149="C",B137="C"),"C",(B149/B137-1))</f>
        <v>-1.88658662776926E-2</v>
      </c>
      <c r="C425" s="43">
        <f t="shared" si="473"/>
        <v>3.9350046182818676E-2</v>
      </c>
      <c r="D425" s="43">
        <f t="shared" si="473"/>
        <v>0.14846133081387491</v>
      </c>
      <c r="E425" s="43">
        <f t="shared" si="473"/>
        <v>0.10576923076923084</v>
      </c>
      <c r="F425" s="43">
        <f t="shared" si="473"/>
        <v>-4.336730130525257E-2</v>
      </c>
      <c r="G425" s="43">
        <f t="shared" si="473"/>
        <v>-3.2439520687316259E-2</v>
      </c>
      <c r="H425" s="43">
        <f t="shared" si="473"/>
        <v>7.9855846702174826E-3</v>
      </c>
      <c r="I425" s="43">
        <f t="shared" si="473"/>
        <v>0.59557748538011701</v>
      </c>
      <c r="J425" s="43">
        <f t="shared" si="473"/>
        <v>2.3608151305274383E-2</v>
      </c>
      <c r="K425" s="43">
        <f t="shared" si="473"/>
        <v>-1.2248490330782569E-2</v>
      </c>
      <c r="L425" s="43">
        <f t="shared" si="473"/>
        <v>-2.967700844913912E-2</v>
      </c>
      <c r="M425" s="43">
        <f t="shared" si="473"/>
        <v>-4.9392734453190479E-2</v>
      </c>
      <c r="N425" s="43">
        <f t="shared" si="473"/>
        <v>-7.6133730552797596E-3</v>
      </c>
      <c r="O425" s="43">
        <f t="shared" si="473"/>
        <v>-0.23986998116204339</v>
      </c>
      <c r="P425" s="43">
        <f t="shared" si="473"/>
        <v>8.4802350427350959E-3</v>
      </c>
      <c r="Q425" s="43">
        <f t="shared" si="473"/>
        <v>-0.17558057705840957</v>
      </c>
      <c r="R425" s="43">
        <f t="shared" si="473"/>
        <v>7.5316186577274014E-2</v>
      </c>
      <c r="S425" s="43">
        <f t="shared" si="473"/>
        <v>6.5712066346055087E-2</v>
      </c>
      <c r="T425" s="43">
        <f t="shared" si="473"/>
        <v>-2.0654463841454973E-2</v>
      </c>
      <c r="U425" s="43">
        <f t="shared" si="473"/>
        <v>-2.0491140527179041E-2</v>
      </c>
      <c r="V425" s="43">
        <f t="shared" si="473"/>
        <v>4.9516729941488036E-2</v>
      </c>
      <c r="W425" s="43">
        <f t="shared" si="473"/>
        <v>-7.3280833631627074E-2</v>
      </c>
      <c r="X425" s="43">
        <f t="shared" si="473"/>
        <v>-1.7764549228479698E-2</v>
      </c>
      <c r="Y425" s="43">
        <f t="shared" si="473"/>
        <v>-0.14507851397931826</v>
      </c>
      <c r="Z425" s="43">
        <f t="shared" si="473"/>
        <v>1.2749507640965163E-2</v>
      </c>
      <c r="AA425" s="43">
        <f t="shared" si="473"/>
        <v>-0.16444121645529541</v>
      </c>
      <c r="AB425" s="43">
        <f t="shared" si="473"/>
        <v>-7.6281603239256701E-2</v>
      </c>
      <c r="AC425" s="43">
        <f t="shared" si="473"/>
        <v>-2.3204634006242397E-2</v>
      </c>
      <c r="AD425" s="43">
        <f t="shared" si="473"/>
        <v>4.2981224954740549E-2</v>
      </c>
      <c r="AE425" s="43">
        <f t="shared" si="473"/>
        <v>-0.11065269200215255</v>
      </c>
      <c r="AF425" s="43">
        <f t="shared" si="473"/>
        <v>-5.1262536366203038E-2</v>
      </c>
      <c r="AG425" s="43">
        <f t="shared" si="473"/>
        <v>-6.0990485484264445E-2</v>
      </c>
      <c r="AH425" s="43">
        <f t="shared" si="473"/>
        <v>-7.913147277919641E-2</v>
      </c>
      <c r="AI425" s="43">
        <f t="shared" si="473"/>
        <v>7.3252455228192126E-3</v>
      </c>
      <c r="AJ425" s="43">
        <f t="shared" si="473"/>
        <v>-1.9912272313752366E-3</v>
      </c>
    </row>
    <row r="426" spans="1:73">
      <c r="A426" s="1">
        <f t="shared" si="468"/>
        <v>41306</v>
      </c>
      <c r="B426" s="43">
        <f t="shared" ref="B426:AJ427" si="474">IF(OR(B150="C",B138="C"),"C",(B150/B138-1))</f>
        <v>-7.0021833335180528E-2</v>
      </c>
      <c r="C426" s="43">
        <f t="shared" si="474"/>
        <v>3.816089980252424E-2</v>
      </c>
      <c r="D426" s="43">
        <f t="shared" si="474"/>
        <v>-2.7043473173015031E-2</v>
      </c>
      <c r="E426" s="43">
        <f t="shared" si="474"/>
        <v>-5.2025098713788687E-2</v>
      </c>
      <c r="F426" s="43">
        <f t="shared" si="474"/>
        <v>4.9794285360748258E-2</v>
      </c>
      <c r="G426" s="43">
        <f t="shared" si="474"/>
        <v>0.16935530649205011</v>
      </c>
      <c r="H426" s="43">
        <f t="shared" si="474"/>
        <v>1.4077328467599681E-2</v>
      </c>
      <c r="I426" s="43">
        <f t="shared" si="474"/>
        <v>-4.3978805394990328E-2</v>
      </c>
      <c r="J426" s="43">
        <f t="shared" si="474"/>
        <v>-8.9880254922694358E-2</v>
      </c>
      <c r="K426" s="43">
        <f t="shared" si="474"/>
        <v>-0.16307325983430099</v>
      </c>
      <c r="L426" s="43">
        <f t="shared" si="474"/>
        <v>-4.8976266966876292E-2</v>
      </c>
      <c r="M426" s="43">
        <f t="shared" si="474"/>
        <v>-7.442102524069738E-2</v>
      </c>
      <c r="N426" s="43">
        <f t="shared" si="474"/>
        <v>-0.15130769064639438</v>
      </c>
      <c r="O426" s="43">
        <f t="shared" si="474"/>
        <v>9.3544600938967104E-2</v>
      </c>
      <c r="P426" s="43">
        <f t="shared" si="474"/>
        <v>-0.18253548623256188</v>
      </c>
      <c r="Q426" s="43">
        <f t="shared" si="474"/>
        <v>-2.3822222222222189E-2</v>
      </c>
      <c r="R426" s="43">
        <f t="shared" si="474"/>
        <v>-3.6545948885263746E-2</v>
      </c>
      <c r="S426" s="43">
        <f t="shared" si="474"/>
        <v>-3.739117230208544E-2</v>
      </c>
      <c r="T426" s="43">
        <f t="shared" si="474"/>
        <v>3.6875858909757309E-2</v>
      </c>
      <c r="U426" s="43">
        <f t="shared" si="474"/>
        <v>3.689496087477373E-3</v>
      </c>
      <c r="V426" s="43">
        <f t="shared" si="474"/>
        <v>4.7566007191667925E-2</v>
      </c>
      <c r="W426" s="43">
        <f t="shared" si="474"/>
        <v>-4.6229586935638833E-3</v>
      </c>
      <c r="X426" s="43">
        <f t="shared" si="474"/>
        <v>0.11047619047619039</v>
      </c>
      <c r="Y426" s="43">
        <f t="shared" si="474"/>
        <v>-6.3949723862121499E-2</v>
      </c>
      <c r="Z426" s="43">
        <f t="shared" si="474"/>
        <v>4.3272203294244305E-2</v>
      </c>
      <c r="AA426" s="43">
        <f t="shared" si="474"/>
        <v>1.4081191551285066E-2</v>
      </c>
      <c r="AB426" s="43">
        <f t="shared" si="474"/>
        <v>7.2578141594366263E-2</v>
      </c>
      <c r="AC426" s="43">
        <f t="shared" si="474"/>
        <v>0.14206137969694166</v>
      </c>
      <c r="AD426" s="43">
        <f t="shared" si="474"/>
        <v>5.4508015884688898E-2</v>
      </c>
      <c r="AE426" s="43">
        <f t="shared" si="474"/>
        <v>-0.21955864570737604</v>
      </c>
      <c r="AF426" s="43">
        <f t="shared" si="474"/>
        <v>-5.2640744911820359E-2</v>
      </c>
      <c r="AG426" s="43">
        <f t="shared" si="474"/>
        <v>1.3508407330436345E-2</v>
      </c>
      <c r="AH426" s="43">
        <f t="shared" si="474"/>
        <v>9.9039891322306506E-2</v>
      </c>
      <c r="AI426" s="43">
        <f t="shared" si="474"/>
        <v>2.0217077374574899E-2</v>
      </c>
      <c r="AJ426" s="43">
        <f t="shared" si="474"/>
        <v>1.5185332230562176E-2</v>
      </c>
    </row>
    <row r="427" spans="1:73">
      <c r="A427" s="1">
        <f t="shared" si="468"/>
        <v>41334</v>
      </c>
      <c r="B427" s="43">
        <f t="shared" si="474"/>
        <v>0.19724403365593957</v>
      </c>
      <c r="C427" s="43">
        <f t="shared" si="474"/>
        <v>5.5176657442099541E-2</v>
      </c>
      <c r="D427" s="43">
        <f t="shared" si="474"/>
        <v>0.23669670180210822</v>
      </c>
      <c r="E427" s="43">
        <f t="shared" si="474"/>
        <v>0.10773543519217998</v>
      </c>
      <c r="F427" s="43">
        <f t="shared" si="474"/>
        <v>0.24426649728920435</v>
      </c>
      <c r="G427" s="43">
        <f t="shared" si="474"/>
        <v>0.14366688610928247</v>
      </c>
      <c r="H427" s="43">
        <f t="shared" si="474"/>
        <v>0.13209855160319561</v>
      </c>
      <c r="I427" s="43">
        <f t="shared" si="474"/>
        <v>0.23515769944341369</v>
      </c>
      <c r="J427" s="43">
        <f t="shared" si="474"/>
        <v>0.11116325846463293</v>
      </c>
      <c r="K427" s="43">
        <f t="shared" si="474"/>
        <v>5.0460296361935608E-2</v>
      </c>
      <c r="L427" s="43">
        <f t="shared" si="474"/>
        <v>0.1534607913301298</v>
      </c>
      <c r="M427" s="43">
        <f t="shared" si="474"/>
        <v>7.7809106725058585E-2</v>
      </c>
      <c r="N427" s="43">
        <f t="shared" si="474"/>
        <v>-0.13517178227411208</v>
      </c>
      <c r="O427" s="43">
        <f t="shared" si="474"/>
        <v>0.23588884395401233</v>
      </c>
      <c r="P427" s="43">
        <f t="shared" si="474"/>
        <v>5.901669673003096E-2</v>
      </c>
      <c r="Q427" s="43">
        <f t="shared" si="474"/>
        <v>0.257776337715238</v>
      </c>
      <c r="R427" s="43">
        <f t="shared" si="474"/>
        <v>1.8235493899730892E-2</v>
      </c>
      <c r="S427" s="43">
        <f t="shared" si="474"/>
        <v>2.053695903101449E-3</v>
      </c>
      <c r="T427" s="43">
        <f t="shared" si="474"/>
        <v>0.16699020687257349</v>
      </c>
      <c r="U427" s="43">
        <f t="shared" si="474"/>
        <v>7.6125476829472349E-2</v>
      </c>
      <c r="V427" s="43">
        <f t="shared" si="474"/>
        <v>0.1262349519511865</v>
      </c>
      <c r="W427" s="43">
        <f t="shared" si="474"/>
        <v>5.7273667109732695E-2</v>
      </c>
      <c r="X427" s="43">
        <f t="shared" si="474"/>
        <v>0.12475464369098543</v>
      </c>
      <c r="Y427" s="43">
        <f t="shared" si="474"/>
        <v>0.11938041674349997</v>
      </c>
      <c r="Z427" s="43">
        <f t="shared" si="474"/>
        <v>0.11934414550442463</v>
      </c>
      <c r="AA427" s="43">
        <f t="shared" si="474"/>
        <v>5.6859838055360878E-2</v>
      </c>
      <c r="AB427" s="43">
        <f t="shared" si="474"/>
        <v>0.22949671606760935</v>
      </c>
      <c r="AC427" s="43">
        <f t="shared" si="474"/>
        <v>0.15349455438158666</v>
      </c>
      <c r="AD427" s="43">
        <f t="shared" si="474"/>
        <v>4.2636579572446598E-2</v>
      </c>
      <c r="AE427" s="43">
        <f t="shared" si="474"/>
        <v>0.23988629666863104</v>
      </c>
      <c r="AF427" s="43">
        <f t="shared" si="474"/>
        <v>7.4814282290917911E-2</v>
      </c>
      <c r="AG427" s="43">
        <f t="shared" si="474"/>
        <v>0.15521734598144477</v>
      </c>
      <c r="AH427" s="43">
        <f t="shared" si="474"/>
        <v>0.20987812975219011</v>
      </c>
      <c r="AI427" s="43">
        <f t="shared" si="474"/>
        <v>1.1272634532007109E-2</v>
      </c>
      <c r="AJ427" s="43">
        <f t="shared" si="474"/>
        <v>0.10657009408175466</v>
      </c>
    </row>
    <row r="428" spans="1:73">
      <c r="A428" s="1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</row>
    <row r="429" spans="1:73" ht="15">
      <c r="A429" s="25" t="s">
        <v>85</v>
      </c>
      <c r="I429" s="25" t="s">
        <v>85</v>
      </c>
      <c r="T429" s="25" t="s">
        <v>85</v>
      </c>
      <c r="AE429" s="25" t="s">
        <v>85</v>
      </c>
      <c r="AL429" s="36" t="str">
        <f>"Percent of NZ Guest Nights (Annual share of NZ accommodation market)"</f>
        <v>Percent of NZ Guest Nights (Annual share of NZ accommodation market)</v>
      </c>
      <c r="AX429" s="36" t="str">
        <f>"Percent of NZ Guest Nights (Annual share of NZ accommodation market)"</f>
        <v>Percent of NZ Guest Nights (Annual share of NZ accommodation market)</v>
      </c>
      <c r="BL429" s="36" t="str">
        <f>"Percent of NZ Guest Nights (Annual share of NZ accommodation market)"</f>
        <v>Percent of NZ Guest Nights (Annual share of NZ accommodation market)</v>
      </c>
    </row>
    <row r="430" spans="1:73" ht="38.25">
      <c r="A430" s="53" t="s">
        <v>52</v>
      </c>
      <c r="B430" s="12" t="str">
        <f t="shared" ref="B430:AJ430" si="475">B4</f>
        <v>Northland</v>
      </c>
      <c r="C430" s="12" t="str">
        <f t="shared" si="475"/>
        <v>Auckland</v>
      </c>
      <c r="D430" s="12" t="str">
        <f t="shared" si="475"/>
        <v>Coromandel</v>
      </c>
      <c r="E430" s="12" t="str">
        <f t="shared" si="475"/>
        <v>Waikato</v>
      </c>
      <c r="F430" s="12" t="str">
        <f t="shared" si="475"/>
        <v xml:space="preserve">Bay of Plenty </v>
      </c>
      <c r="G430" s="12" t="str">
        <f t="shared" si="475"/>
        <v>Rotorua</v>
      </c>
      <c r="H430" s="12" t="str">
        <f t="shared" si="475"/>
        <v>Taupo</v>
      </c>
      <c r="I430" s="12" t="str">
        <f t="shared" si="475"/>
        <v>Whakatane-Kawerau</v>
      </c>
      <c r="J430" s="12" t="str">
        <f t="shared" si="475"/>
        <v>Gisborne</v>
      </c>
      <c r="K430" s="12" t="str">
        <f t="shared" si="475"/>
        <v>Taranaki</v>
      </c>
      <c r="L430" s="12" t="str">
        <f t="shared" si="475"/>
        <v>Hawke's Bay</v>
      </c>
      <c r="M430" s="12" t="str">
        <f t="shared" si="475"/>
        <v>Ruapehu</v>
      </c>
      <c r="N430" s="12" t="str">
        <f t="shared" si="475"/>
        <v>Manawatu</v>
      </c>
      <c r="O430" s="12" t="str">
        <f t="shared" si="475"/>
        <v>Wanganui</v>
      </c>
      <c r="P430" s="12" t="str">
        <f t="shared" si="475"/>
        <v>Wairarapa</v>
      </c>
      <c r="Q430" s="12" t="str">
        <f t="shared" si="475"/>
        <v>Kapiti-Horowhenua</v>
      </c>
      <c r="R430" s="12" t="str">
        <f t="shared" si="475"/>
        <v>Wellington</v>
      </c>
      <c r="S430" s="12" t="str">
        <f t="shared" si="475"/>
        <v>Wellington City</v>
      </c>
      <c r="T430" s="12" t="str">
        <f t="shared" si="475"/>
        <v>Marlborough</v>
      </c>
      <c r="U430" s="12" t="str">
        <f t="shared" si="475"/>
        <v>Nelson-Tasman</v>
      </c>
      <c r="V430" s="12" t="str">
        <f t="shared" si="475"/>
        <v>Canterbury</v>
      </c>
      <c r="W430" s="12" t="str">
        <f t="shared" si="475"/>
        <v>Hurunui</v>
      </c>
      <c r="X430" s="12" t="str">
        <f t="shared" si="475"/>
        <v>Mackenzie</v>
      </c>
      <c r="Y430" s="12" t="str">
        <f t="shared" si="475"/>
        <v>Timaru</v>
      </c>
      <c r="Z430" s="12" t="str">
        <f t="shared" si="475"/>
        <v>Combined Canterbury RTOs</v>
      </c>
      <c r="AA430" s="12" t="str">
        <f t="shared" si="475"/>
        <v>West Coast</v>
      </c>
      <c r="AB430" s="12" t="str">
        <f t="shared" si="475"/>
        <v>Wanaka</v>
      </c>
      <c r="AC430" s="12" t="str">
        <f t="shared" si="475"/>
        <v>Queenstown</v>
      </c>
      <c r="AD430" s="12" t="str">
        <f t="shared" si="475"/>
        <v>Waitaki</v>
      </c>
      <c r="AE430" s="12" t="str">
        <f t="shared" si="475"/>
        <v>Central Otago</v>
      </c>
      <c r="AF430" s="12" t="str">
        <f t="shared" si="475"/>
        <v>Dunedin</v>
      </c>
      <c r="AG430" s="12" t="str">
        <f t="shared" si="475"/>
        <v>Clutha</v>
      </c>
      <c r="AH430" s="12" t="str">
        <f t="shared" si="475"/>
        <v>Fiordland</v>
      </c>
      <c r="AI430" s="12" t="str">
        <f t="shared" si="475"/>
        <v>Southland</v>
      </c>
      <c r="AJ430" s="12" t="str">
        <f t="shared" si="475"/>
        <v>Total NZ</v>
      </c>
      <c r="AM430" s="12" t="str">
        <f t="shared" ref="AM430:BU430" si="476">B430</f>
        <v>Northland</v>
      </c>
      <c r="AN430" s="12" t="str">
        <f t="shared" si="476"/>
        <v>Auckland</v>
      </c>
      <c r="AO430" s="12" t="str">
        <f t="shared" si="476"/>
        <v>Coromandel</v>
      </c>
      <c r="AP430" s="12" t="str">
        <f t="shared" si="476"/>
        <v>Waikato</v>
      </c>
      <c r="AQ430" s="12" t="str">
        <f t="shared" si="476"/>
        <v xml:space="preserve">Bay of Plenty </v>
      </c>
      <c r="AR430" s="12" t="str">
        <f t="shared" si="476"/>
        <v>Rotorua</v>
      </c>
      <c r="AS430" s="12" t="str">
        <f t="shared" si="476"/>
        <v>Taupo</v>
      </c>
      <c r="AT430" s="12" t="str">
        <f t="shared" si="476"/>
        <v>Whakatane-Kawerau</v>
      </c>
      <c r="AU430" s="12" t="str">
        <f t="shared" si="476"/>
        <v>Gisborne</v>
      </c>
      <c r="AV430" s="12" t="str">
        <f t="shared" si="476"/>
        <v>Taranaki</v>
      </c>
      <c r="AW430" s="12" t="str">
        <f t="shared" si="476"/>
        <v>Hawke's Bay</v>
      </c>
      <c r="AX430" s="12" t="str">
        <f t="shared" si="476"/>
        <v>Ruapehu</v>
      </c>
      <c r="AY430" s="12" t="str">
        <f t="shared" si="476"/>
        <v>Manawatu</v>
      </c>
      <c r="AZ430" s="12" t="str">
        <f t="shared" si="476"/>
        <v>Wanganui</v>
      </c>
      <c r="BA430" s="12" t="str">
        <f t="shared" si="476"/>
        <v>Wairarapa</v>
      </c>
      <c r="BB430" s="12" t="str">
        <f t="shared" si="476"/>
        <v>Kapiti-Horowhenua</v>
      </c>
      <c r="BC430" s="12" t="str">
        <f t="shared" si="476"/>
        <v>Wellington</v>
      </c>
      <c r="BD430" s="12" t="str">
        <f t="shared" si="476"/>
        <v>Wellington City</v>
      </c>
      <c r="BE430" s="12" t="str">
        <f t="shared" si="476"/>
        <v>Marlborough</v>
      </c>
      <c r="BF430" s="12" t="str">
        <f t="shared" si="476"/>
        <v>Nelson-Tasman</v>
      </c>
      <c r="BG430" s="12" t="str">
        <f t="shared" si="476"/>
        <v>Canterbury</v>
      </c>
      <c r="BH430" s="12" t="str">
        <f t="shared" si="476"/>
        <v>Hurunui</v>
      </c>
      <c r="BI430" s="12" t="str">
        <f t="shared" si="476"/>
        <v>Mackenzie</v>
      </c>
      <c r="BJ430" s="12" t="str">
        <f t="shared" si="476"/>
        <v>Timaru</v>
      </c>
      <c r="BK430" s="12" t="str">
        <f t="shared" si="476"/>
        <v>Combined Canterbury RTOs</v>
      </c>
      <c r="BL430" s="12" t="str">
        <f t="shared" si="476"/>
        <v>West Coast</v>
      </c>
      <c r="BM430" s="12" t="str">
        <f t="shared" si="476"/>
        <v>Wanaka</v>
      </c>
      <c r="BN430" s="12" t="str">
        <f t="shared" si="476"/>
        <v>Queenstown</v>
      </c>
      <c r="BO430" s="12" t="str">
        <f t="shared" si="476"/>
        <v>Waitaki</v>
      </c>
      <c r="BP430" s="12" t="str">
        <f t="shared" si="476"/>
        <v>Central Otago</v>
      </c>
      <c r="BQ430" s="12" t="str">
        <f t="shared" si="476"/>
        <v>Dunedin</v>
      </c>
      <c r="BR430" s="12" t="str">
        <f t="shared" si="476"/>
        <v>Clutha</v>
      </c>
      <c r="BS430" s="12" t="str">
        <f t="shared" si="476"/>
        <v>Fiordland</v>
      </c>
      <c r="BT430" s="12" t="str">
        <f t="shared" si="476"/>
        <v>Southland</v>
      </c>
      <c r="BU430" s="12" t="str">
        <f t="shared" si="476"/>
        <v>Total NZ</v>
      </c>
    </row>
    <row r="431" spans="1:73">
      <c r="A431" s="2" t="str">
        <f>"YE "&amp;TEXT(A16,"mmm-yy")</f>
        <v>YE Dec-01</v>
      </c>
      <c r="B431" s="18">
        <f t="shared" ref="B431:AJ431" si="477">IF(OR(B5="C",B6="C",B7="C",B8="C",B9="C",B10="C",B11="C",B12="C",B13="C",B14="C",B15="C",B16="C"),"C",SUM(B5:B16))</f>
        <v>1471384</v>
      </c>
      <c r="C431" s="18">
        <f t="shared" si="477"/>
        <v>4552832</v>
      </c>
      <c r="D431" s="18">
        <f t="shared" si="477"/>
        <v>644185</v>
      </c>
      <c r="E431" s="18">
        <f t="shared" si="477"/>
        <v>810606</v>
      </c>
      <c r="F431" s="18">
        <f t="shared" si="477"/>
        <v>795838</v>
      </c>
      <c r="G431" s="18">
        <f t="shared" si="477"/>
        <v>1697585</v>
      </c>
      <c r="H431" s="18">
        <f t="shared" si="477"/>
        <v>1003970</v>
      </c>
      <c r="I431" s="18">
        <f t="shared" si="477"/>
        <v>217220</v>
      </c>
      <c r="J431" s="18">
        <f t="shared" si="477"/>
        <v>346465</v>
      </c>
      <c r="K431" s="18">
        <f t="shared" si="477"/>
        <v>389316</v>
      </c>
      <c r="L431" s="18">
        <f t="shared" si="477"/>
        <v>846161</v>
      </c>
      <c r="M431" s="18">
        <f t="shared" si="477"/>
        <v>264739</v>
      </c>
      <c r="N431" s="18">
        <f t="shared" si="477"/>
        <v>481625</v>
      </c>
      <c r="O431" s="18">
        <f t="shared" si="477"/>
        <v>167243</v>
      </c>
      <c r="P431" s="18">
        <f t="shared" si="477"/>
        <v>189690</v>
      </c>
      <c r="Q431" s="18">
        <f t="shared" si="477"/>
        <v>184112</v>
      </c>
      <c r="R431" s="18">
        <f t="shared" si="477"/>
        <v>1589186</v>
      </c>
      <c r="S431" s="18">
        <f t="shared" si="477"/>
        <v>1297501</v>
      </c>
      <c r="T431" s="18">
        <f t="shared" si="477"/>
        <v>657120</v>
      </c>
      <c r="U431" s="18">
        <f t="shared" si="477"/>
        <v>1091946</v>
      </c>
      <c r="V431" s="18">
        <f t="shared" si="477"/>
        <v>3227035</v>
      </c>
      <c r="W431" s="18">
        <f t="shared" si="477"/>
        <v>222024</v>
      </c>
      <c r="X431" s="18">
        <f t="shared" si="477"/>
        <v>305354</v>
      </c>
      <c r="Y431" s="18">
        <f t="shared" si="477"/>
        <v>207752</v>
      </c>
      <c r="Z431" s="18">
        <f t="shared" si="477"/>
        <v>3962162</v>
      </c>
      <c r="AA431" s="18">
        <f t="shared" si="477"/>
        <v>966435</v>
      </c>
      <c r="AB431" s="18">
        <f t="shared" si="477"/>
        <v>459596</v>
      </c>
      <c r="AC431" s="18">
        <f t="shared" si="477"/>
        <v>2023604</v>
      </c>
      <c r="AD431" s="18">
        <f t="shared" si="477"/>
        <v>254060</v>
      </c>
      <c r="AE431" s="18">
        <f t="shared" si="477"/>
        <v>213251</v>
      </c>
      <c r="AF431" s="18">
        <f t="shared" si="477"/>
        <v>706125</v>
      </c>
      <c r="AG431" s="18">
        <f t="shared" si="477"/>
        <v>69086</v>
      </c>
      <c r="AH431" s="18">
        <f t="shared" si="477"/>
        <v>352095</v>
      </c>
      <c r="AI431" s="18">
        <f t="shared" si="477"/>
        <v>351873</v>
      </c>
      <c r="AJ431" s="18">
        <f t="shared" si="477"/>
        <v>26759504</v>
      </c>
      <c r="AL431" s="1" t="str">
        <f>A431</f>
        <v>YE Dec-01</v>
      </c>
      <c r="AM431" s="35">
        <f>IF(B431="C","C",B431/$AJ431)</f>
        <v>5.4985473572305377E-2</v>
      </c>
      <c r="AN431" s="35">
        <f t="shared" ref="AN431:AN494" si="478">IF(C431="C","C",C431/$AJ431)</f>
        <v>0.17013887850836099</v>
      </c>
      <c r="AO431" s="35">
        <f t="shared" ref="AO431:AO494" si="479">IF(D431="C","C",D431/$AJ431)</f>
        <v>2.4073129307628421E-2</v>
      </c>
      <c r="AP431" s="35">
        <f t="shared" ref="AP431:AP494" si="480">IF(E431="C","C",E431/$AJ431)</f>
        <v>3.0292265506864403E-2</v>
      </c>
      <c r="AQ431" s="35">
        <f t="shared" ref="AQ431:AQ494" si="481">IF(F431="C","C",F431/$AJ431)</f>
        <v>2.9740386817334132E-2</v>
      </c>
      <c r="AR431" s="35">
        <f t="shared" ref="AR431:AR494" si="482">IF(G431="C","C",G431/$AJ431)</f>
        <v>6.3438582419165918E-2</v>
      </c>
      <c r="AS431" s="35">
        <f t="shared" ref="AS431:AS494" si="483">IF(H431="C","C",H431/$AJ431)</f>
        <v>3.7518258933349438E-2</v>
      </c>
      <c r="AT431" s="35">
        <f t="shared" ref="AT431:AT494" si="484">IF(I431="C","C",I431/$AJ431)</f>
        <v>8.1174897711108543E-3</v>
      </c>
      <c r="AU431" s="35">
        <f t="shared" ref="AU431:AU494" si="485">IF(J431="C","C",J431/$AJ431)</f>
        <v>1.2947362552011427E-2</v>
      </c>
      <c r="AV431" s="35">
        <f t="shared" ref="AV431:AV494" si="486">IF(K431="C","C",K431/$AJ431)</f>
        <v>1.454870015527941E-2</v>
      </c>
      <c r="AW431" s="35">
        <f t="shared" ref="AW431:AW494" si="487">IF(L431="C","C",L431/$AJ431)</f>
        <v>3.1620952316604972E-2</v>
      </c>
      <c r="AX431" s="35">
        <f t="shared" ref="AX431:AX494" si="488">IF(M431="C","C",M431/$AJ431)</f>
        <v>9.8932700695797647E-3</v>
      </c>
      <c r="AY431" s="35">
        <f t="shared" ref="AY431:AY494" si="489">IF(N431="C","C",N431/$AJ431)</f>
        <v>1.7998278293947453E-2</v>
      </c>
      <c r="AZ431" s="35">
        <f t="shared" ref="AZ431:AZ494" si="490">IF(O431="C","C",O431/$AJ431)</f>
        <v>6.2498542573883285E-3</v>
      </c>
      <c r="BA431" s="35">
        <f t="shared" ref="BA431:BA494" si="491">IF(P431="C","C",P431/$AJ431)</f>
        <v>7.0886964123101836E-3</v>
      </c>
      <c r="BB431" s="35">
        <f t="shared" ref="BB431:BB494" si="492">IF(Q431="C","C",Q431/$AJ431)</f>
        <v>6.8802471077191868E-3</v>
      </c>
      <c r="BC431" s="35">
        <f t="shared" ref="BC431:BC494" si="493">IF(R431="C","C",R431/$AJ431)</f>
        <v>5.938772258260093E-2</v>
      </c>
      <c r="BD431" s="35">
        <f t="shared" ref="BD431:BD494" si="494">IF(S431="C","C",S431/$AJ431)</f>
        <v>4.8487483176070829E-2</v>
      </c>
      <c r="BE431" s="35">
        <f t="shared" ref="BE431:BE494" si="495">IF(T431="C","C",T431/$AJ431)</f>
        <v>2.4556508969672982E-2</v>
      </c>
      <c r="BF431" s="35">
        <f t="shared" ref="BF431:BF494" si="496">IF(U431="C","C",U431/$AJ431)</f>
        <v>4.0805913293460151E-2</v>
      </c>
      <c r="BG431" s="35">
        <f t="shared" ref="BG431:BG494" si="497">IF(V431="C","C",V431/$AJ431)</f>
        <v>0.12059397662976115</v>
      </c>
      <c r="BH431" s="35">
        <f t="shared" ref="BH431:BH494" si="498">IF(W431="C","C",W431/$AJ431)</f>
        <v>8.297014772770079E-3</v>
      </c>
      <c r="BI431" s="35">
        <f t="shared" ref="BI431:BI494" si="499">IF(X431="C","C",X431/$AJ431)</f>
        <v>1.1411048575489292E-2</v>
      </c>
      <c r="BJ431" s="35">
        <f t="shared" ref="BJ431:BJ494" si="500">IF(Y431="C","C",Y431/$AJ431)</f>
        <v>7.7636715538524186E-3</v>
      </c>
      <c r="BK431" s="35">
        <f t="shared" ref="BK431:BK494" si="501">IF(Z431="C","C",Z431/$AJ431)</f>
        <v>0.14806559942217165</v>
      </c>
      <c r="BL431" s="35">
        <f t="shared" ref="BL431:BL494" si="502">IF(AA431="C","C",AA431/$AJ431)</f>
        <v>3.6115579720760148E-2</v>
      </c>
      <c r="BM431" s="35">
        <f t="shared" ref="BM431:BM494" si="503">IF(AB431="C","C",AB431/$AJ431)</f>
        <v>1.7175056757404772E-2</v>
      </c>
      <c r="BN431" s="35">
        <f t="shared" ref="BN431:BN494" si="504">IF(AC431="C","C",AC431/$AJ431)</f>
        <v>7.562187998701321E-2</v>
      </c>
      <c r="BO431" s="35">
        <f t="shared" ref="BO431:BO494" si="505">IF(AD431="C","C",AD431/$AJ431)</f>
        <v>9.4941969029022355E-3</v>
      </c>
      <c r="BP431" s="35">
        <f t="shared" ref="BP431:BP494" si="506">IF(AE431="C","C",AE431/$AJ431)</f>
        <v>7.9691686363095524E-3</v>
      </c>
      <c r="BQ431" s="35">
        <f t="shared" ref="BQ431:BQ494" si="507">IF(AF431="C","C",AF431/$AJ431)</f>
        <v>2.6387820940178861E-2</v>
      </c>
      <c r="BR431" s="35">
        <f t="shared" ref="BR431:BR494" si="508">IF(AG431="C","C",AG431/$AJ431)</f>
        <v>2.5817369410135555E-3</v>
      </c>
      <c r="BS431" s="35">
        <f t="shared" ref="BS431:BS494" si="509">IF(AH431="C","C",AH431/$AJ431)</f>
        <v>1.3157755091424713E-2</v>
      </c>
      <c r="BT431" s="35">
        <f t="shared" ref="BT431:BT494" si="510">IF(AI431="C","C",AI431/$AJ431)</f>
        <v>1.3149458973529555E-2</v>
      </c>
      <c r="BU431" s="35">
        <f t="shared" ref="BU431:BU494" si="511">IF(AJ431="C","C",AJ431/$AJ431)</f>
        <v>1</v>
      </c>
    </row>
    <row r="432" spans="1:73">
      <c r="A432" s="2" t="str">
        <f>"YE "&amp;TEXT(A17,"mmm-yy")</f>
        <v>YE Jan-02</v>
      </c>
      <c r="B432" s="18">
        <f t="shared" ref="B432:AJ432" si="512">IF(OR(B6="C",B7="C",B8="C",B9="C",B10="C",B11="C",B12="C",B13="C",B14="C",B15="C",B16="C",B17="C"),"C",SUM(B6:B17))</f>
        <v>1496612</v>
      </c>
      <c r="C432" s="18">
        <f t="shared" si="512"/>
        <v>4591054</v>
      </c>
      <c r="D432" s="18">
        <f t="shared" si="512"/>
        <v>642759</v>
      </c>
      <c r="E432" s="18">
        <f t="shared" si="512"/>
        <v>810978</v>
      </c>
      <c r="F432" s="18">
        <f t="shared" si="512"/>
        <v>790462</v>
      </c>
      <c r="G432" s="18">
        <f t="shared" si="512"/>
        <v>1692650</v>
      </c>
      <c r="H432" s="18">
        <f t="shared" si="512"/>
        <v>1001317</v>
      </c>
      <c r="I432" s="18">
        <f t="shared" si="512"/>
        <v>213554</v>
      </c>
      <c r="J432" s="18">
        <f t="shared" si="512"/>
        <v>359066</v>
      </c>
      <c r="K432" s="18">
        <f t="shared" si="512"/>
        <v>389609</v>
      </c>
      <c r="L432" s="18">
        <f t="shared" si="512"/>
        <v>856594</v>
      </c>
      <c r="M432" s="18">
        <f t="shared" si="512"/>
        <v>267786</v>
      </c>
      <c r="N432" s="18">
        <f t="shared" si="512"/>
        <v>484935</v>
      </c>
      <c r="O432" s="18">
        <f t="shared" si="512"/>
        <v>169706</v>
      </c>
      <c r="P432" s="18">
        <f t="shared" si="512"/>
        <v>188354</v>
      </c>
      <c r="Q432" s="18">
        <f t="shared" si="512"/>
        <v>181701</v>
      </c>
      <c r="R432" s="18">
        <f t="shared" si="512"/>
        <v>1597970</v>
      </c>
      <c r="S432" s="18">
        <f t="shared" si="512"/>
        <v>1303620</v>
      </c>
      <c r="T432" s="18">
        <f t="shared" si="512"/>
        <v>652822</v>
      </c>
      <c r="U432" s="18">
        <f t="shared" si="512"/>
        <v>1083134</v>
      </c>
      <c r="V432" s="18">
        <f t="shared" si="512"/>
        <v>3244127</v>
      </c>
      <c r="W432" s="18">
        <f t="shared" si="512"/>
        <v>220566</v>
      </c>
      <c r="X432" s="18">
        <f t="shared" si="512"/>
        <v>300372</v>
      </c>
      <c r="Y432" s="18">
        <f t="shared" si="512"/>
        <v>207047</v>
      </c>
      <c r="Z432" s="18">
        <f t="shared" si="512"/>
        <v>3972110</v>
      </c>
      <c r="AA432" s="18">
        <f t="shared" si="512"/>
        <v>962004</v>
      </c>
      <c r="AB432" s="18">
        <f t="shared" si="512"/>
        <v>452914</v>
      </c>
      <c r="AC432" s="18">
        <f t="shared" si="512"/>
        <v>2043459</v>
      </c>
      <c r="AD432" s="18">
        <f t="shared" si="512"/>
        <v>258204</v>
      </c>
      <c r="AE432" s="18">
        <f t="shared" si="512"/>
        <v>208658</v>
      </c>
      <c r="AF432" s="18">
        <f t="shared" si="512"/>
        <v>713806</v>
      </c>
      <c r="AG432" s="18">
        <f t="shared" si="512"/>
        <v>68046</v>
      </c>
      <c r="AH432" s="18">
        <f t="shared" si="512"/>
        <v>351538</v>
      </c>
      <c r="AI432" s="18">
        <f t="shared" si="512"/>
        <v>357747</v>
      </c>
      <c r="AJ432" s="18">
        <f t="shared" si="512"/>
        <v>26859542</v>
      </c>
      <c r="AL432" s="1" t="str">
        <f t="shared" ref="AL432:AL495" si="513">A432</f>
        <v>YE Jan-02</v>
      </c>
      <c r="AM432" s="35">
        <f t="shared" ref="AM432:AM495" si="514">IF(B432="C","C",B432/$AJ432)</f>
        <v>5.5719937443460502E-2</v>
      </c>
      <c r="AN432" s="35">
        <f t="shared" si="478"/>
        <v>0.17092823101749091</v>
      </c>
      <c r="AO432" s="35">
        <f t="shared" si="479"/>
        <v>2.3930378261848247E-2</v>
      </c>
      <c r="AP432" s="35">
        <f t="shared" si="480"/>
        <v>3.0193292201333887E-2</v>
      </c>
      <c r="AQ432" s="35">
        <f t="shared" si="481"/>
        <v>2.9429466816671707E-2</v>
      </c>
      <c r="AR432" s="35">
        <f t="shared" si="482"/>
        <v>6.3018572691969213E-2</v>
      </c>
      <c r="AS432" s="35">
        <f t="shared" si="483"/>
        <v>3.7279749595134568E-2</v>
      </c>
      <c r="AT432" s="35">
        <f t="shared" si="484"/>
        <v>7.9507684829473266E-3</v>
      </c>
      <c r="AU432" s="35">
        <f t="shared" si="485"/>
        <v>1.3368284537390846E-2</v>
      </c>
      <c r="AV432" s="35">
        <f t="shared" si="486"/>
        <v>1.4505422318816904E-2</v>
      </c>
      <c r="AW432" s="35">
        <f t="shared" si="487"/>
        <v>3.1891608576199847E-2</v>
      </c>
      <c r="AX432" s="35">
        <f t="shared" si="488"/>
        <v>9.969864713255349E-3</v>
      </c>
      <c r="AY432" s="35">
        <f t="shared" si="489"/>
        <v>1.8054477622887241E-2</v>
      </c>
      <c r="AZ432" s="35">
        <f t="shared" si="490"/>
        <v>6.3182760152797838E-3</v>
      </c>
      <c r="BA432" s="35">
        <f t="shared" si="491"/>
        <v>7.0125544210694283E-3</v>
      </c>
      <c r="BB432" s="35">
        <f t="shared" si="492"/>
        <v>6.7648584625903153E-3</v>
      </c>
      <c r="BC432" s="35">
        <f t="shared" si="493"/>
        <v>5.9493568430913676E-2</v>
      </c>
      <c r="BD432" s="35">
        <f t="shared" si="494"/>
        <v>4.8534706958145449E-2</v>
      </c>
      <c r="BE432" s="35">
        <f t="shared" si="495"/>
        <v>2.4305030964414807E-2</v>
      </c>
      <c r="BF432" s="35">
        <f t="shared" si="496"/>
        <v>4.0325855146748218E-2</v>
      </c>
      <c r="BG432" s="35">
        <f t="shared" si="497"/>
        <v>0.12078117340943491</v>
      </c>
      <c r="BH432" s="35">
        <f t="shared" si="498"/>
        <v>8.2118302687365259E-3</v>
      </c>
      <c r="BI432" s="35">
        <f t="shared" si="499"/>
        <v>1.118306484898365E-2</v>
      </c>
      <c r="BJ432" s="35">
        <f t="shared" si="500"/>
        <v>7.7085082091124264E-3</v>
      </c>
      <c r="BK432" s="35">
        <f t="shared" si="501"/>
        <v>0.14788450227483402</v>
      </c>
      <c r="BL432" s="35">
        <f t="shared" si="502"/>
        <v>3.5816098427888306E-2</v>
      </c>
      <c r="BM432" s="35">
        <f t="shared" si="503"/>
        <v>1.686231284211771E-2</v>
      </c>
      <c r="BN432" s="35">
        <f t="shared" si="504"/>
        <v>7.6079443201228072E-2</v>
      </c>
      <c r="BO432" s="35">
        <f t="shared" si="505"/>
        <v>9.6131199854413013E-3</v>
      </c>
      <c r="BP432" s="35">
        <f t="shared" si="506"/>
        <v>7.7684868937824775E-3</v>
      </c>
      <c r="BQ432" s="35">
        <f t="shared" si="507"/>
        <v>2.6575508994159319E-2</v>
      </c>
      <c r="BR432" s="35">
        <f t="shared" si="508"/>
        <v>2.5334013513707717E-3</v>
      </c>
      <c r="BS432" s="35">
        <f t="shared" si="509"/>
        <v>1.3088011701763195E-2</v>
      </c>
      <c r="BT432" s="35">
        <f t="shared" si="510"/>
        <v>1.3319177222009222E-2</v>
      </c>
      <c r="BU432" s="35">
        <f t="shared" si="511"/>
        <v>1</v>
      </c>
    </row>
    <row r="433" spans="1:73">
      <c r="A433" s="2" t="str">
        <f>"YE "&amp;TEXT(A18,"mmm-yy")</f>
        <v>YE Feb-02</v>
      </c>
      <c r="B433" s="18">
        <f t="shared" ref="B433:AJ433" si="515">IF(OR(B7="C",B8="C",B9="C",B10="C",B11="C",B12="C",B13="C",B14="C",B15="C",B16="C",B17="C",B18="C"),"C",SUM(B7:B18))</f>
        <v>1510944</v>
      </c>
      <c r="C433" s="18">
        <f t="shared" si="515"/>
        <v>4644498</v>
      </c>
      <c r="D433" s="18">
        <f t="shared" si="515"/>
        <v>646981</v>
      </c>
      <c r="E433" s="18">
        <f t="shared" si="515"/>
        <v>817502</v>
      </c>
      <c r="F433" s="18">
        <f t="shared" si="515"/>
        <v>789023</v>
      </c>
      <c r="G433" s="18">
        <f t="shared" si="515"/>
        <v>1700924</v>
      </c>
      <c r="H433" s="18">
        <f t="shared" si="515"/>
        <v>1006247</v>
      </c>
      <c r="I433" s="18">
        <f t="shared" si="515"/>
        <v>214856</v>
      </c>
      <c r="J433" s="18">
        <f t="shared" si="515"/>
        <v>361627</v>
      </c>
      <c r="K433" s="18">
        <f t="shared" si="515"/>
        <v>391953</v>
      </c>
      <c r="L433" s="18">
        <f t="shared" si="515"/>
        <v>863969</v>
      </c>
      <c r="M433" s="18">
        <f t="shared" si="515"/>
        <v>270964</v>
      </c>
      <c r="N433" s="18">
        <f t="shared" si="515"/>
        <v>489145</v>
      </c>
      <c r="O433" s="18">
        <f t="shared" si="515"/>
        <v>167338</v>
      </c>
      <c r="P433" s="18">
        <f t="shared" si="515"/>
        <v>191362</v>
      </c>
      <c r="Q433" s="18">
        <f t="shared" si="515"/>
        <v>182887</v>
      </c>
      <c r="R433" s="18">
        <f t="shared" si="515"/>
        <v>1612192</v>
      </c>
      <c r="S433" s="18">
        <f t="shared" si="515"/>
        <v>1319090</v>
      </c>
      <c r="T433" s="18">
        <f t="shared" si="515"/>
        <v>652156</v>
      </c>
      <c r="U433" s="18">
        <f t="shared" si="515"/>
        <v>1094601</v>
      </c>
      <c r="V433" s="18">
        <f t="shared" si="515"/>
        <v>3271816</v>
      </c>
      <c r="W433" s="18">
        <f t="shared" si="515"/>
        <v>221955</v>
      </c>
      <c r="X433" s="18">
        <f t="shared" si="515"/>
        <v>301115</v>
      </c>
      <c r="Y433" s="18">
        <f t="shared" si="515"/>
        <v>207503</v>
      </c>
      <c r="Z433" s="18">
        <f t="shared" si="515"/>
        <v>4002386</v>
      </c>
      <c r="AA433" s="18">
        <f t="shared" si="515"/>
        <v>960237</v>
      </c>
      <c r="AB433" s="18">
        <f t="shared" si="515"/>
        <v>450922</v>
      </c>
      <c r="AC433" s="18">
        <f t="shared" si="515"/>
        <v>2045433</v>
      </c>
      <c r="AD433" s="18">
        <f t="shared" si="515"/>
        <v>258302</v>
      </c>
      <c r="AE433" s="18">
        <f t="shared" si="515"/>
        <v>210055</v>
      </c>
      <c r="AF433" s="18">
        <f t="shared" si="515"/>
        <v>723984</v>
      </c>
      <c r="AG433" s="18">
        <f t="shared" si="515"/>
        <v>68364</v>
      </c>
      <c r="AH433" s="18">
        <f t="shared" si="515"/>
        <v>353975</v>
      </c>
      <c r="AI433" s="18">
        <f t="shared" si="515"/>
        <v>360852</v>
      </c>
      <c r="AJ433" s="18">
        <f t="shared" si="515"/>
        <v>27043667</v>
      </c>
      <c r="AL433" s="1" t="str">
        <f t="shared" si="513"/>
        <v>YE Feb-02</v>
      </c>
      <c r="AM433" s="35">
        <f t="shared" si="514"/>
        <v>5.5870529688152128E-2</v>
      </c>
      <c r="AN433" s="35">
        <f t="shared" si="478"/>
        <v>0.17174068886442065</v>
      </c>
      <c r="AO433" s="35">
        <f t="shared" si="479"/>
        <v>2.3923567761724031E-2</v>
      </c>
      <c r="AP433" s="35">
        <f t="shared" si="480"/>
        <v>3.0228962662496917E-2</v>
      </c>
      <c r="AQ433" s="35">
        <f t="shared" si="481"/>
        <v>2.9175888018440694E-2</v>
      </c>
      <c r="AR433" s="35">
        <f t="shared" si="482"/>
        <v>6.2895464583260841E-2</v>
      </c>
      <c r="AS433" s="35">
        <f t="shared" si="483"/>
        <v>3.7208230673747018E-2</v>
      </c>
      <c r="AT433" s="35">
        <f t="shared" si="484"/>
        <v>7.9447805654462474E-3</v>
      </c>
      <c r="AU433" s="35">
        <f t="shared" si="485"/>
        <v>1.3371966161245811E-2</v>
      </c>
      <c r="AV433" s="35">
        <f t="shared" si="486"/>
        <v>1.4493337756303537E-2</v>
      </c>
      <c r="AW433" s="35">
        <f t="shared" si="487"/>
        <v>3.1947183789831461E-2</v>
      </c>
      <c r="AX433" s="35">
        <f t="shared" si="488"/>
        <v>1.001949920474912E-2</v>
      </c>
      <c r="AY433" s="35">
        <f t="shared" si="489"/>
        <v>1.808722907289163E-2</v>
      </c>
      <c r="AZ433" s="35">
        <f t="shared" si="490"/>
        <v>6.1876963652895151E-3</v>
      </c>
      <c r="BA433" s="35">
        <f t="shared" si="491"/>
        <v>7.0760374323496885E-3</v>
      </c>
      <c r="BB433" s="35">
        <f t="shared" si="492"/>
        <v>6.7626553751013131E-3</v>
      </c>
      <c r="BC433" s="35">
        <f t="shared" si="493"/>
        <v>5.9614400665412716E-2</v>
      </c>
      <c r="BD433" s="35">
        <f t="shared" si="494"/>
        <v>4.8776299456726784E-2</v>
      </c>
      <c r="BE433" s="35">
        <f t="shared" si="495"/>
        <v>2.411492494712348E-2</v>
      </c>
      <c r="BF433" s="35">
        <f t="shared" si="496"/>
        <v>4.0475317197183357E-2</v>
      </c>
      <c r="BG433" s="35">
        <f t="shared" si="497"/>
        <v>0.12098270548886732</v>
      </c>
      <c r="BH433" s="35">
        <f t="shared" si="498"/>
        <v>8.2072819488570089E-3</v>
      </c>
      <c r="BI433" s="35">
        <f t="shared" si="499"/>
        <v>1.1134399783875462E-2</v>
      </c>
      <c r="BJ433" s="35">
        <f t="shared" si="500"/>
        <v>7.6728869646265057E-3</v>
      </c>
      <c r="BK433" s="35">
        <f t="shared" si="501"/>
        <v>0.14799716325452461</v>
      </c>
      <c r="BL433" s="35">
        <f t="shared" si="502"/>
        <v>3.5506908142301855E-2</v>
      </c>
      <c r="BM433" s="35">
        <f t="shared" si="503"/>
        <v>1.6673848261776036E-2</v>
      </c>
      <c r="BN433" s="35">
        <f t="shared" si="504"/>
        <v>7.5634454454715769E-2</v>
      </c>
      <c r="BO433" s="35">
        <f t="shared" si="505"/>
        <v>9.5512934691881837E-3</v>
      </c>
      <c r="BP433" s="35">
        <f t="shared" si="506"/>
        <v>7.767252865523008E-3</v>
      </c>
      <c r="BQ433" s="35">
        <f t="shared" si="507"/>
        <v>2.6770925703233958E-2</v>
      </c>
      <c r="BR433" s="35">
        <f t="shared" si="508"/>
        <v>2.5279116179030012E-3</v>
      </c>
      <c r="BS433" s="35">
        <f t="shared" si="509"/>
        <v>1.3089016367491879E-2</v>
      </c>
      <c r="BT433" s="35">
        <f t="shared" si="510"/>
        <v>1.3343308804978259E-2</v>
      </c>
      <c r="BU433" s="35">
        <f t="shared" si="511"/>
        <v>1</v>
      </c>
    </row>
    <row r="434" spans="1:73">
      <c r="A434" s="2" t="str">
        <f>"YE "&amp;TEXT(A19,"mmm-yy")</f>
        <v>YE Mar-02</v>
      </c>
      <c r="B434" s="18">
        <f t="shared" ref="B434:AJ434" si="516">IF(OR(B8="C",B9="C",B10="C",B11="C",B12="C",B13="C",B14="C",B15="C",B16="C",B17="C",B18="C",B19="C"),"C",SUM(B8:B19))</f>
        <v>1546453</v>
      </c>
      <c r="C434" s="18">
        <f t="shared" si="516"/>
        <v>4718606</v>
      </c>
      <c r="D434" s="18">
        <f t="shared" si="516"/>
        <v>665238</v>
      </c>
      <c r="E434" s="18">
        <f t="shared" si="516"/>
        <v>823175</v>
      </c>
      <c r="F434" s="18">
        <f t="shared" si="516"/>
        <v>805104</v>
      </c>
      <c r="G434" s="18">
        <f t="shared" si="516"/>
        <v>1719964</v>
      </c>
      <c r="H434" s="18">
        <f t="shared" si="516"/>
        <v>1016794</v>
      </c>
      <c r="I434" s="18">
        <f t="shared" si="516"/>
        <v>220249</v>
      </c>
      <c r="J434" s="18">
        <f t="shared" si="516"/>
        <v>363562</v>
      </c>
      <c r="K434" s="18">
        <f t="shared" si="516"/>
        <v>398266</v>
      </c>
      <c r="L434" s="18">
        <f t="shared" si="516"/>
        <v>884370</v>
      </c>
      <c r="M434" s="18">
        <f t="shared" si="516"/>
        <v>279548</v>
      </c>
      <c r="N434" s="18">
        <f t="shared" si="516"/>
        <v>505746</v>
      </c>
      <c r="O434" s="18">
        <f t="shared" si="516"/>
        <v>168954</v>
      </c>
      <c r="P434" s="18">
        <f t="shared" si="516"/>
        <v>195904</v>
      </c>
      <c r="Q434" s="18">
        <f t="shared" si="516"/>
        <v>188628</v>
      </c>
      <c r="R434" s="18">
        <f t="shared" si="516"/>
        <v>1625036</v>
      </c>
      <c r="S434" s="18">
        <f t="shared" si="516"/>
        <v>1330512</v>
      </c>
      <c r="T434" s="18">
        <f t="shared" si="516"/>
        <v>662070</v>
      </c>
      <c r="U434" s="18">
        <f t="shared" si="516"/>
        <v>1112709</v>
      </c>
      <c r="V434" s="18">
        <f t="shared" si="516"/>
        <v>3348706</v>
      </c>
      <c r="W434" s="18">
        <f t="shared" si="516"/>
        <v>227198</v>
      </c>
      <c r="X434" s="18">
        <f t="shared" si="516"/>
        <v>308157</v>
      </c>
      <c r="Y434" s="18">
        <f t="shared" si="516"/>
        <v>210441</v>
      </c>
      <c r="Z434" s="18">
        <f t="shared" si="516"/>
        <v>4094499</v>
      </c>
      <c r="AA434" s="18">
        <f t="shared" si="516"/>
        <v>966486</v>
      </c>
      <c r="AB434" s="18">
        <f t="shared" si="516"/>
        <v>457645</v>
      </c>
      <c r="AC434" s="18">
        <f t="shared" si="516"/>
        <v>2064226</v>
      </c>
      <c r="AD434" s="18">
        <f t="shared" si="516"/>
        <v>269034</v>
      </c>
      <c r="AE434" s="18">
        <f t="shared" si="516"/>
        <v>220517</v>
      </c>
      <c r="AF434" s="18">
        <f t="shared" si="516"/>
        <v>729657</v>
      </c>
      <c r="AG434" s="18">
        <f t="shared" si="516"/>
        <v>69450</v>
      </c>
      <c r="AH434" s="18">
        <f t="shared" si="516"/>
        <v>358539</v>
      </c>
      <c r="AI434" s="18">
        <f t="shared" si="516"/>
        <v>366704</v>
      </c>
      <c r="AJ434" s="18">
        <f t="shared" si="516"/>
        <v>27497119</v>
      </c>
      <c r="AL434" s="1" t="str">
        <f t="shared" si="513"/>
        <v>YE Mar-02</v>
      </c>
      <c r="AM434" s="35">
        <f t="shared" si="514"/>
        <v>5.6240546509617968E-2</v>
      </c>
      <c r="AN434" s="35">
        <f t="shared" si="478"/>
        <v>0.1716036505497176</v>
      </c>
      <c r="AO434" s="35">
        <f t="shared" si="479"/>
        <v>2.4193007274689395E-2</v>
      </c>
      <c r="AP434" s="35">
        <f t="shared" si="480"/>
        <v>2.9936772648800042E-2</v>
      </c>
      <c r="AQ434" s="35">
        <f t="shared" si="481"/>
        <v>2.9279576525817124E-2</v>
      </c>
      <c r="AR434" s="35">
        <f t="shared" si="482"/>
        <v>6.2550698493176682E-2</v>
      </c>
      <c r="AS434" s="35">
        <f t="shared" si="483"/>
        <v>3.6978201243555733E-2</v>
      </c>
      <c r="AT434" s="35">
        <f t="shared" si="484"/>
        <v>8.0098936910445052E-3</v>
      </c>
      <c r="AU434" s="35">
        <f t="shared" si="485"/>
        <v>1.3221821529739171E-2</v>
      </c>
      <c r="AV434" s="35">
        <f t="shared" si="486"/>
        <v>1.4483917387854341E-2</v>
      </c>
      <c r="AW434" s="35">
        <f t="shared" si="487"/>
        <v>3.2162278528161441E-2</v>
      </c>
      <c r="AX434" s="35">
        <f t="shared" si="488"/>
        <v>1.0166446892127135E-2</v>
      </c>
      <c r="AY434" s="35">
        <f t="shared" si="489"/>
        <v>1.8392690521505179E-2</v>
      </c>
      <c r="AZ434" s="35">
        <f t="shared" si="490"/>
        <v>6.1444255305437637E-3</v>
      </c>
      <c r="BA434" s="35">
        <f t="shared" si="491"/>
        <v>7.1245282096644384E-3</v>
      </c>
      <c r="BB434" s="35">
        <f t="shared" si="492"/>
        <v>6.8599186700250307E-3</v>
      </c>
      <c r="BC434" s="35">
        <f t="shared" si="493"/>
        <v>5.909840954610554E-2</v>
      </c>
      <c r="BD434" s="35">
        <f t="shared" si="494"/>
        <v>4.8387323777447373E-2</v>
      </c>
      <c r="BE434" s="35">
        <f t="shared" si="495"/>
        <v>2.4077795204653987E-2</v>
      </c>
      <c r="BF434" s="35">
        <f t="shared" si="496"/>
        <v>4.0466384860173898E-2</v>
      </c>
      <c r="BG434" s="35">
        <f t="shared" si="497"/>
        <v>0.1217838857954537</v>
      </c>
      <c r="BH434" s="35">
        <f t="shared" si="498"/>
        <v>8.262611075727606E-3</v>
      </c>
      <c r="BI434" s="35">
        <f t="shared" si="499"/>
        <v>1.1206883164741731E-2</v>
      </c>
      <c r="BJ434" s="35">
        <f t="shared" si="500"/>
        <v>7.6532017772480091E-3</v>
      </c>
      <c r="BK434" s="35">
        <f t="shared" si="501"/>
        <v>0.14890647271083199</v>
      </c>
      <c r="BL434" s="35">
        <f t="shared" si="502"/>
        <v>3.514862775260201E-2</v>
      </c>
      <c r="BM434" s="35">
        <f t="shared" si="503"/>
        <v>1.6643379984644938E-2</v>
      </c>
      <c r="BN434" s="35">
        <f t="shared" si="504"/>
        <v>7.507062830836933E-2</v>
      </c>
      <c r="BO434" s="35">
        <f t="shared" si="505"/>
        <v>9.7840795612078486E-3</v>
      </c>
      <c r="BP434" s="35">
        <f t="shared" si="506"/>
        <v>8.0196401666661876E-3</v>
      </c>
      <c r="BQ434" s="35">
        <f t="shared" si="507"/>
        <v>2.6535761801081779E-2</v>
      </c>
      <c r="BR434" s="35">
        <f t="shared" si="508"/>
        <v>2.5257191489770256E-3</v>
      </c>
      <c r="BS434" s="35">
        <f t="shared" si="509"/>
        <v>1.3039147846725324E-2</v>
      </c>
      <c r="BT434" s="35">
        <f t="shared" si="510"/>
        <v>1.3336088046169491E-2</v>
      </c>
      <c r="BU434" s="35">
        <f t="shared" si="511"/>
        <v>1</v>
      </c>
    </row>
    <row r="435" spans="1:73">
      <c r="A435" s="2" t="str">
        <f>"YE "&amp;TEXT(A20,"mmm-yy")</f>
        <v>YE Apr-02</v>
      </c>
      <c r="B435" s="18">
        <f t="shared" ref="B435:AJ435" si="517">IF(OR(B9="C",B10="C",B11="C",B12="C",B13="C",B14="C",B15="C",B16="C",B17="C",B18="C",B19="C",B20="C"),"C",SUM(B9:B20))</f>
        <v>1546835</v>
      </c>
      <c r="C435" s="18">
        <f t="shared" si="517"/>
        <v>4766529</v>
      </c>
      <c r="D435" s="18">
        <f t="shared" si="517"/>
        <v>670309</v>
      </c>
      <c r="E435" s="18">
        <f t="shared" si="517"/>
        <v>828612</v>
      </c>
      <c r="F435" s="18">
        <f t="shared" si="517"/>
        <v>798158</v>
      </c>
      <c r="G435" s="18">
        <f t="shared" si="517"/>
        <v>1714396</v>
      </c>
      <c r="H435" s="18">
        <f t="shared" si="517"/>
        <v>1012513</v>
      </c>
      <c r="I435" s="18">
        <f t="shared" si="517"/>
        <v>217894</v>
      </c>
      <c r="J435" s="18">
        <f t="shared" si="517"/>
        <v>353956</v>
      </c>
      <c r="K435" s="18">
        <f t="shared" si="517"/>
        <v>391334</v>
      </c>
      <c r="L435" s="18">
        <f t="shared" si="517"/>
        <v>879494</v>
      </c>
      <c r="M435" s="18">
        <f t="shared" si="517"/>
        <v>282278</v>
      </c>
      <c r="N435" s="18">
        <f t="shared" si="517"/>
        <v>505191</v>
      </c>
      <c r="O435" s="18">
        <f t="shared" si="517"/>
        <v>163895</v>
      </c>
      <c r="P435" s="18">
        <f t="shared" si="517"/>
        <v>194625</v>
      </c>
      <c r="Q435" s="18">
        <f t="shared" si="517"/>
        <v>185824</v>
      </c>
      <c r="R435" s="18">
        <f t="shared" si="517"/>
        <v>1630670</v>
      </c>
      <c r="S435" s="18">
        <f t="shared" si="517"/>
        <v>1338070</v>
      </c>
      <c r="T435" s="18">
        <f t="shared" si="517"/>
        <v>659842</v>
      </c>
      <c r="U435" s="18">
        <f t="shared" si="517"/>
        <v>1113637</v>
      </c>
      <c r="V435" s="18">
        <f t="shared" si="517"/>
        <v>3345380</v>
      </c>
      <c r="W435" s="18">
        <f t="shared" si="517"/>
        <v>225934</v>
      </c>
      <c r="X435" s="18">
        <f t="shared" si="517"/>
        <v>307593</v>
      </c>
      <c r="Y435" s="18">
        <f t="shared" si="517"/>
        <v>208653</v>
      </c>
      <c r="Z435" s="18">
        <f t="shared" si="517"/>
        <v>4087557</v>
      </c>
      <c r="AA435" s="18">
        <f t="shared" si="517"/>
        <v>966630</v>
      </c>
      <c r="AB435" s="18">
        <f t="shared" si="517"/>
        <v>461915</v>
      </c>
      <c r="AC435" s="18">
        <f t="shared" si="517"/>
        <v>2066369</v>
      </c>
      <c r="AD435" s="18">
        <f t="shared" si="517"/>
        <v>268910</v>
      </c>
      <c r="AE435" s="18">
        <f t="shared" si="517"/>
        <v>218927</v>
      </c>
      <c r="AF435" s="18">
        <f t="shared" si="517"/>
        <v>730109</v>
      </c>
      <c r="AG435" s="18">
        <f t="shared" si="517"/>
        <v>69267</v>
      </c>
      <c r="AH435" s="18">
        <f t="shared" si="517"/>
        <v>363438</v>
      </c>
      <c r="AI435" s="18">
        <f t="shared" si="517"/>
        <v>373595</v>
      </c>
      <c r="AJ435" s="18">
        <f t="shared" si="517"/>
        <v>27522695</v>
      </c>
      <c r="AL435" s="1" t="str">
        <f t="shared" si="513"/>
        <v>YE Apr-02</v>
      </c>
      <c r="AM435" s="35">
        <f t="shared" si="514"/>
        <v>5.6202163341925633E-2</v>
      </c>
      <c r="AN435" s="35">
        <f t="shared" si="478"/>
        <v>0.1731854020836259</v>
      </c>
      <c r="AO435" s="35">
        <f t="shared" si="479"/>
        <v>2.4354773397009269E-2</v>
      </c>
      <c r="AP435" s="35">
        <f t="shared" si="480"/>
        <v>3.010649938169209E-2</v>
      </c>
      <c r="AQ435" s="35">
        <f t="shared" si="481"/>
        <v>2.8999994368284064E-2</v>
      </c>
      <c r="AR435" s="35">
        <f t="shared" si="482"/>
        <v>6.2290266269346077E-2</v>
      </c>
      <c r="AS435" s="35">
        <f t="shared" si="483"/>
        <v>3.6788294169593491E-2</v>
      </c>
      <c r="AT435" s="35">
        <f t="shared" si="484"/>
        <v>7.9168845928787139E-3</v>
      </c>
      <c r="AU435" s="35">
        <f t="shared" si="485"/>
        <v>1.2860513841395256E-2</v>
      </c>
      <c r="AV435" s="35">
        <f t="shared" si="486"/>
        <v>1.4218593055658249E-2</v>
      </c>
      <c r="AW435" s="35">
        <f t="shared" si="487"/>
        <v>3.1955228221654891E-2</v>
      </c>
      <c r="AX435" s="35">
        <f t="shared" si="488"/>
        <v>1.0256190391238939E-2</v>
      </c>
      <c r="AY435" s="35">
        <f t="shared" si="489"/>
        <v>1.8355433579451432E-2</v>
      </c>
      <c r="AZ435" s="35">
        <f t="shared" si="490"/>
        <v>5.9549037621497462E-3</v>
      </c>
      <c r="BA435" s="35">
        <f t="shared" si="491"/>
        <v>7.0714368632868252E-3</v>
      </c>
      <c r="BB435" s="35">
        <f t="shared" si="492"/>
        <v>6.7516643991440521E-3</v>
      </c>
      <c r="BC435" s="35">
        <f t="shared" si="493"/>
        <v>5.9248194989625837E-2</v>
      </c>
      <c r="BD435" s="35">
        <f t="shared" si="494"/>
        <v>4.8616968650780745E-2</v>
      </c>
      <c r="BE435" s="35">
        <f t="shared" si="495"/>
        <v>2.3974469069980246E-2</v>
      </c>
      <c r="BF435" s="35">
        <f t="shared" si="496"/>
        <v>4.0462498312756071E-2</v>
      </c>
      <c r="BG435" s="35">
        <f t="shared" si="497"/>
        <v>0.12154987002544627</v>
      </c>
      <c r="BH435" s="35">
        <f t="shared" si="498"/>
        <v>8.2090071484642035E-3</v>
      </c>
      <c r="BI435" s="35">
        <f t="shared" si="499"/>
        <v>1.117597677117012E-2</v>
      </c>
      <c r="BJ435" s="35">
        <f t="shared" si="500"/>
        <v>7.5811253222113602E-3</v>
      </c>
      <c r="BK435" s="35">
        <f t="shared" si="501"/>
        <v>0.14851587026633839</v>
      </c>
      <c r="BL435" s="35">
        <f t="shared" si="502"/>
        <v>3.5121197251940628E-2</v>
      </c>
      <c r="BM435" s="35">
        <f t="shared" si="503"/>
        <v>1.6783058490456693E-2</v>
      </c>
      <c r="BN435" s="35">
        <f t="shared" si="504"/>
        <v>7.5078730480427153E-2</v>
      </c>
      <c r="BO435" s="35">
        <f t="shared" si="505"/>
        <v>9.7704821421012739E-3</v>
      </c>
      <c r="BP435" s="35">
        <f t="shared" si="506"/>
        <v>7.9544172545602827E-3</v>
      </c>
      <c r="BQ435" s="35">
        <f t="shared" si="507"/>
        <v>2.6527525738304334E-2</v>
      </c>
      <c r="BR435" s="35">
        <f t="shared" si="508"/>
        <v>2.5167230171318617E-3</v>
      </c>
      <c r="BS435" s="35">
        <f t="shared" si="509"/>
        <v>1.3205029521999935E-2</v>
      </c>
      <c r="BT435" s="35">
        <f t="shared" si="510"/>
        <v>1.3574070417159367E-2</v>
      </c>
      <c r="BU435" s="35">
        <f t="shared" si="511"/>
        <v>1</v>
      </c>
    </row>
    <row r="436" spans="1:73">
      <c r="A436" s="2" t="str">
        <f>"YE "&amp;TEXT(A21,"mmm-yy")</f>
        <v>YE May-02</v>
      </c>
      <c r="B436" s="18">
        <f t="shared" ref="B436:AJ436" si="518">IF(OR(B10="C",B11="C",B12="C",B13="C",B14="C",B15="C",B16="C",B17="C",B18="C",B19="C",B20="C",B21="C"),"C",SUM(B10:B21))</f>
        <v>1559124</v>
      </c>
      <c r="C436" s="18">
        <f t="shared" si="518"/>
        <v>4813704</v>
      </c>
      <c r="D436" s="18">
        <f t="shared" si="518"/>
        <v>677000</v>
      </c>
      <c r="E436" s="18">
        <f t="shared" si="518"/>
        <v>833797</v>
      </c>
      <c r="F436" s="18">
        <f t="shared" si="518"/>
        <v>804691</v>
      </c>
      <c r="G436" s="18">
        <f t="shared" si="518"/>
        <v>1727251</v>
      </c>
      <c r="H436" s="18">
        <f t="shared" si="518"/>
        <v>1023559</v>
      </c>
      <c r="I436" s="18">
        <f t="shared" si="518"/>
        <v>219778</v>
      </c>
      <c r="J436" s="18">
        <f t="shared" si="518"/>
        <v>353885</v>
      </c>
      <c r="K436" s="18">
        <f t="shared" si="518"/>
        <v>389483</v>
      </c>
      <c r="L436" s="18">
        <f t="shared" si="518"/>
        <v>886298</v>
      </c>
      <c r="M436" s="18">
        <f t="shared" si="518"/>
        <v>285665</v>
      </c>
      <c r="N436" s="18">
        <f t="shared" si="518"/>
        <v>510225</v>
      </c>
      <c r="O436" s="18">
        <f t="shared" si="518"/>
        <v>163529</v>
      </c>
      <c r="P436" s="18">
        <f t="shared" si="518"/>
        <v>194981</v>
      </c>
      <c r="Q436" s="18">
        <f t="shared" si="518"/>
        <v>186768</v>
      </c>
      <c r="R436" s="18">
        <f t="shared" si="518"/>
        <v>1640628</v>
      </c>
      <c r="S436" s="18">
        <f t="shared" si="518"/>
        <v>1348042</v>
      </c>
      <c r="T436" s="18">
        <f t="shared" si="518"/>
        <v>659099</v>
      </c>
      <c r="U436" s="18">
        <f t="shared" si="518"/>
        <v>1118334</v>
      </c>
      <c r="V436" s="18">
        <f t="shared" si="518"/>
        <v>3362357</v>
      </c>
      <c r="W436" s="18">
        <f t="shared" si="518"/>
        <v>226076</v>
      </c>
      <c r="X436" s="18">
        <f t="shared" si="518"/>
        <v>311231</v>
      </c>
      <c r="Y436" s="18">
        <f t="shared" si="518"/>
        <v>207348</v>
      </c>
      <c r="Z436" s="18">
        <f t="shared" si="518"/>
        <v>4107009</v>
      </c>
      <c r="AA436" s="18">
        <f t="shared" si="518"/>
        <v>966818</v>
      </c>
      <c r="AB436" s="18">
        <f t="shared" si="518"/>
        <v>465138</v>
      </c>
      <c r="AC436" s="18">
        <f t="shared" si="518"/>
        <v>2065541</v>
      </c>
      <c r="AD436" s="18">
        <f t="shared" si="518"/>
        <v>270508</v>
      </c>
      <c r="AE436" s="18">
        <f t="shared" si="518"/>
        <v>220122</v>
      </c>
      <c r="AF436" s="18">
        <f t="shared" si="518"/>
        <v>731837</v>
      </c>
      <c r="AG436" s="18">
        <f t="shared" si="518"/>
        <v>68989</v>
      </c>
      <c r="AH436" s="18">
        <f t="shared" si="518"/>
        <v>366011</v>
      </c>
      <c r="AI436" s="18">
        <f t="shared" si="518"/>
        <v>374731</v>
      </c>
      <c r="AJ436" s="18">
        <f t="shared" si="518"/>
        <v>27684489</v>
      </c>
      <c r="AL436" s="1" t="str">
        <f t="shared" si="513"/>
        <v>YE May-02</v>
      </c>
      <c r="AM436" s="35">
        <f t="shared" si="514"/>
        <v>5.631760080527403E-2</v>
      </c>
      <c r="AN436" s="35">
        <f t="shared" si="478"/>
        <v>0.17387729280464595</v>
      </c>
      <c r="AO436" s="35">
        <f t="shared" si="479"/>
        <v>2.4454126641094948E-2</v>
      </c>
      <c r="AP436" s="35">
        <f t="shared" si="480"/>
        <v>3.011783963214925E-2</v>
      </c>
      <c r="AQ436" s="35">
        <f t="shared" si="481"/>
        <v>2.9066492793130477E-2</v>
      </c>
      <c r="AR436" s="35">
        <f t="shared" si="482"/>
        <v>6.2390568234797474E-2</v>
      </c>
      <c r="AS436" s="35">
        <f t="shared" si="483"/>
        <v>3.6972291596207539E-2</v>
      </c>
      <c r="AT436" s="35">
        <f t="shared" si="484"/>
        <v>7.938669194869373E-3</v>
      </c>
      <c r="AU436" s="35">
        <f t="shared" si="485"/>
        <v>1.2782789669695547E-2</v>
      </c>
      <c r="AV436" s="35">
        <f t="shared" si="486"/>
        <v>1.4068636051039266E-2</v>
      </c>
      <c r="AW436" s="35">
        <f t="shared" si="487"/>
        <v>3.2014244510707786E-2</v>
      </c>
      <c r="AX436" s="35">
        <f t="shared" si="488"/>
        <v>1.0318593924561872E-2</v>
      </c>
      <c r="AY436" s="35">
        <f t="shared" si="489"/>
        <v>1.8429995222234371E-2</v>
      </c>
      <c r="AZ436" s="35">
        <f t="shared" si="490"/>
        <v>5.9068816476981027E-3</v>
      </c>
      <c r="BA436" s="35">
        <f t="shared" si="491"/>
        <v>7.042969079183654E-3</v>
      </c>
      <c r="BB436" s="35">
        <f t="shared" si="492"/>
        <v>6.7463047629306074E-3</v>
      </c>
      <c r="BC436" s="35">
        <f t="shared" si="493"/>
        <v>5.926163202795616E-2</v>
      </c>
      <c r="BD436" s="35">
        <f t="shared" si="494"/>
        <v>4.8693042519224392E-2</v>
      </c>
      <c r="BE436" s="35">
        <f t="shared" si="495"/>
        <v>2.3807519076837574E-2</v>
      </c>
      <c r="BF436" s="35">
        <f t="shared" si="496"/>
        <v>4.0395688719412522E-2</v>
      </c>
      <c r="BG436" s="35">
        <f t="shared" si="497"/>
        <v>0.12145273839080072</v>
      </c>
      <c r="BH436" s="35">
        <f t="shared" si="498"/>
        <v>8.1661612031199132E-3</v>
      </c>
      <c r="BI436" s="35">
        <f t="shared" si="499"/>
        <v>1.1242071327377579E-2</v>
      </c>
      <c r="BJ436" s="35">
        <f t="shared" si="500"/>
        <v>7.4896813157721643E-3</v>
      </c>
      <c r="BK436" s="35">
        <f t="shared" si="501"/>
        <v>0.14835054387314139</v>
      </c>
      <c r="BL436" s="35">
        <f t="shared" si="502"/>
        <v>3.4922732364682622E-2</v>
      </c>
      <c r="BM436" s="35">
        <f t="shared" si="503"/>
        <v>1.6801393733509043E-2</v>
      </c>
      <c r="BN436" s="35">
        <f t="shared" si="504"/>
        <v>7.4610046080315948E-2</v>
      </c>
      <c r="BO436" s="35">
        <f t="shared" si="505"/>
        <v>9.7711032340167085E-3</v>
      </c>
      <c r="BP436" s="35">
        <f t="shared" si="506"/>
        <v>7.9510949253930596E-3</v>
      </c>
      <c r="BQ436" s="35">
        <f t="shared" si="507"/>
        <v>2.6434910899023636E-2</v>
      </c>
      <c r="BR436" s="35">
        <f t="shared" si="508"/>
        <v>2.491973032263662E-3</v>
      </c>
      <c r="BS436" s="35">
        <f t="shared" si="509"/>
        <v>1.3220796670655543E-2</v>
      </c>
      <c r="BT436" s="35">
        <f t="shared" si="510"/>
        <v>1.3535774490907164E-2</v>
      </c>
      <c r="BU436" s="35">
        <f t="shared" si="511"/>
        <v>1</v>
      </c>
    </row>
    <row r="437" spans="1:73">
      <c r="A437" s="2" t="str">
        <f>"YE "&amp;TEXT(A22,"mmm-yy")</f>
        <v>YE Jun-02</v>
      </c>
      <c r="B437" s="18">
        <f t="shared" ref="B437:AJ437" si="519">IF(OR(B11="C",B12="C",B13="C",B14="C",B15="C",B16="C",B17="C",B18="C",B19="C",B20="C",B21="C",B22="C"),"C",SUM(B11:B22))</f>
        <v>1564785</v>
      </c>
      <c r="C437" s="18">
        <f t="shared" si="519"/>
        <v>4848595</v>
      </c>
      <c r="D437" s="18">
        <f t="shared" si="519"/>
        <v>677918</v>
      </c>
      <c r="E437" s="18">
        <f t="shared" si="519"/>
        <v>838949</v>
      </c>
      <c r="F437" s="18">
        <f t="shared" si="519"/>
        <v>806378</v>
      </c>
      <c r="G437" s="18">
        <f t="shared" si="519"/>
        <v>1730218</v>
      </c>
      <c r="H437" s="18">
        <f t="shared" si="519"/>
        <v>1027434</v>
      </c>
      <c r="I437" s="18">
        <f t="shared" si="519"/>
        <v>221066</v>
      </c>
      <c r="J437" s="18">
        <f t="shared" si="519"/>
        <v>351337</v>
      </c>
      <c r="K437" s="18">
        <f t="shared" si="519"/>
        <v>385844</v>
      </c>
      <c r="L437" s="18">
        <f t="shared" si="519"/>
        <v>892011</v>
      </c>
      <c r="M437" s="18">
        <f t="shared" si="519"/>
        <v>287612</v>
      </c>
      <c r="N437" s="18">
        <f t="shared" si="519"/>
        <v>511820</v>
      </c>
      <c r="O437" s="18">
        <f t="shared" si="519"/>
        <v>167267</v>
      </c>
      <c r="P437" s="18">
        <f t="shared" si="519"/>
        <v>194813</v>
      </c>
      <c r="Q437" s="18">
        <f t="shared" si="519"/>
        <v>186931</v>
      </c>
      <c r="R437" s="18">
        <f t="shared" si="519"/>
        <v>1645843</v>
      </c>
      <c r="S437" s="18">
        <f t="shared" si="519"/>
        <v>1354880</v>
      </c>
      <c r="T437" s="18">
        <f t="shared" si="519"/>
        <v>659649</v>
      </c>
      <c r="U437" s="18">
        <f t="shared" si="519"/>
        <v>1119963</v>
      </c>
      <c r="V437" s="18">
        <f t="shared" si="519"/>
        <v>3374828</v>
      </c>
      <c r="W437" s="18">
        <f t="shared" si="519"/>
        <v>225927</v>
      </c>
      <c r="X437" s="18">
        <f t="shared" si="519"/>
        <v>311904</v>
      </c>
      <c r="Y437" s="18">
        <f t="shared" si="519"/>
        <v>206210</v>
      </c>
      <c r="Z437" s="18">
        <f t="shared" si="519"/>
        <v>4118868</v>
      </c>
      <c r="AA437" s="18">
        <f t="shared" si="519"/>
        <v>968135</v>
      </c>
      <c r="AB437" s="18">
        <f t="shared" si="519"/>
        <v>469238</v>
      </c>
      <c r="AC437" s="18">
        <f t="shared" si="519"/>
        <v>2067703</v>
      </c>
      <c r="AD437" s="18">
        <f t="shared" si="519"/>
        <v>271402</v>
      </c>
      <c r="AE437" s="18">
        <f t="shared" si="519"/>
        <v>222234</v>
      </c>
      <c r="AF437" s="18">
        <f t="shared" si="519"/>
        <v>740264</v>
      </c>
      <c r="AG437" s="18">
        <f t="shared" si="519"/>
        <v>68174</v>
      </c>
      <c r="AH437" s="18">
        <f t="shared" si="519"/>
        <v>368397</v>
      </c>
      <c r="AI437" s="18">
        <f t="shared" si="519"/>
        <v>377463</v>
      </c>
      <c r="AJ437" s="18">
        <f t="shared" si="519"/>
        <v>27790298</v>
      </c>
      <c r="AL437" s="1" t="str">
        <f t="shared" si="513"/>
        <v>YE Jun-02</v>
      </c>
      <c r="AM437" s="35">
        <f t="shared" si="514"/>
        <v>5.6306880912180217E-2</v>
      </c>
      <c r="AN437" s="35">
        <f t="shared" si="478"/>
        <v>0.17447078113376113</v>
      </c>
      <c r="AO437" s="35">
        <f t="shared" si="479"/>
        <v>2.4394052917316684E-2</v>
      </c>
      <c r="AP437" s="35">
        <f t="shared" si="480"/>
        <v>3.0188557172002979E-2</v>
      </c>
      <c r="AQ437" s="35">
        <f t="shared" si="481"/>
        <v>2.9016529437719596E-2</v>
      </c>
      <c r="AR437" s="35">
        <f t="shared" si="482"/>
        <v>6.2259785771278886E-2</v>
      </c>
      <c r="AS437" s="35">
        <f t="shared" si="483"/>
        <v>3.6970960153072129E-2</v>
      </c>
      <c r="AT437" s="35">
        <f t="shared" si="484"/>
        <v>7.9547905531635529E-3</v>
      </c>
      <c r="AU437" s="35">
        <f t="shared" si="485"/>
        <v>1.2642433701142751E-2</v>
      </c>
      <c r="AV437" s="35">
        <f t="shared" si="486"/>
        <v>1.3884126035640208E-2</v>
      </c>
      <c r="AW437" s="35">
        <f t="shared" si="487"/>
        <v>3.2097928564853821E-2</v>
      </c>
      <c r="AX437" s="35">
        <f t="shared" si="488"/>
        <v>1.0349367250397963E-2</v>
      </c>
      <c r="AY437" s="35">
        <f t="shared" si="489"/>
        <v>1.8417218843784978E-2</v>
      </c>
      <c r="AZ437" s="35">
        <f t="shared" si="490"/>
        <v>6.0188991136403075E-3</v>
      </c>
      <c r="BA437" s="35">
        <f t="shared" si="491"/>
        <v>7.0101083478845746E-3</v>
      </c>
      <c r="BB437" s="35">
        <f t="shared" si="492"/>
        <v>6.7264841852361567E-3</v>
      </c>
      <c r="BC437" s="35">
        <f t="shared" si="493"/>
        <v>5.9223654240771369E-2</v>
      </c>
      <c r="BD437" s="35">
        <f t="shared" si="494"/>
        <v>4.8753705339899554E-2</v>
      </c>
      <c r="BE437" s="35">
        <f t="shared" si="495"/>
        <v>2.3736665220358558E-2</v>
      </c>
      <c r="BF437" s="35">
        <f t="shared" si="496"/>
        <v>4.0300503434687891E-2</v>
      </c>
      <c r="BG437" s="35">
        <f t="shared" si="497"/>
        <v>0.1214390720099511</v>
      </c>
      <c r="BH437" s="35">
        <f t="shared" si="498"/>
        <v>8.1297077131018882E-3</v>
      </c>
      <c r="BI437" s="35">
        <f t="shared" si="499"/>
        <v>1.122348526093531E-2</v>
      </c>
      <c r="BJ437" s="35">
        <f t="shared" si="500"/>
        <v>7.4202155011076172E-3</v>
      </c>
      <c r="BK437" s="35">
        <f t="shared" si="501"/>
        <v>0.14821244450131482</v>
      </c>
      <c r="BL437" s="35">
        <f t="shared" si="502"/>
        <v>3.4837157917486164E-2</v>
      </c>
      <c r="BM437" s="35">
        <f t="shared" si="503"/>
        <v>1.6884957476886359E-2</v>
      </c>
      <c r="BN437" s="35">
        <f t="shared" si="504"/>
        <v>7.4403772136592425E-2</v>
      </c>
      <c r="BO437" s="35">
        <f t="shared" si="505"/>
        <v>9.7660701587294965E-3</v>
      </c>
      <c r="BP437" s="35">
        <f t="shared" si="506"/>
        <v>7.9968196094910536E-3</v>
      </c>
      <c r="BQ437" s="35">
        <f t="shared" si="507"/>
        <v>2.6637497733921385E-2</v>
      </c>
      <c r="BR437" s="35">
        <f t="shared" si="508"/>
        <v>2.4531582928689717E-3</v>
      </c>
      <c r="BS437" s="35">
        <f t="shared" si="509"/>
        <v>1.3256317006748182E-2</v>
      </c>
      <c r="BT437" s="35">
        <f t="shared" si="510"/>
        <v>1.3582545966221736E-2</v>
      </c>
      <c r="BU437" s="35">
        <f t="shared" si="511"/>
        <v>1</v>
      </c>
    </row>
    <row r="438" spans="1:73">
      <c r="A438" s="2" t="str">
        <f>"YE "&amp;TEXT(A23,"mmm-yy")</f>
        <v>YE Jul-02</v>
      </c>
      <c r="B438" s="18">
        <f t="shared" ref="B438:AJ438" si="520">IF(OR(B12="C",B13="C",B14="C",B15="C",B16="C",B17="C",B18="C",B19="C",B20="C",B21="C",B22="C",B23="C"),"C",SUM(B12:B23))</f>
        <v>1569519</v>
      </c>
      <c r="C438" s="18">
        <f t="shared" si="520"/>
        <v>4877754</v>
      </c>
      <c r="D438" s="18">
        <f t="shared" si="520"/>
        <v>680555</v>
      </c>
      <c r="E438" s="18">
        <f t="shared" si="520"/>
        <v>846586</v>
      </c>
      <c r="F438" s="18">
        <f t="shared" si="520"/>
        <v>806461</v>
      </c>
      <c r="G438" s="18">
        <f t="shared" si="520"/>
        <v>1735573</v>
      </c>
      <c r="H438" s="18">
        <f t="shared" si="520"/>
        <v>1033342</v>
      </c>
      <c r="I438" s="18">
        <f t="shared" si="520"/>
        <v>220025</v>
      </c>
      <c r="J438" s="18">
        <f t="shared" si="520"/>
        <v>350415</v>
      </c>
      <c r="K438" s="18">
        <f t="shared" si="520"/>
        <v>387308</v>
      </c>
      <c r="L438" s="18">
        <f t="shared" si="520"/>
        <v>895881</v>
      </c>
      <c r="M438" s="18">
        <f t="shared" si="520"/>
        <v>292543</v>
      </c>
      <c r="N438" s="18">
        <f t="shared" si="520"/>
        <v>513383</v>
      </c>
      <c r="O438" s="18">
        <f t="shared" si="520"/>
        <v>165806</v>
      </c>
      <c r="P438" s="18">
        <f t="shared" si="520"/>
        <v>196631</v>
      </c>
      <c r="Q438" s="18">
        <f t="shared" si="520"/>
        <v>187071</v>
      </c>
      <c r="R438" s="18">
        <f t="shared" si="520"/>
        <v>1655913</v>
      </c>
      <c r="S438" s="18">
        <f t="shared" si="520"/>
        <v>1366259</v>
      </c>
      <c r="T438" s="18">
        <f t="shared" si="520"/>
        <v>657287</v>
      </c>
      <c r="U438" s="18">
        <f t="shared" si="520"/>
        <v>1116892</v>
      </c>
      <c r="V438" s="18">
        <f t="shared" si="520"/>
        <v>3404004</v>
      </c>
      <c r="W438" s="18">
        <f t="shared" si="520"/>
        <v>227565</v>
      </c>
      <c r="X438" s="18">
        <f t="shared" si="520"/>
        <v>314019</v>
      </c>
      <c r="Y438" s="18">
        <f t="shared" si="520"/>
        <v>203564</v>
      </c>
      <c r="Z438" s="18">
        <f t="shared" si="520"/>
        <v>4149151</v>
      </c>
      <c r="AA438" s="18">
        <f t="shared" si="520"/>
        <v>973025</v>
      </c>
      <c r="AB438" s="18">
        <f t="shared" si="520"/>
        <v>474758</v>
      </c>
      <c r="AC438" s="18">
        <f t="shared" si="520"/>
        <v>2064691</v>
      </c>
      <c r="AD438" s="18">
        <f t="shared" si="520"/>
        <v>272820</v>
      </c>
      <c r="AE438" s="18">
        <f t="shared" si="520"/>
        <v>225090</v>
      </c>
      <c r="AF438" s="18">
        <f t="shared" si="520"/>
        <v>748078</v>
      </c>
      <c r="AG438" s="18">
        <f t="shared" si="520"/>
        <v>67928</v>
      </c>
      <c r="AH438" s="18">
        <f t="shared" si="520"/>
        <v>370535</v>
      </c>
      <c r="AI438" s="18">
        <f t="shared" si="520"/>
        <v>379549</v>
      </c>
      <c r="AJ438" s="18">
        <f t="shared" si="520"/>
        <v>27914554</v>
      </c>
      <c r="AL438" s="1" t="str">
        <f t="shared" si="513"/>
        <v>YE Jul-02</v>
      </c>
      <c r="AM438" s="35">
        <f t="shared" si="514"/>
        <v>5.6225831156034231E-2</v>
      </c>
      <c r="AN438" s="35">
        <f t="shared" si="478"/>
        <v>0.1747387402284844</v>
      </c>
      <c r="AO438" s="35">
        <f t="shared" si="479"/>
        <v>2.4379934567466132E-2</v>
      </c>
      <c r="AP438" s="35">
        <f t="shared" si="480"/>
        <v>3.0327763789455495E-2</v>
      </c>
      <c r="AQ438" s="35">
        <f t="shared" si="481"/>
        <v>2.8890341575939203E-2</v>
      </c>
      <c r="AR438" s="35">
        <f t="shared" si="482"/>
        <v>6.2174484320974645E-2</v>
      </c>
      <c r="AS438" s="35">
        <f t="shared" si="483"/>
        <v>3.7018037257553892E-2</v>
      </c>
      <c r="AT438" s="35">
        <f t="shared" si="484"/>
        <v>7.8820890349887013E-3</v>
      </c>
      <c r="AU438" s="35">
        <f t="shared" si="485"/>
        <v>1.2553129095309923E-2</v>
      </c>
      <c r="AV438" s="35">
        <f t="shared" si="486"/>
        <v>1.3874769412400427E-2</v>
      </c>
      <c r="AW438" s="35">
        <f t="shared" si="487"/>
        <v>3.2093688475194698E-2</v>
      </c>
      <c r="AX438" s="35">
        <f t="shared" si="488"/>
        <v>1.0479945336042266E-2</v>
      </c>
      <c r="AY438" s="35">
        <f t="shared" si="489"/>
        <v>1.8391230610383388E-2</v>
      </c>
      <c r="AZ438" s="35">
        <f t="shared" si="490"/>
        <v>5.9397689105116997E-3</v>
      </c>
      <c r="BA438" s="35">
        <f t="shared" si="491"/>
        <v>7.0440315829513166E-3</v>
      </c>
      <c r="BB438" s="35">
        <f t="shared" si="492"/>
        <v>6.7015579041671235E-3</v>
      </c>
      <c r="BC438" s="35">
        <f t="shared" si="493"/>
        <v>5.9320775821816822E-2</v>
      </c>
      <c r="BD438" s="35">
        <f t="shared" si="494"/>
        <v>4.8944324885147723E-2</v>
      </c>
      <c r="BE438" s="35">
        <f t="shared" si="495"/>
        <v>2.3546390889856238E-2</v>
      </c>
      <c r="BF438" s="35">
        <f t="shared" si="496"/>
        <v>4.0011099586258841E-2</v>
      </c>
      <c r="BG438" s="35">
        <f t="shared" si="497"/>
        <v>0.12194370004980198</v>
      </c>
      <c r="BH438" s="35">
        <f t="shared" si="498"/>
        <v>8.1521990285067774E-3</v>
      </c>
      <c r="BI438" s="35">
        <f t="shared" si="499"/>
        <v>1.1249293110683409E-2</v>
      </c>
      <c r="BJ438" s="35">
        <f t="shared" si="500"/>
        <v>7.2923966472829907E-3</v>
      </c>
      <c r="BK438" s="35">
        <f t="shared" si="501"/>
        <v>0.14863755301266859</v>
      </c>
      <c r="BL438" s="35">
        <f t="shared" si="502"/>
        <v>3.4857264780228978E-2</v>
      </c>
      <c r="BM438" s="35">
        <f t="shared" si="503"/>
        <v>1.7007543806718171E-2</v>
      </c>
      <c r="BN438" s="35">
        <f t="shared" si="504"/>
        <v>7.3964678067218986E-2</v>
      </c>
      <c r="BO438" s="35">
        <f t="shared" si="505"/>
        <v>9.7733963437137486E-3</v>
      </c>
      <c r="BP438" s="35">
        <f t="shared" si="506"/>
        <v>8.0635356022525032E-3</v>
      </c>
      <c r="BQ438" s="35">
        <f t="shared" si="507"/>
        <v>2.6798851953715615E-2</v>
      </c>
      <c r="BR438" s="35">
        <f t="shared" si="508"/>
        <v>2.4334259469092718E-3</v>
      </c>
      <c r="BS438" s="35">
        <f t="shared" si="509"/>
        <v>1.3273900059445693E-2</v>
      </c>
      <c r="BT438" s="35">
        <f t="shared" si="510"/>
        <v>1.3596814049044094E-2</v>
      </c>
      <c r="BU438" s="35">
        <f t="shared" si="511"/>
        <v>1</v>
      </c>
    </row>
    <row r="439" spans="1:73">
      <c r="A439" s="2" t="str">
        <f>"YE "&amp;TEXT(A24,"mmm-yy")</f>
        <v>YE Aug-02</v>
      </c>
      <c r="B439" s="18">
        <f t="shared" ref="B439:AJ439" si="521">IF(OR(B13="C",B14="C",B15="C",B16="C",B17="C",B18="C",B19="C",B20="C",B21="C",B22="C",B23="C",B24="C"),"C",SUM(B13:B24))</f>
        <v>1574012</v>
      </c>
      <c r="C439" s="18">
        <f t="shared" si="521"/>
        <v>4908408</v>
      </c>
      <c r="D439" s="18">
        <f t="shared" si="521"/>
        <v>684788</v>
      </c>
      <c r="E439" s="18">
        <f t="shared" si="521"/>
        <v>847277</v>
      </c>
      <c r="F439" s="18">
        <f t="shared" si="521"/>
        <v>806163</v>
      </c>
      <c r="G439" s="18">
        <f t="shared" si="521"/>
        <v>1744727</v>
      </c>
      <c r="H439" s="18">
        <f t="shared" si="521"/>
        <v>1039637</v>
      </c>
      <c r="I439" s="18">
        <f t="shared" si="521"/>
        <v>220891</v>
      </c>
      <c r="J439" s="18">
        <f t="shared" si="521"/>
        <v>350115</v>
      </c>
      <c r="K439" s="18">
        <f t="shared" si="521"/>
        <v>390308</v>
      </c>
      <c r="L439" s="18">
        <f t="shared" si="521"/>
        <v>902811</v>
      </c>
      <c r="M439" s="18">
        <f t="shared" si="521"/>
        <v>293461</v>
      </c>
      <c r="N439" s="18">
        <f t="shared" si="521"/>
        <v>517272</v>
      </c>
      <c r="O439" s="18">
        <f t="shared" si="521"/>
        <v>164285</v>
      </c>
      <c r="P439" s="18">
        <f t="shared" si="521"/>
        <v>198055</v>
      </c>
      <c r="Q439" s="18">
        <f t="shared" si="521"/>
        <v>187303</v>
      </c>
      <c r="R439" s="18">
        <f t="shared" si="521"/>
        <v>1661282</v>
      </c>
      <c r="S439" s="18">
        <f t="shared" si="521"/>
        <v>1374257</v>
      </c>
      <c r="T439" s="18">
        <f t="shared" si="521"/>
        <v>655234</v>
      </c>
      <c r="U439" s="18">
        <f t="shared" si="521"/>
        <v>1115251</v>
      </c>
      <c r="V439" s="18">
        <f t="shared" si="521"/>
        <v>3400671</v>
      </c>
      <c r="W439" s="18">
        <f t="shared" si="521"/>
        <v>228953</v>
      </c>
      <c r="X439" s="18">
        <f t="shared" si="521"/>
        <v>315505</v>
      </c>
      <c r="Y439" s="18">
        <f t="shared" si="521"/>
        <v>202449</v>
      </c>
      <c r="Z439" s="18">
        <f t="shared" si="521"/>
        <v>4147578</v>
      </c>
      <c r="AA439" s="18">
        <f t="shared" si="521"/>
        <v>973556</v>
      </c>
      <c r="AB439" s="18">
        <f t="shared" si="521"/>
        <v>478786</v>
      </c>
      <c r="AC439" s="18">
        <f t="shared" si="521"/>
        <v>2049252</v>
      </c>
      <c r="AD439" s="18">
        <f t="shared" si="521"/>
        <v>275535</v>
      </c>
      <c r="AE439" s="18">
        <f t="shared" si="521"/>
        <v>227536</v>
      </c>
      <c r="AF439" s="18">
        <f t="shared" si="521"/>
        <v>750839</v>
      </c>
      <c r="AG439" s="18">
        <f t="shared" si="521"/>
        <v>67376</v>
      </c>
      <c r="AH439" s="18">
        <f t="shared" si="521"/>
        <v>371664</v>
      </c>
      <c r="AI439" s="18">
        <f t="shared" si="521"/>
        <v>382249</v>
      </c>
      <c r="AJ439" s="18">
        <f t="shared" si="521"/>
        <v>27985632</v>
      </c>
      <c r="AL439" s="1" t="str">
        <f t="shared" si="513"/>
        <v>YE Aug-02</v>
      </c>
      <c r="AM439" s="35">
        <f t="shared" si="514"/>
        <v>5.6243575274626638E-2</v>
      </c>
      <c r="AN439" s="35">
        <f t="shared" si="478"/>
        <v>0.17539028598675205</v>
      </c>
      <c r="AO439" s="35">
        <f t="shared" si="479"/>
        <v>2.4469270517099632E-2</v>
      </c>
      <c r="AP439" s="35">
        <f t="shared" si="480"/>
        <v>3.0275428477012777E-2</v>
      </c>
      <c r="AQ439" s="35">
        <f t="shared" si="481"/>
        <v>2.8806317470336205E-2</v>
      </c>
      <c r="AR439" s="35">
        <f t="shared" si="482"/>
        <v>6.2343669780264385E-2</v>
      </c>
      <c r="AS439" s="35">
        <f t="shared" si="483"/>
        <v>3.7148955578348207E-2</v>
      </c>
      <c r="AT439" s="35">
        <f t="shared" si="484"/>
        <v>7.8930145297415478E-3</v>
      </c>
      <c r="AU439" s="35">
        <f t="shared" si="485"/>
        <v>1.2510526830339225E-2</v>
      </c>
      <c r="AV439" s="35">
        <f t="shared" si="486"/>
        <v>1.3946728092472594E-2</v>
      </c>
      <c r="AW439" s="35">
        <f t="shared" si="487"/>
        <v>3.2259803887937928E-2</v>
      </c>
      <c r="AX439" s="35">
        <f t="shared" si="488"/>
        <v>1.0486130883161759E-2</v>
      </c>
      <c r="AY439" s="35">
        <f t="shared" si="489"/>
        <v>1.8483484668132561E-2</v>
      </c>
      <c r="AZ439" s="35">
        <f t="shared" si="490"/>
        <v>5.8703337484034661E-3</v>
      </c>
      <c r="BA439" s="35">
        <f t="shared" si="491"/>
        <v>7.0770243816541288E-3</v>
      </c>
      <c r="BB439" s="35">
        <f t="shared" si="492"/>
        <v>6.6928272336318866E-3</v>
      </c>
      <c r="BC439" s="35">
        <f t="shared" si="493"/>
        <v>5.9361961166358508E-2</v>
      </c>
      <c r="BD439" s="35">
        <f t="shared" si="494"/>
        <v>4.9105805436160957E-2</v>
      </c>
      <c r="BE439" s="35">
        <f t="shared" si="495"/>
        <v>2.3413228616741621E-2</v>
      </c>
      <c r="BF439" s="35">
        <f t="shared" si="496"/>
        <v>3.9850842032082751E-2</v>
      </c>
      <c r="BG439" s="35">
        <f t="shared" si="497"/>
        <v>0.12151489021223462</v>
      </c>
      <c r="BH439" s="35">
        <f t="shared" si="498"/>
        <v>8.1810909255149219E-3</v>
      </c>
      <c r="BI439" s="35">
        <f t="shared" si="499"/>
        <v>1.1273820794899326E-2</v>
      </c>
      <c r="BJ439" s="35">
        <f t="shared" si="500"/>
        <v>7.2340335212011646E-3</v>
      </c>
      <c r="BK439" s="35">
        <f t="shared" si="501"/>
        <v>0.14820383545385002</v>
      </c>
      <c r="BL439" s="35">
        <f t="shared" si="502"/>
        <v>3.4787708206839851E-2</v>
      </c>
      <c r="BM439" s="35">
        <f t="shared" si="503"/>
        <v>1.7108278991162323E-2</v>
      </c>
      <c r="BN439" s="35">
        <f t="shared" si="504"/>
        <v>7.3225146389404389E-2</v>
      </c>
      <c r="BO439" s="35">
        <f t="shared" si="505"/>
        <v>9.8455879073947664E-3</v>
      </c>
      <c r="BP439" s="35">
        <f t="shared" si="506"/>
        <v>8.130457800631409E-3</v>
      </c>
      <c r="BQ439" s="35">
        <f t="shared" si="507"/>
        <v>2.6829445909958366E-2</v>
      </c>
      <c r="BR439" s="35">
        <f t="shared" si="508"/>
        <v>2.4075211165500926E-3</v>
      </c>
      <c r="BS439" s="35">
        <f t="shared" si="509"/>
        <v>1.3280529094358133E-2</v>
      </c>
      <c r="BT439" s="35">
        <f t="shared" si="510"/>
        <v>1.3658758894564181E-2</v>
      </c>
      <c r="BU439" s="35">
        <f t="shared" si="511"/>
        <v>1</v>
      </c>
    </row>
    <row r="440" spans="1:73">
      <c r="A440" s="2" t="str">
        <f>"YE "&amp;TEXT(A25,"mmm-yy")</f>
        <v>YE Sep-02</v>
      </c>
      <c r="B440" s="18">
        <f t="shared" ref="B440:AJ440" si="522">IF(OR(B14="C",B15="C",B16="C",B17="C",B18="C",B19="C",B20="C",B21="C",B22="C",B23="C",B24="C",B25="C"),"C",SUM(B14:B25))</f>
        <v>1577820</v>
      </c>
      <c r="C440" s="18">
        <f t="shared" si="522"/>
        <v>4940060</v>
      </c>
      <c r="D440" s="18">
        <f t="shared" si="522"/>
        <v>689229</v>
      </c>
      <c r="E440" s="18">
        <f t="shared" si="522"/>
        <v>849074</v>
      </c>
      <c r="F440" s="18">
        <f t="shared" si="522"/>
        <v>806145</v>
      </c>
      <c r="G440" s="18">
        <f t="shared" si="522"/>
        <v>1750636</v>
      </c>
      <c r="H440" s="18">
        <f t="shared" si="522"/>
        <v>1038448</v>
      </c>
      <c r="I440" s="18">
        <f t="shared" si="522"/>
        <v>220193</v>
      </c>
      <c r="J440" s="18">
        <f t="shared" si="522"/>
        <v>349073</v>
      </c>
      <c r="K440" s="18">
        <f t="shared" si="522"/>
        <v>389129</v>
      </c>
      <c r="L440" s="18">
        <f t="shared" si="522"/>
        <v>906887</v>
      </c>
      <c r="M440" s="18">
        <f t="shared" si="522"/>
        <v>294537</v>
      </c>
      <c r="N440" s="18">
        <f t="shared" si="522"/>
        <v>524193</v>
      </c>
      <c r="O440" s="18">
        <f t="shared" si="522"/>
        <v>163564</v>
      </c>
      <c r="P440" s="18">
        <f t="shared" si="522"/>
        <v>198793</v>
      </c>
      <c r="Q440" s="18">
        <f t="shared" si="522"/>
        <v>186347</v>
      </c>
      <c r="R440" s="18">
        <f t="shared" si="522"/>
        <v>1658126</v>
      </c>
      <c r="S440" s="18">
        <f t="shared" si="522"/>
        <v>1375267</v>
      </c>
      <c r="T440" s="18">
        <f t="shared" si="522"/>
        <v>654396</v>
      </c>
      <c r="U440" s="18">
        <f t="shared" si="522"/>
        <v>1118816</v>
      </c>
      <c r="V440" s="18">
        <f t="shared" si="522"/>
        <v>3417263</v>
      </c>
      <c r="W440" s="18">
        <f t="shared" si="522"/>
        <v>228778</v>
      </c>
      <c r="X440" s="18">
        <f t="shared" si="522"/>
        <v>318435</v>
      </c>
      <c r="Y440" s="18">
        <f t="shared" si="522"/>
        <v>202497</v>
      </c>
      <c r="Z440" s="18">
        <f t="shared" si="522"/>
        <v>4166974</v>
      </c>
      <c r="AA440" s="18">
        <f t="shared" si="522"/>
        <v>975095</v>
      </c>
      <c r="AB440" s="18">
        <f t="shared" si="522"/>
        <v>478754</v>
      </c>
      <c r="AC440" s="18">
        <f t="shared" si="522"/>
        <v>2033176</v>
      </c>
      <c r="AD440" s="18">
        <f t="shared" si="522"/>
        <v>277960</v>
      </c>
      <c r="AE440" s="18">
        <f t="shared" si="522"/>
        <v>229365</v>
      </c>
      <c r="AF440" s="18">
        <f t="shared" si="522"/>
        <v>751598</v>
      </c>
      <c r="AG440" s="18">
        <f t="shared" si="522"/>
        <v>67216</v>
      </c>
      <c r="AH440" s="18">
        <f t="shared" si="522"/>
        <v>373751</v>
      </c>
      <c r="AI440" s="18">
        <f t="shared" si="522"/>
        <v>383154</v>
      </c>
      <c r="AJ440" s="18">
        <f t="shared" si="522"/>
        <v>28052488</v>
      </c>
      <c r="AL440" s="1" t="str">
        <f t="shared" si="513"/>
        <v>YE Sep-02</v>
      </c>
      <c r="AM440" s="35">
        <f t="shared" si="514"/>
        <v>5.6245278493658034E-2</v>
      </c>
      <c r="AN440" s="35">
        <f t="shared" si="478"/>
        <v>0.1761006011302812</v>
      </c>
      <c r="AO440" s="35">
        <f t="shared" si="479"/>
        <v>2.4569264587155335E-2</v>
      </c>
      <c r="AP440" s="35">
        <f t="shared" si="480"/>
        <v>3.0267333150628208E-2</v>
      </c>
      <c r="AQ440" s="35">
        <f t="shared" si="481"/>
        <v>2.873702325440795E-2</v>
      </c>
      <c r="AR440" s="35">
        <f t="shared" si="482"/>
        <v>6.2405730286739632E-2</v>
      </c>
      <c r="AS440" s="35">
        <f t="shared" si="483"/>
        <v>3.7018035619514389E-2</v>
      </c>
      <c r="AT440" s="35">
        <f t="shared" si="484"/>
        <v>7.84932160028016E-3</v>
      </c>
      <c r="AU440" s="35">
        <f t="shared" si="485"/>
        <v>1.244356650290698E-2</v>
      </c>
      <c r="AV440" s="35">
        <f t="shared" si="486"/>
        <v>1.3871461240799746E-2</v>
      </c>
      <c r="AW440" s="35">
        <f t="shared" si="487"/>
        <v>3.2328219871264184E-2</v>
      </c>
      <c r="AX440" s="35">
        <f t="shared" si="488"/>
        <v>1.0499496515246705E-2</v>
      </c>
      <c r="AY440" s="35">
        <f t="shared" si="489"/>
        <v>1.868615004843777E-2</v>
      </c>
      <c r="AZ440" s="35">
        <f t="shared" si="490"/>
        <v>5.8306414746528007E-3</v>
      </c>
      <c r="BA440" s="35">
        <f t="shared" si="491"/>
        <v>7.0864659134690653E-3</v>
      </c>
      <c r="BB440" s="35">
        <f t="shared" si="492"/>
        <v>6.6427976014106129E-3</v>
      </c>
      <c r="BC440" s="35">
        <f t="shared" si="493"/>
        <v>5.9107983577071664E-2</v>
      </c>
      <c r="BD440" s="35">
        <f t="shared" si="494"/>
        <v>4.9024778123067013E-2</v>
      </c>
      <c r="BE440" s="35">
        <f t="shared" si="495"/>
        <v>2.3327556543291276E-2</v>
      </c>
      <c r="BF440" s="35">
        <f t="shared" si="496"/>
        <v>3.9882950845572057E-2</v>
      </c>
      <c r="BG440" s="35">
        <f t="shared" si="497"/>
        <v>0.12181675293827771</v>
      </c>
      <c r="BH440" s="35">
        <f t="shared" si="498"/>
        <v>8.1553550615546117E-3</v>
      </c>
      <c r="BI440" s="35">
        <f t="shared" si="499"/>
        <v>1.1351399562135095E-2</v>
      </c>
      <c r="BJ440" s="35">
        <f t="shared" si="500"/>
        <v>7.2185041127189858E-3</v>
      </c>
      <c r="BK440" s="35">
        <f t="shared" si="501"/>
        <v>0.1485420473221484</v>
      </c>
      <c r="BL440" s="35">
        <f t="shared" si="502"/>
        <v>3.4759661959395546E-2</v>
      </c>
      <c r="BM440" s="35">
        <f t="shared" si="503"/>
        <v>1.7066365022596213E-2</v>
      </c>
      <c r="BN440" s="35">
        <f t="shared" si="504"/>
        <v>7.2477564200366107E-2</v>
      </c>
      <c r="BO440" s="35">
        <f t="shared" si="505"/>
        <v>9.9085685376641107E-3</v>
      </c>
      <c r="BP440" s="35">
        <f t="shared" si="506"/>
        <v>8.1762801217489158E-3</v>
      </c>
      <c r="BQ440" s="35">
        <f t="shared" si="507"/>
        <v>2.6792561144665671E-2</v>
      </c>
      <c r="BR440" s="35">
        <f t="shared" si="508"/>
        <v>2.3960798058268486E-3</v>
      </c>
      <c r="BS440" s="35">
        <f t="shared" si="509"/>
        <v>1.3323274570155775E-2</v>
      </c>
      <c r="BT440" s="35">
        <f t="shared" si="510"/>
        <v>1.3658467655346649E-2</v>
      </c>
      <c r="BU440" s="35">
        <f t="shared" si="511"/>
        <v>1</v>
      </c>
    </row>
    <row r="441" spans="1:73">
      <c r="A441" s="2" t="str">
        <f>"YE "&amp;TEXT(A26,"mmm-yy")</f>
        <v>YE Oct-02</v>
      </c>
      <c r="B441" s="18">
        <f t="shared" ref="B441:AJ441" si="523">IF(OR(B15="C",B16="C",B17="C",B18="C",B19="C",B20="C",B21="C",B22="C",B23="C",B24="C",B25="C",B26="C"),"C",SUM(B15:B26))</f>
        <v>1580440</v>
      </c>
      <c r="C441" s="18">
        <f t="shared" si="523"/>
        <v>4996483</v>
      </c>
      <c r="D441" s="18">
        <f t="shared" si="523"/>
        <v>691169</v>
      </c>
      <c r="E441" s="18">
        <f t="shared" si="523"/>
        <v>845187</v>
      </c>
      <c r="F441" s="18">
        <f t="shared" si="523"/>
        <v>805079</v>
      </c>
      <c r="G441" s="18">
        <f t="shared" si="523"/>
        <v>1751997</v>
      </c>
      <c r="H441" s="18">
        <f t="shared" si="523"/>
        <v>1042921</v>
      </c>
      <c r="I441" s="18">
        <f t="shared" si="523"/>
        <v>221756</v>
      </c>
      <c r="J441" s="18">
        <f t="shared" si="523"/>
        <v>347001</v>
      </c>
      <c r="K441" s="18">
        <f t="shared" si="523"/>
        <v>394811</v>
      </c>
      <c r="L441" s="18">
        <f t="shared" si="523"/>
        <v>908622</v>
      </c>
      <c r="M441" s="18">
        <f t="shared" si="523"/>
        <v>299007</v>
      </c>
      <c r="N441" s="18">
        <f t="shared" si="523"/>
        <v>533200</v>
      </c>
      <c r="O441" s="18">
        <f t="shared" si="523"/>
        <v>161906</v>
      </c>
      <c r="P441" s="18">
        <f t="shared" si="523"/>
        <v>201865</v>
      </c>
      <c r="Q441" s="18">
        <f t="shared" si="523"/>
        <v>184610</v>
      </c>
      <c r="R441" s="18">
        <f t="shared" si="523"/>
        <v>1673673</v>
      </c>
      <c r="S441" s="18">
        <f t="shared" si="523"/>
        <v>1391983</v>
      </c>
      <c r="T441" s="18">
        <f t="shared" si="523"/>
        <v>651188</v>
      </c>
      <c r="U441" s="18">
        <f t="shared" si="523"/>
        <v>1120249</v>
      </c>
      <c r="V441" s="18">
        <f t="shared" si="523"/>
        <v>3450435</v>
      </c>
      <c r="W441" s="18">
        <f t="shared" si="523"/>
        <v>227943</v>
      </c>
      <c r="X441" s="18">
        <f t="shared" si="523"/>
        <v>320814</v>
      </c>
      <c r="Y441" s="18">
        <f t="shared" si="523"/>
        <v>204394</v>
      </c>
      <c r="Z441" s="18">
        <f t="shared" si="523"/>
        <v>4203586</v>
      </c>
      <c r="AA441" s="18">
        <f t="shared" si="523"/>
        <v>975907</v>
      </c>
      <c r="AB441" s="18">
        <f t="shared" si="523"/>
        <v>479888</v>
      </c>
      <c r="AC441" s="18">
        <f t="shared" si="523"/>
        <v>2022308</v>
      </c>
      <c r="AD441" s="18">
        <f t="shared" si="523"/>
        <v>277975</v>
      </c>
      <c r="AE441" s="18">
        <f t="shared" si="523"/>
        <v>231296</v>
      </c>
      <c r="AF441" s="18">
        <f t="shared" si="523"/>
        <v>753219</v>
      </c>
      <c r="AG441" s="18">
        <f t="shared" si="523"/>
        <v>66487</v>
      </c>
      <c r="AH441" s="18">
        <f t="shared" si="523"/>
        <v>374604</v>
      </c>
      <c r="AI441" s="18">
        <f t="shared" si="523"/>
        <v>384565</v>
      </c>
      <c r="AJ441" s="18">
        <f t="shared" si="523"/>
        <v>28180978</v>
      </c>
      <c r="AL441" s="1" t="str">
        <f t="shared" si="513"/>
        <v>YE Oct-02</v>
      </c>
      <c r="AM441" s="35">
        <f t="shared" si="514"/>
        <v>5.6081800993563816E-2</v>
      </c>
      <c r="AN441" s="35">
        <f t="shared" si="478"/>
        <v>0.17729984388760389</v>
      </c>
      <c r="AO441" s="35">
        <f t="shared" si="479"/>
        <v>2.452608280663645E-2</v>
      </c>
      <c r="AP441" s="35">
        <f t="shared" si="480"/>
        <v>2.999140058233607E-2</v>
      </c>
      <c r="AQ441" s="35">
        <f t="shared" si="481"/>
        <v>2.8568171054957708E-2</v>
      </c>
      <c r="AR441" s="35">
        <f t="shared" si="482"/>
        <v>6.2169488936828242E-2</v>
      </c>
      <c r="AS441" s="35">
        <f t="shared" si="483"/>
        <v>3.7007977508800437E-2</v>
      </c>
      <c r="AT441" s="35">
        <f t="shared" si="484"/>
        <v>7.8689958879354718E-3</v>
      </c>
      <c r="AU441" s="35">
        <f t="shared" si="485"/>
        <v>1.2313305805071775E-2</v>
      </c>
      <c r="AV441" s="35">
        <f t="shared" si="486"/>
        <v>1.4009840254656883E-2</v>
      </c>
      <c r="AW441" s="35">
        <f t="shared" si="487"/>
        <v>3.2242387045616376E-2</v>
      </c>
      <c r="AX441" s="35">
        <f t="shared" si="488"/>
        <v>1.0610242128573394E-2</v>
      </c>
      <c r="AY441" s="35">
        <f t="shared" si="489"/>
        <v>1.8920564076945805E-2</v>
      </c>
      <c r="AZ441" s="35">
        <f t="shared" si="490"/>
        <v>5.7452228946773959E-3</v>
      </c>
      <c r="BA441" s="35">
        <f t="shared" si="491"/>
        <v>7.1631651676531596E-3</v>
      </c>
      <c r="BB441" s="35">
        <f t="shared" si="492"/>
        <v>6.5508727198892811E-3</v>
      </c>
      <c r="BC441" s="35">
        <f t="shared" si="493"/>
        <v>5.9390167367505839E-2</v>
      </c>
      <c r="BD441" s="35">
        <f t="shared" si="494"/>
        <v>4.9394417752286666E-2</v>
      </c>
      <c r="BE441" s="35">
        <f t="shared" si="495"/>
        <v>2.3107359865225403E-2</v>
      </c>
      <c r="BF441" s="35">
        <f t="shared" si="496"/>
        <v>3.975195608896185E-2</v>
      </c>
      <c r="BG441" s="35">
        <f t="shared" si="497"/>
        <v>0.12243844056796041</v>
      </c>
      <c r="BH441" s="35">
        <f t="shared" si="498"/>
        <v>8.0885411428943312E-3</v>
      </c>
      <c r="BI441" s="35">
        <f t="shared" si="499"/>
        <v>1.1384061972583067E-2</v>
      </c>
      <c r="BJ441" s="35">
        <f t="shared" si="500"/>
        <v>7.252906552781809E-3</v>
      </c>
      <c r="BK441" s="35">
        <f t="shared" si="501"/>
        <v>0.14916395023621962</v>
      </c>
      <c r="BL441" s="35">
        <f t="shared" si="502"/>
        <v>3.462999048507117E-2</v>
      </c>
      <c r="BM441" s="35">
        <f t="shared" si="503"/>
        <v>1.7028791548682237E-2</v>
      </c>
      <c r="BN441" s="35">
        <f t="shared" si="504"/>
        <v>7.1761455546361805E-2</v>
      </c>
      <c r="BO441" s="35">
        <f t="shared" si="505"/>
        <v>9.8639231044430047E-3</v>
      </c>
      <c r="BP441" s="35">
        <f t="shared" si="506"/>
        <v>8.2075221094172097E-3</v>
      </c>
      <c r="BQ441" s="35">
        <f t="shared" si="507"/>
        <v>2.6727922643422809E-2</v>
      </c>
      <c r="BR441" s="35">
        <f t="shared" si="508"/>
        <v>2.3592864662113572E-3</v>
      </c>
      <c r="BS441" s="35">
        <f t="shared" si="509"/>
        <v>1.3292796296849598E-2</v>
      </c>
      <c r="BT441" s="35">
        <f t="shared" si="510"/>
        <v>1.364626167338834E-2</v>
      </c>
      <c r="BU441" s="35">
        <f t="shared" si="511"/>
        <v>1</v>
      </c>
    </row>
    <row r="442" spans="1:73">
      <c r="A442" s="2" t="str">
        <f>"YE "&amp;TEXT(A27,"mmm-yy")</f>
        <v>YE Nov-02</v>
      </c>
      <c r="B442" s="18">
        <f t="shared" ref="B442:AJ442" si="524">IF(OR(B16="C",B17="C",B18="C",B19="C",B20="C",B21="C",B22="C",B23="C",B24="C",B25="C",B26="C",B27="C"),"C",SUM(B16:B27))</f>
        <v>1579173</v>
      </c>
      <c r="C442" s="18">
        <f t="shared" si="524"/>
        <v>5089940</v>
      </c>
      <c r="D442" s="18">
        <f t="shared" si="524"/>
        <v>689587</v>
      </c>
      <c r="E442" s="18">
        <f t="shared" si="524"/>
        <v>854247</v>
      </c>
      <c r="F442" s="18">
        <f t="shared" si="524"/>
        <v>808914</v>
      </c>
      <c r="G442" s="18">
        <f t="shared" si="524"/>
        <v>1769143</v>
      </c>
      <c r="H442" s="18">
        <f t="shared" si="524"/>
        <v>1049027</v>
      </c>
      <c r="I442" s="18">
        <f t="shared" si="524"/>
        <v>222162</v>
      </c>
      <c r="J442" s="18">
        <f t="shared" si="524"/>
        <v>344494</v>
      </c>
      <c r="K442" s="18">
        <f t="shared" si="524"/>
        <v>400718</v>
      </c>
      <c r="L442" s="18">
        <f t="shared" si="524"/>
        <v>908413</v>
      </c>
      <c r="M442" s="18">
        <f t="shared" si="524"/>
        <v>298874</v>
      </c>
      <c r="N442" s="18">
        <f t="shared" si="524"/>
        <v>532658</v>
      </c>
      <c r="O442" s="18">
        <f t="shared" si="524"/>
        <v>162260</v>
      </c>
      <c r="P442" s="18">
        <f t="shared" si="524"/>
        <v>204959</v>
      </c>
      <c r="Q442" s="18">
        <f t="shared" si="524"/>
        <v>180901</v>
      </c>
      <c r="R442" s="18">
        <f t="shared" si="524"/>
        <v>1680996</v>
      </c>
      <c r="S442" s="18">
        <f t="shared" si="524"/>
        <v>1402622</v>
      </c>
      <c r="T442" s="18">
        <f t="shared" si="524"/>
        <v>653081</v>
      </c>
      <c r="U442" s="18">
        <f t="shared" si="524"/>
        <v>1122978</v>
      </c>
      <c r="V442" s="18">
        <f t="shared" si="524"/>
        <v>3488737</v>
      </c>
      <c r="W442" s="18">
        <f t="shared" si="524"/>
        <v>229198</v>
      </c>
      <c r="X442" s="18">
        <f t="shared" si="524"/>
        <v>321730</v>
      </c>
      <c r="Y442" s="18">
        <f t="shared" si="524"/>
        <v>204997</v>
      </c>
      <c r="Z442" s="18">
        <f t="shared" si="524"/>
        <v>4244660</v>
      </c>
      <c r="AA442" s="18">
        <f t="shared" si="524"/>
        <v>985340</v>
      </c>
      <c r="AB442" s="18">
        <f t="shared" si="524"/>
        <v>486280</v>
      </c>
      <c r="AC442" s="18">
        <f t="shared" si="524"/>
        <v>2037884</v>
      </c>
      <c r="AD442" s="18">
        <f t="shared" si="524"/>
        <v>278835</v>
      </c>
      <c r="AE442" s="18">
        <f t="shared" si="524"/>
        <v>232250</v>
      </c>
      <c r="AF442" s="18">
        <f t="shared" si="524"/>
        <v>756466</v>
      </c>
      <c r="AG442" s="18">
        <f t="shared" si="524"/>
        <v>66055</v>
      </c>
      <c r="AH442" s="18">
        <f t="shared" si="524"/>
        <v>381258</v>
      </c>
      <c r="AI442" s="18">
        <f t="shared" si="524"/>
        <v>388665</v>
      </c>
      <c r="AJ442" s="18">
        <f t="shared" si="524"/>
        <v>28410199</v>
      </c>
      <c r="AL442" s="1" t="str">
        <f t="shared" si="513"/>
        <v>YE Nov-02</v>
      </c>
      <c r="AM442" s="35">
        <f t="shared" si="514"/>
        <v>5.55847215290537E-2</v>
      </c>
      <c r="AN442" s="35">
        <f t="shared" si="478"/>
        <v>0.17915889994293951</v>
      </c>
      <c r="AO442" s="35">
        <f t="shared" si="479"/>
        <v>2.4272515655381365E-2</v>
      </c>
      <c r="AP442" s="35">
        <f t="shared" si="480"/>
        <v>3.0068321591130001E-2</v>
      </c>
      <c r="AQ442" s="35">
        <f t="shared" si="481"/>
        <v>2.8472662229504269E-2</v>
      </c>
      <c r="AR442" s="35">
        <f t="shared" si="482"/>
        <v>6.2271404716313324E-2</v>
      </c>
      <c r="AS442" s="35">
        <f t="shared" si="483"/>
        <v>3.6924310174666498E-2</v>
      </c>
      <c r="AT442" s="35">
        <f t="shared" si="484"/>
        <v>7.8197973903667475E-3</v>
      </c>
      <c r="AU442" s="35">
        <f t="shared" si="485"/>
        <v>1.2125715838878847E-2</v>
      </c>
      <c r="AV442" s="35">
        <f t="shared" si="486"/>
        <v>1.4104723448082852E-2</v>
      </c>
      <c r="AW442" s="35">
        <f t="shared" si="487"/>
        <v>3.197489042579392E-2</v>
      </c>
      <c r="AX442" s="35">
        <f t="shared" si="488"/>
        <v>1.0519954471279838E-2</v>
      </c>
      <c r="AY442" s="35">
        <f t="shared" si="489"/>
        <v>1.8748830305623694E-2</v>
      </c>
      <c r="AZ442" s="35">
        <f t="shared" si="490"/>
        <v>5.7113292307456208E-3</v>
      </c>
      <c r="BA442" s="35">
        <f t="shared" si="491"/>
        <v>7.2142754086305418E-3</v>
      </c>
      <c r="BB442" s="35">
        <f t="shared" si="492"/>
        <v>6.3674668382294681E-3</v>
      </c>
      <c r="BC442" s="35">
        <f t="shared" si="493"/>
        <v>5.9168751334687943E-2</v>
      </c>
      <c r="BD442" s="35">
        <f t="shared" si="494"/>
        <v>4.9370368718642206E-2</v>
      </c>
      <c r="BE442" s="35">
        <f t="shared" si="495"/>
        <v>2.2987554575031311E-2</v>
      </c>
      <c r="BF442" s="35">
        <f t="shared" si="496"/>
        <v>3.9527283846199038E-2</v>
      </c>
      <c r="BG442" s="35">
        <f t="shared" si="497"/>
        <v>0.12279875265921228</v>
      </c>
      <c r="BH442" s="35">
        <f t="shared" si="498"/>
        <v>8.0674549305339259E-3</v>
      </c>
      <c r="BI442" s="35">
        <f t="shared" si="499"/>
        <v>1.1324454291925235E-2</v>
      </c>
      <c r="BJ442" s="35">
        <f t="shared" si="500"/>
        <v>7.2156129564597557E-3</v>
      </c>
      <c r="BK442" s="35">
        <f t="shared" si="501"/>
        <v>0.14940620444087702</v>
      </c>
      <c r="BL442" s="35">
        <f t="shared" si="502"/>
        <v>3.4682615211530196E-2</v>
      </c>
      <c r="BM442" s="35">
        <f t="shared" si="503"/>
        <v>1.7116388378694565E-2</v>
      </c>
      <c r="BN442" s="35">
        <f t="shared" si="504"/>
        <v>7.1730718957653206E-2</v>
      </c>
      <c r="BO442" s="35">
        <f t="shared" si="505"/>
        <v>9.8146091831317339E-3</v>
      </c>
      <c r="BP442" s="35">
        <f t="shared" si="506"/>
        <v>8.1748811403960942E-3</v>
      </c>
      <c r="BQ442" s="35">
        <f t="shared" si="507"/>
        <v>2.662656463617168E-2</v>
      </c>
      <c r="BR442" s="35">
        <f t="shared" si="508"/>
        <v>2.3250453120726117E-3</v>
      </c>
      <c r="BS442" s="35">
        <f t="shared" si="509"/>
        <v>1.3419758165016725E-2</v>
      </c>
      <c r="BT442" s="35">
        <f t="shared" si="510"/>
        <v>1.3680474395832285E-2</v>
      </c>
      <c r="BU442" s="35">
        <f t="shared" si="511"/>
        <v>1</v>
      </c>
    </row>
    <row r="443" spans="1:73">
      <c r="A443" s="2" t="str">
        <f>"YE "&amp;TEXT(A28,"mmm-yy")</f>
        <v>YE Dec-02</v>
      </c>
      <c r="B443" s="18">
        <f t="shared" ref="B443:AJ443" si="525">IF(OR(B17="C",B18="C",B19="C",B20="C",B21="C",B22="C",B23="C",B24="C",B25="C",B26="C",B27="C",B28="C"),"C",SUM(B17:B28))</f>
        <v>1572727</v>
      </c>
      <c r="C443" s="18">
        <f t="shared" si="525"/>
        <v>5132145</v>
      </c>
      <c r="D443" s="18">
        <f t="shared" si="525"/>
        <v>680218</v>
      </c>
      <c r="E443" s="18">
        <f t="shared" si="525"/>
        <v>866361</v>
      </c>
      <c r="F443" s="18">
        <f t="shared" si="525"/>
        <v>807922</v>
      </c>
      <c r="G443" s="18">
        <f t="shared" si="525"/>
        <v>1777296</v>
      </c>
      <c r="H443" s="18">
        <f t="shared" si="525"/>
        <v>1053471</v>
      </c>
      <c r="I443" s="18">
        <f t="shared" si="525"/>
        <v>224593</v>
      </c>
      <c r="J443" s="18">
        <f t="shared" si="525"/>
        <v>342412</v>
      </c>
      <c r="K443" s="18">
        <f t="shared" si="525"/>
        <v>402467</v>
      </c>
      <c r="L443" s="18">
        <f t="shared" si="525"/>
        <v>906252</v>
      </c>
      <c r="M443" s="18">
        <f t="shared" si="525"/>
        <v>302260</v>
      </c>
      <c r="N443" s="18">
        <f t="shared" si="525"/>
        <v>527221</v>
      </c>
      <c r="O443" s="18">
        <f t="shared" si="525"/>
        <v>161583</v>
      </c>
      <c r="P443" s="18">
        <f t="shared" si="525"/>
        <v>205324</v>
      </c>
      <c r="Q443" s="18">
        <f t="shared" si="525"/>
        <v>179238</v>
      </c>
      <c r="R443" s="18">
        <f t="shared" si="525"/>
        <v>1677760</v>
      </c>
      <c r="S443" s="18">
        <f t="shared" si="525"/>
        <v>1400971</v>
      </c>
      <c r="T443" s="18">
        <f t="shared" si="525"/>
        <v>653030</v>
      </c>
      <c r="U443" s="18">
        <f t="shared" si="525"/>
        <v>1137378</v>
      </c>
      <c r="V443" s="18">
        <f t="shared" si="525"/>
        <v>3507930</v>
      </c>
      <c r="W443" s="18">
        <f t="shared" si="525"/>
        <v>229376</v>
      </c>
      <c r="X443" s="18">
        <f t="shared" si="525"/>
        <v>322926</v>
      </c>
      <c r="Y443" s="18">
        <f t="shared" si="525"/>
        <v>203538</v>
      </c>
      <c r="Z443" s="18">
        <f t="shared" si="525"/>
        <v>4263768</v>
      </c>
      <c r="AA443" s="18">
        <f t="shared" si="525"/>
        <v>993774</v>
      </c>
      <c r="AB443" s="18">
        <f t="shared" si="525"/>
        <v>488372</v>
      </c>
      <c r="AC443" s="18">
        <f t="shared" si="525"/>
        <v>2034095</v>
      </c>
      <c r="AD443" s="18">
        <f t="shared" si="525"/>
        <v>281018</v>
      </c>
      <c r="AE443" s="18">
        <f t="shared" si="525"/>
        <v>233961</v>
      </c>
      <c r="AF443" s="18">
        <f t="shared" si="525"/>
        <v>756992</v>
      </c>
      <c r="AG443" s="18">
        <f t="shared" si="525"/>
        <v>65161</v>
      </c>
      <c r="AH443" s="18">
        <f t="shared" si="525"/>
        <v>389792</v>
      </c>
      <c r="AI443" s="18">
        <f t="shared" si="525"/>
        <v>387660</v>
      </c>
      <c r="AJ443" s="18">
        <f t="shared" si="525"/>
        <v>28504234</v>
      </c>
      <c r="AL443" s="1" t="str">
        <f t="shared" si="513"/>
        <v>YE Dec-02</v>
      </c>
      <c r="AM443" s="35">
        <f t="shared" si="514"/>
        <v>5.5175206602640157E-2</v>
      </c>
      <c r="AN443" s="35">
        <f t="shared" si="478"/>
        <v>0.18004851489782184</v>
      </c>
      <c r="AO443" s="35">
        <f t="shared" si="479"/>
        <v>2.386375301297344E-2</v>
      </c>
      <c r="AP443" s="35">
        <f t="shared" si="480"/>
        <v>3.039411618638831E-2</v>
      </c>
      <c r="AQ443" s="35">
        <f t="shared" si="481"/>
        <v>2.8343929536924235E-2</v>
      </c>
      <c r="AR443" s="35">
        <f t="shared" si="482"/>
        <v>6.235200005725465E-2</v>
      </c>
      <c r="AS443" s="35">
        <f t="shared" si="483"/>
        <v>3.6958404144450958E-2</v>
      </c>
      <c r="AT443" s="35">
        <f t="shared" si="484"/>
        <v>7.8792855826260756E-3</v>
      </c>
      <c r="AU443" s="35">
        <f t="shared" si="485"/>
        <v>1.2012671521009826E-2</v>
      </c>
      <c r="AV443" s="35">
        <f t="shared" si="486"/>
        <v>1.4119551502418904E-2</v>
      </c>
      <c r="AW443" s="35">
        <f t="shared" si="487"/>
        <v>3.1793592488750973E-2</v>
      </c>
      <c r="AX443" s="35">
        <f t="shared" si="488"/>
        <v>1.060403868421793E-2</v>
      </c>
      <c r="AY443" s="35">
        <f t="shared" si="489"/>
        <v>1.8496234629564155E-2</v>
      </c>
      <c r="AZ443" s="35">
        <f t="shared" si="490"/>
        <v>5.668736791874498E-3</v>
      </c>
      <c r="BA443" s="35">
        <f t="shared" si="491"/>
        <v>7.2032807476952367E-3</v>
      </c>
      <c r="BB443" s="35">
        <f t="shared" si="492"/>
        <v>6.2881184598751185E-3</v>
      </c>
      <c r="BC443" s="35">
        <f t="shared" si="493"/>
        <v>5.8860027601513515E-2</v>
      </c>
      <c r="BD443" s="35">
        <f t="shared" si="494"/>
        <v>4.9149575463069806E-2</v>
      </c>
      <c r="BE443" s="35">
        <f t="shared" si="495"/>
        <v>2.2909929802007661E-2</v>
      </c>
      <c r="BF443" s="35">
        <f t="shared" si="496"/>
        <v>3.9902072092167076E-2</v>
      </c>
      <c r="BG443" s="35">
        <f t="shared" si="497"/>
        <v>0.12306698015459738</v>
      </c>
      <c r="BH443" s="35">
        <f t="shared" si="498"/>
        <v>8.0470852154806202E-3</v>
      </c>
      <c r="BI443" s="35">
        <f t="shared" si="499"/>
        <v>1.1329053781974987E-2</v>
      </c>
      <c r="BJ443" s="35">
        <f t="shared" si="500"/>
        <v>7.1406233894936453E-3</v>
      </c>
      <c r="BK443" s="35">
        <f t="shared" si="501"/>
        <v>0.14958367237653186</v>
      </c>
      <c r="BL443" s="35">
        <f t="shared" si="502"/>
        <v>3.4864083700688116E-2</v>
      </c>
      <c r="BM443" s="35">
        <f t="shared" si="503"/>
        <v>1.7133314299903658E-2</v>
      </c>
      <c r="BN443" s="35">
        <f t="shared" si="504"/>
        <v>7.1361152872938108E-2</v>
      </c>
      <c r="BO443" s="35">
        <f t="shared" si="505"/>
        <v>9.8588160622032506E-3</v>
      </c>
      <c r="BP443" s="35">
        <f t="shared" si="506"/>
        <v>8.2079385118716056E-3</v>
      </c>
      <c r="BQ443" s="35">
        <f t="shared" si="507"/>
        <v>2.6557177435464499E-2</v>
      </c>
      <c r="BR443" s="35">
        <f t="shared" si="508"/>
        <v>2.2860112641511434E-3</v>
      </c>
      <c r="BS443" s="35">
        <f t="shared" si="509"/>
        <v>1.3674880721228994E-2</v>
      </c>
      <c r="BT443" s="35">
        <f t="shared" si="510"/>
        <v>1.3600084815469871E-2</v>
      </c>
      <c r="BU443" s="35">
        <f t="shared" si="511"/>
        <v>1</v>
      </c>
    </row>
    <row r="444" spans="1:73">
      <c r="A444" s="2" t="str">
        <f>"YE "&amp;TEXT(A29,"mmm-yy")</f>
        <v>YE Jan-03</v>
      </c>
      <c r="B444" s="18">
        <f t="shared" ref="B444:AJ444" si="526">IF(OR(B18="C",B19="C",B20="C",B21="C",B22="C",B23="C",B24="C",B25="C",B26="C",B27="C",B28="C",B29="C"),"C",SUM(B18:B29))</f>
        <v>1577075</v>
      </c>
      <c r="C444" s="18">
        <f t="shared" si="526"/>
        <v>5153724</v>
      </c>
      <c r="D444" s="18">
        <f t="shared" si="526"/>
        <v>661923</v>
      </c>
      <c r="E444" s="18">
        <f t="shared" si="526"/>
        <v>871787</v>
      </c>
      <c r="F444" s="18">
        <f t="shared" si="526"/>
        <v>796639</v>
      </c>
      <c r="G444" s="18">
        <f t="shared" si="526"/>
        <v>1780354</v>
      </c>
      <c r="H444" s="18">
        <f t="shared" si="526"/>
        <v>1059428</v>
      </c>
      <c r="I444" s="18">
        <f t="shared" si="526"/>
        <v>222435</v>
      </c>
      <c r="J444" s="18">
        <f t="shared" si="526"/>
        <v>330200</v>
      </c>
      <c r="K444" s="18">
        <f t="shared" si="526"/>
        <v>407132</v>
      </c>
      <c r="L444" s="18">
        <f t="shared" si="526"/>
        <v>902180</v>
      </c>
      <c r="M444" s="18">
        <f t="shared" si="526"/>
        <v>304514</v>
      </c>
      <c r="N444" s="18">
        <f t="shared" si="526"/>
        <v>523233</v>
      </c>
      <c r="O444" s="18">
        <f t="shared" si="526"/>
        <v>161269</v>
      </c>
      <c r="P444" s="18">
        <f t="shared" si="526"/>
        <v>211408</v>
      </c>
      <c r="Q444" s="18">
        <f t="shared" si="526"/>
        <v>178994</v>
      </c>
      <c r="R444" s="18">
        <f t="shared" si="526"/>
        <v>1673637</v>
      </c>
      <c r="S444" s="18">
        <f t="shared" si="526"/>
        <v>1399766</v>
      </c>
      <c r="T444" s="18">
        <f t="shared" si="526"/>
        <v>646483</v>
      </c>
      <c r="U444" s="18">
        <f t="shared" si="526"/>
        <v>1154828</v>
      </c>
      <c r="V444" s="18">
        <f t="shared" si="526"/>
        <v>3538015</v>
      </c>
      <c r="W444" s="18">
        <f t="shared" si="526"/>
        <v>230962</v>
      </c>
      <c r="X444" s="18">
        <f t="shared" si="526"/>
        <v>324970</v>
      </c>
      <c r="Y444" s="18">
        <f t="shared" si="526"/>
        <v>203972</v>
      </c>
      <c r="Z444" s="18">
        <f t="shared" si="526"/>
        <v>4297917</v>
      </c>
      <c r="AA444" s="18">
        <f t="shared" si="526"/>
        <v>1007972</v>
      </c>
      <c r="AB444" s="18">
        <f t="shared" si="526"/>
        <v>496127</v>
      </c>
      <c r="AC444" s="18">
        <f t="shared" si="526"/>
        <v>2002059</v>
      </c>
      <c r="AD444" s="18">
        <f t="shared" si="526"/>
        <v>278992</v>
      </c>
      <c r="AE444" s="18">
        <f t="shared" si="526"/>
        <v>236156</v>
      </c>
      <c r="AF444" s="18">
        <f t="shared" si="526"/>
        <v>763354</v>
      </c>
      <c r="AG444" s="18">
        <f t="shared" si="526"/>
        <v>65328</v>
      </c>
      <c r="AH444" s="18">
        <f t="shared" si="526"/>
        <v>397802</v>
      </c>
      <c r="AI444" s="18">
        <f t="shared" si="526"/>
        <v>385144</v>
      </c>
      <c r="AJ444" s="18">
        <f t="shared" si="526"/>
        <v>28548077</v>
      </c>
      <c r="AL444" s="1" t="str">
        <f t="shared" si="513"/>
        <v>YE Jan-03</v>
      </c>
      <c r="AM444" s="35">
        <f t="shared" si="514"/>
        <v>5.5242775196381877E-2</v>
      </c>
      <c r="AN444" s="35">
        <f t="shared" si="478"/>
        <v>0.18052788634414851</v>
      </c>
      <c r="AO444" s="35">
        <f t="shared" si="479"/>
        <v>2.3186255242340841E-2</v>
      </c>
      <c r="AP444" s="35">
        <f t="shared" si="480"/>
        <v>3.0537503454260685E-2</v>
      </c>
      <c r="AQ444" s="35">
        <f t="shared" si="481"/>
        <v>2.7905172036631398E-2</v>
      </c>
      <c r="AR444" s="35">
        <f t="shared" si="482"/>
        <v>6.2363359885851503E-2</v>
      </c>
      <c r="AS444" s="35">
        <f t="shared" si="483"/>
        <v>3.7110310442276022E-2</v>
      </c>
      <c r="AT444" s="35">
        <f t="shared" si="484"/>
        <v>7.7915931080051381E-3</v>
      </c>
      <c r="AU444" s="35">
        <f t="shared" si="485"/>
        <v>1.156645332013081E-2</v>
      </c>
      <c r="AV444" s="35">
        <f t="shared" si="486"/>
        <v>1.426127581202755E-2</v>
      </c>
      <c r="AW444" s="35">
        <f t="shared" si="487"/>
        <v>3.1602128577697196E-2</v>
      </c>
      <c r="AX444" s="35">
        <f t="shared" si="488"/>
        <v>1.0666707953744135E-2</v>
      </c>
      <c r="AY444" s="35">
        <f t="shared" si="489"/>
        <v>1.8328134676111458E-2</v>
      </c>
      <c r="AZ444" s="35">
        <f t="shared" si="490"/>
        <v>5.6490319820841177E-3</v>
      </c>
      <c r="BA444" s="35">
        <f t="shared" si="491"/>
        <v>7.4053324152096129E-3</v>
      </c>
      <c r="BB444" s="35">
        <f t="shared" si="492"/>
        <v>6.269914432415185E-3</v>
      </c>
      <c r="BC444" s="35">
        <f t="shared" si="493"/>
        <v>5.8625209676995055E-2</v>
      </c>
      <c r="BD444" s="35">
        <f t="shared" si="494"/>
        <v>4.9031884003955854E-2</v>
      </c>
      <c r="BE444" s="35">
        <f t="shared" si="495"/>
        <v>2.2645413209443143E-2</v>
      </c>
      <c r="BF444" s="35">
        <f t="shared" si="496"/>
        <v>4.0452041655905581E-2</v>
      </c>
      <c r="BG444" s="35">
        <f t="shared" si="497"/>
        <v>0.12393181509213387</v>
      </c>
      <c r="BH444" s="35">
        <f t="shared" si="498"/>
        <v>8.0902822281164501E-3</v>
      </c>
      <c r="BI444" s="35">
        <f t="shared" si="499"/>
        <v>1.1383253590075436E-2</v>
      </c>
      <c r="BJ444" s="35">
        <f t="shared" si="500"/>
        <v>7.144859529417691E-3</v>
      </c>
      <c r="BK444" s="35">
        <f t="shared" si="501"/>
        <v>0.15055014038248532</v>
      </c>
      <c r="BL444" s="35">
        <f t="shared" si="502"/>
        <v>3.5307877304660486E-2</v>
      </c>
      <c r="BM444" s="35">
        <f t="shared" si="503"/>
        <v>1.7378648656440152E-2</v>
      </c>
      <c r="BN444" s="35">
        <f t="shared" si="504"/>
        <v>7.0129382094632847E-2</v>
      </c>
      <c r="BO444" s="35">
        <f t="shared" si="505"/>
        <v>9.7727072825255449E-3</v>
      </c>
      <c r="BP444" s="35">
        <f t="shared" si="506"/>
        <v>8.2722209275251715E-3</v>
      </c>
      <c r="BQ444" s="35">
        <f t="shared" si="507"/>
        <v>2.6739244117913792E-2</v>
      </c>
      <c r="BR444" s="35">
        <f t="shared" si="508"/>
        <v>2.288350280125698E-3</v>
      </c>
      <c r="BS444" s="35">
        <f t="shared" si="509"/>
        <v>1.3934458702770068E-2</v>
      </c>
      <c r="BT444" s="35">
        <f t="shared" si="510"/>
        <v>1.3491066315955362E-2</v>
      </c>
      <c r="BU444" s="35">
        <f t="shared" si="511"/>
        <v>1</v>
      </c>
    </row>
    <row r="445" spans="1:73">
      <c r="A445" s="2" t="str">
        <f>"YE "&amp;TEXT(A30,"mmm-yy")</f>
        <v>YE Feb-03</v>
      </c>
      <c r="B445" s="18">
        <f t="shared" ref="B445:AJ445" si="527">IF(OR(B19="C",B20="C",B21="C",B22="C",B23="C",B24="C",B25="C",B26="C",B27="C",B28="C",B29="C",B30="C"),"C",SUM(B19:B30))</f>
        <v>1581770</v>
      </c>
      <c r="C445" s="18">
        <f t="shared" si="527"/>
        <v>5194656</v>
      </c>
      <c r="D445" s="18">
        <f t="shared" si="527"/>
        <v>669066</v>
      </c>
      <c r="E445" s="18">
        <f t="shared" si="527"/>
        <v>886536</v>
      </c>
      <c r="F445" s="18">
        <f t="shared" si="527"/>
        <v>800647</v>
      </c>
      <c r="G445" s="18">
        <f t="shared" si="527"/>
        <v>1784729</v>
      </c>
      <c r="H445" s="18">
        <f t="shared" si="527"/>
        <v>1064581</v>
      </c>
      <c r="I445" s="18">
        <f t="shared" si="527"/>
        <v>221830</v>
      </c>
      <c r="J445" s="18">
        <f t="shared" si="527"/>
        <v>322273</v>
      </c>
      <c r="K445" s="18">
        <f t="shared" si="527"/>
        <v>412657</v>
      </c>
      <c r="L445" s="18">
        <f t="shared" si="527"/>
        <v>903856</v>
      </c>
      <c r="M445" s="18">
        <f t="shared" si="527"/>
        <v>304844</v>
      </c>
      <c r="N445" s="18">
        <f t="shared" si="527"/>
        <v>523255</v>
      </c>
      <c r="O445" s="18">
        <f t="shared" si="527"/>
        <v>164816</v>
      </c>
      <c r="P445" s="18">
        <f t="shared" si="527"/>
        <v>210675</v>
      </c>
      <c r="Q445" s="18">
        <f t="shared" si="527"/>
        <v>176752</v>
      </c>
      <c r="R445" s="18">
        <f t="shared" si="527"/>
        <v>1685930</v>
      </c>
      <c r="S445" s="18">
        <f t="shared" si="527"/>
        <v>1405726</v>
      </c>
      <c r="T445" s="18">
        <f t="shared" si="527"/>
        <v>645749</v>
      </c>
      <c r="U445" s="18">
        <f t="shared" si="527"/>
        <v>1161333</v>
      </c>
      <c r="V445" s="18">
        <f t="shared" si="527"/>
        <v>3566217</v>
      </c>
      <c r="W445" s="18">
        <f t="shared" si="527"/>
        <v>232339</v>
      </c>
      <c r="X445" s="18">
        <f t="shared" si="527"/>
        <v>328618</v>
      </c>
      <c r="Y445" s="18">
        <f t="shared" si="527"/>
        <v>207271</v>
      </c>
      <c r="Z445" s="18">
        <f t="shared" si="527"/>
        <v>4334443</v>
      </c>
      <c r="AA445" s="18">
        <f t="shared" si="527"/>
        <v>1024005</v>
      </c>
      <c r="AB445" s="18">
        <f t="shared" si="527"/>
        <v>508307</v>
      </c>
      <c r="AC445" s="18">
        <f t="shared" si="527"/>
        <v>2004533</v>
      </c>
      <c r="AD445" s="18">
        <f t="shared" si="527"/>
        <v>284887</v>
      </c>
      <c r="AE445" s="18">
        <f t="shared" si="527"/>
        <v>238257</v>
      </c>
      <c r="AF445" s="18">
        <f t="shared" si="527"/>
        <v>763327</v>
      </c>
      <c r="AG445" s="18">
        <f t="shared" si="527"/>
        <v>65258</v>
      </c>
      <c r="AH445" s="18">
        <f t="shared" si="527"/>
        <v>404916</v>
      </c>
      <c r="AI445" s="18">
        <f t="shared" si="527"/>
        <v>388415</v>
      </c>
      <c r="AJ445" s="18">
        <f t="shared" si="527"/>
        <v>28732289</v>
      </c>
      <c r="AL445" s="1" t="str">
        <f t="shared" si="513"/>
        <v>YE Feb-03</v>
      </c>
      <c r="AM445" s="35">
        <f t="shared" si="514"/>
        <v>5.5052000903930767E-2</v>
      </c>
      <c r="AN445" s="35">
        <f t="shared" si="478"/>
        <v>0.18079506300385603</v>
      </c>
      <c r="AO445" s="35">
        <f t="shared" si="479"/>
        <v>2.328620598240537E-2</v>
      </c>
      <c r="AP445" s="35">
        <f t="shared" si="480"/>
        <v>3.0855042562045788E-2</v>
      </c>
      <c r="AQ445" s="35">
        <f t="shared" si="481"/>
        <v>2.7865757580261007E-2</v>
      </c>
      <c r="AR445" s="35">
        <f t="shared" si="482"/>
        <v>6.2115795925622212E-2</v>
      </c>
      <c r="AS445" s="35">
        <f t="shared" si="483"/>
        <v>3.7051729501955101E-2</v>
      </c>
      <c r="AT445" s="35">
        <f t="shared" si="484"/>
        <v>7.7205822341547522E-3</v>
      </c>
      <c r="AU445" s="35">
        <f t="shared" si="485"/>
        <v>1.1216405348004123E-2</v>
      </c>
      <c r="AV445" s="35">
        <f t="shared" si="486"/>
        <v>1.4362134530945307E-2</v>
      </c>
      <c r="AW445" s="35">
        <f t="shared" si="487"/>
        <v>3.1457848694199063E-2</v>
      </c>
      <c r="AX445" s="35">
        <f t="shared" si="488"/>
        <v>1.0609805574487992E-2</v>
      </c>
      <c r="AY445" s="35">
        <f t="shared" si="489"/>
        <v>1.8211392764426113E-2</v>
      </c>
      <c r="AZ445" s="35">
        <f t="shared" si="490"/>
        <v>5.7362641730354302E-3</v>
      </c>
      <c r="BA445" s="35">
        <f t="shared" si="491"/>
        <v>7.33234306532278E-3</v>
      </c>
      <c r="BB445" s="35">
        <f t="shared" si="492"/>
        <v>6.1516853042930201E-3</v>
      </c>
      <c r="BC445" s="35">
        <f t="shared" si="493"/>
        <v>5.8677190668658528E-2</v>
      </c>
      <c r="BD445" s="35">
        <f t="shared" si="494"/>
        <v>4.8924956866471726E-2</v>
      </c>
      <c r="BE445" s="35">
        <f t="shared" si="495"/>
        <v>2.2474679967196487E-2</v>
      </c>
      <c r="BF445" s="35">
        <f t="shared" si="496"/>
        <v>4.0419090870205295E-2</v>
      </c>
      <c r="BG445" s="35">
        <f t="shared" si="497"/>
        <v>0.12411879192778549</v>
      </c>
      <c r="BH445" s="35">
        <f t="shared" si="498"/>
        <v>8.0863379872031776E-3</v>
      </c>
      <c r="BI445" s="35">
        <f t="shared" si="499"/>
        <v>1.1437237040181519E-2</v>
      </c>
      <c r="BJ445" s="35">
        <f t="shared" si="500"/>
        <v>7.213870081844158E-3</v>
      </c>
      <c r="BK445" s="35">
        <f t="shared" si="501"/>
        <v>0.15085616742891594</v>
      </c>
      <c r="BL445" s="35">
        <f t="shared" si="502"/>
        <v>3.5639520401594176E-2</v>
      </c>
      <c r="BM445" s="35">
        <f t="shared" si="503"/>
        <v>1.7691141836976509E-2</v>
      </c>
      <c r="BN445" s="35">
        <f t="shared" si="504"/>
        <v>6.9765865156096687E-2</v>
      </c>
      <c r="BO445" s="35">
        <f t="shared" si="505"/>
        <v>9.9152211645929089E-3</v>
      </c>
      <c r="BP445" s="35">
        <f t="shared" si="506"/>
        <v>8.292308350371945E-3</v>
      </c>
      <c r="BQ445" s="35">
        <f t="shared" si="507"/>
        <v>2.6566870464097031E-2</v>
      </c>
      <c r="BR445" s="35">
        <f t="shared" si="508"/>
        <v>2.2712426427285346E-3</v>
      </c>
      <c r="BS445" s="35">
        <f t="shared" si="509"/>
        <v>1.4092716386083963E-2</v>
      </c>
      <c r="BT445" s="35">
        <f t="shared" si="510"/>
        <v>1.3518414770225929E-2</v>
      </c>
      <c r="BU445" s="35">
        <f t="shared" si="511"/>
        <v>1</v>
      </c>
    </row>
    <row r="446" spans="1:73">
      <c r="A446" s="2" t="str">
        <f>"YE "&amp;TEXT(A31,"mmm-yy")</f>
        <v>YE Mar-03</v>
      </c>
      <c r="B446" s="18">
        <f t="shared" ref="B446:AJ446" si="528">IF(OR(B20="C",B21="C",B22="C",B23="C",B24="C",B25="C",B26="C",B27="C",B28="C",B29="C",B30="C",B31="C"),"C",SUM(B20:B31))</f>
        <v>1557262</v>
      </c>
      <c r="C446" s="18">
        <f t="shared" si="528"/>
        <v>5197630</v>
      </c>
      <c r="D446" s="18">
        <f t="shared" si="528"/>
        <v>662253</v>
      </c>
      <c r="E446" s="18">
        <f t="shared" si="528"/>
        <v>890285</v>
      </c>
      <c r="F446" s="18">
        <f t="shared" si="528"/>
        <v>780518</v>
      </c>
      <c r="G446" s="18">
        <f t="shared" si="528"/>
        <v>1760070</v>
      </c>
      <c r="H446" s="18">
        <f t="shared" si="528"/>
        <v>1059692</v>
      </c>
      <c r="I446" s="18">
        <f t="shared" si="528"/>
        <v>217321</v>
      </c>
      <c r="J446" s="18">
        <f t="shared" si="528"/>
        <v>316755</v>
      </c>
      <c r="K446" s="18">
        <f t="shared" si="528"/>
        <v>422729</v>
      </c>
      <c r="L446" s="18">
        <f t="shared" si="528"/>
        <v>889372</v>
      </c>
      <c r="M446" s="18">
        <f t="shared" si="528"/>
        <v>301723</v>
      </c>
      <c r="N446" s="18">
        <f t="shared" si="528"/>
        <v>513570</v>
      </c>
      <c r="O446" s="18">
        <f t="shared" si="528"/>
        <v>166241</v>
      </c>
      <c r="P446" s="18">
        <f t="shared" si="528"/>
        <v>208567</v>
      </c>
      <c r="Q446" s="18">
        <f t="shared" si="528"/>
        <v>169739</v>
      </c>
      <c r="R446" s="18">
        <f t="shared" si="528"/>
        <v>1685630</v>
      </c>
      <c r="S446" s="18">
        <f t="shared" si="528"/>
        <v>1406051</v>
      </c>
      <c r="T446" s="18">
        <f t="shared" si="528"/>
        <v>636500</v>
      </c>
      <c r="U446" s="18">
        <f t="shared" si="528"/>
        <v>1163496</v>
      </c>
      <c r="V446" s="18">
        <f t="shared" si="528"/>
        <v>3529720</v>
      </c>
      <c r="W446" s="18">
        <f t="shared" si="528"/>
        <v>230502</v>
      </c>
      <c r="X446" s="18">
        <f t="shared" si="528"/>
        <v>324382</v>
      </c>
      <c r="Y446" s="18">
        <f t="shared" si="528"/>
        <v>205695</v>
      </c>
      <c r="Z446" s="18">
        <f t="shared" si="528"/>
        <v>4290298</v>
      </c>
      <c r="AA446" s="18">
        <f t="shared" si="528"/>
        <v>1033170</v>
      </c>
      <c r="AB446" s="18">
        <f t="shared" si="528"/>
        <v>512324</v>
      </c>
      <c r="AC446" s="18">
        <f t="shared" si="528"/>
        <v>1986782</v>
      </c>
      <c r="AD446" s="18">
        <f t="shared" si="528"/>
        <v>275006</v>
      </c>
      <c r="AE446" s="18">
        <f t="shared" si="528"/>
        <v>235051</v>
      </c>
      <c r="AF446" s="18">
        <f t="shared" si="528"/>
        <v>765105</v>
      </c>
      <c r="AG446" s="18">
        <f t="shared" si="528"/>
        <v>68545</v>
      </c>
      <c r="AH446" s="18">
        <f t="shared" si="528"/>
        <v>405132</v>
      </c>
      <c r="AI446" s="18">
        <f t="shared" si="528"/>
        <v>389568</v>
      </c>
      <c r="AJ446" s="18">
        <f t="shared" si="528"/>
        <v>28560323</v>
      </c>
      <c r="AL446" s="1" t="str">
        <f t="shared" si="513"/>
        <v>YE Mar-03</v>
      </c>
      <c r="AM446" s="35">
        <f t="shared" si="514"/>
        <v>5.4525363736257465E-2</v>
      </c>
      <c r="AN446" s="35">
        <f t="shared" si="478"/>
        <v>0.18198778774315683</v>
      </c>
      <c r="AO446" s="35">
        <f t="shared" si="479"/>
        <v>2.3187868008355508E-2</v>
      </c>
      <c r="AP446" s="35">
        <f t="shared" si="480"/>
        <v>3.1172091436080747E-2</v>
      </c>
      <c r="AQ446" s="35">
        <f t="shared" si="481"/>
        <v>2.7328752549472216E-2</v>
      </c>
      <c r="AR446" s="35">
        <f t="shared" si="482"/>
        <v>6.1626403875054213E-2</v>
      </c>
      <c r="AS446" s="35">
        <f t="shared" si="483"/>
        <v>3.7103642000127238E-2</v>
      </c>
      <c r="AT446" s="35">
        <f t="shared" si="484"/>
        <v>7.6091926551390895E-3</v>
      </c>
      <c r="AU446" s="35">
        <f t="shared" si="485"/>
        <v>1.1090735913595936E-2</v>
      </c>
      <c r="AV446" s="35">
        <f t="shared" si="486"/>
        <v>1.4801268178934811E-2</v>
      </c>
      <c r="AW446" s="35">
        <f t="shared" si="487"/>
        <v>3.114012401050226E-2</v>
      </c>
      <c r="AX446" s="35">
        <f t="shared" si="488"/>
        <v>1.0564411333863415E-2</v>
      </c>
      <c r="AY446" s="35">
        <f t="shared" si="489"/>
        <v>1.7981939489970053E-2</v>
      </c>
      <c r="AZ446" s="35">
        <f t="shared" si="490"/>
        <v>5.8206974760054361E-3</v>
      </c>
      <c r="BA446" s="35">
        <f t="shared" si="491"/>
        <v>7.3026835165694729E-3</v>
      </c>
      <c r="BB446" s="35">
        <f t="shared" si="492"/>
        <v>5.9431750824386681E-3</v>
      </c>
      <c r="BC446" s="35">
        <f t="shared" si="493"/>
        <v>5.9019990775314411E-2</v>
      </c>
      <c r="BD446" s="35">
        <f t="shared" si="494"/>
        <v>4.9230920812765318E-2</v>
      </c>
      <c r="BE446" s="35">
        <f t="shared" si="495"/>
        <v>2.2286162519940689E-2</v>
      </c>
      <c r="BF446" s="35">
        <f t="shared" si="496"/>
        <v>4.0738194732601589E-2</v>
      </c>
      <c r="BG446" s="35">
        <f t="shared" si="497"/>
        <v>0.12358823813022003</v>
      </c>
      <c r="BH446" s="35">
        <f t="shared" si="498"/>
        <v>8.070707043474264E-3</v>
      </c>
      <c r="BI446" s="35">
        <f t="shared" si="499"/>
        <v>1.1357784714129458E-2</v>
      </c>
      <c r="BJ446" s="35">
        <f t="shared" si="500"/>
        <v>7.2021244297552234E-3</v>
      </c>
      <c r="BK446" s="35">
        <f t="shared" si="501"/>
        <v>0.15021881930396935</v>
      </c>
      <c r="BL446" s="35">
        <f t="shared" si="502"/>
        <v>3.6175011045918491E-2</v>
      </c>
      <c r="BM446" s="35">
        <f t="shared" si="503"/>
        <v>1.7938312532389776E-2</v>
      </c>
      <c r="BN446" s="35">
        <f t="shared" si="504"/>
        <v>6.9564409338087663E-2</v>
      </c>
      <c r="BO446" s="35">
        <f t="shared" si="505"/>
        <v>9.6289527257797467E-3</v>
      </c>
      <c r="BP446" s="35">
        <f t="shared" si="506"/>
        <v>8.2299839536128499E-3</v>
      </c>
      <c r="BQ446" s="35">
        <f t="shared" si="507"/>
        <v>2.6789087784476386E-2</v>
      </c>
      <c r="BR446" s="35">
        <f t="shared" si="508"/>
        <v>2.4000078710594416E-3</v>
      </c>
      <c r="BS446" s="35">
        <f t="shared" si="509"/>
        <v>1.4185133690539845E-2</v>
      </c>
      <c r="BT446" s="35">
        <f t="shared" si="510"/>
        <v>1.3640181870492152E-2</v>
      </c>
      <c r="BU446" s="35">
        <f t="shared" si="511"/>
        <v>1</v>
      </c>
    </row>
    <row r="447" spans="1:73">
      <c r="A447" s="2" t="str">
        <f>"YE "&amp;TEXT(A32,"mmm-yy")</f>
        <v>YE Apr-03</v>
      </c>
      <c r="B447" s="18">
        <f t="shared" ref="B447:AJ447" si="529">IF(OR(B21="C",B22="C",B23="C",B24="C",B25="C",B26="C",B27="C",B28="C",B29="C",B30="C",B31="C",B32="C"),"C",SUM(B21:B32))</f>
        <v>1580803</v>
      </c>
      <c r="C447" s="18">
        <f t="shared" si="529"/>
        <v>5207021</v>
      </c>
      <c r="D447" s="18">
        <f t="shared" si="529"/>
        <v>676799</v>
      </c>
      <c r="E447" s="18">
        <f t="shared" si="529"/>
        <v>903649</v>
      </c>
      <c r="F447" s="18">
        <f t="shared" si="529"/>
        <v>789296</v>
      </c>
      <c r="G447" s="18">
        <f t="shared" si="529"/>
        <v>1777188</v>
      </c>
      <c r="H447" s="18">
        <f t="shared" si="529"/>
        <v>1073818</v>
      </c>
      <c r="I447" s="18">
        <f t="shared" si="529"/>
        <v>220825</v>
      </c>
      <c r="J447" s="18">
        <f t="shared" si="529"/>
        <v>323703</v>
      </c>
      <c r="K447" s="18">
        <f t="shared" si="529"/>
        <v>438165</v>
      </c>
      <c r="L447" s="18">
        <f t="shared" si="529"/>
        <v>909770</v>
      </c>
      <c r="M447" s="18">
        <f t="shared" si="529"/>
        <v>303367</v>
      </c>
      <c r="N447" s="18">
        <f t="shared" si="529"/>
        <v>521571</v>
      </c>
      <c r="O447" s="18">
        <f t="shared" si="529"/>
        <v>170510</v>
      </c>
      <c r="P447" s="18">
        <f t="shared" si="529"/>
        <v>211186</v>
      </c>
      <c r="Q447" s="18">
        <f t="shared" si="529"/>
        <v>173225</v>
      </c>
      <c r="R447" s="18">
        <f t="shared" si="529"/>
        <v>1698060</v>
      </c>
      <c r="S447" s="18">
        <f t="shared" si="529"/>
        <v>1412411</v>
      </c>
      <c r="T447" s="18">
        <f t="shared" si="529"/>
        <v>644545</v>
      </c>
      <c r="U447" s="18">
        <f t="shared" si="529"/>
        <v>1182763</v>
      </c>
      <c r="V447" s="18">
        <f t="shared" si="529"/>
        <v>3547301</v>
      </c>
      <c r="W447" s="18">
        <f t="shared" si="529"/>
        <v>234593</v>
      </c>
      <c r="X447" s="18">
        <f t="shared" si="529"/>
        <v>328310</v>
      </c>
      <c r="Y447" s="18">
        <f t="shared" si="529"/>
        <v>207419</v>
      </c>
      <c r="Z447" s="18">
        <f t="shared" si="529"/>
        <v>4317622</v>
      </c>
      <c r="AA447" s="18">
        <f t="shared" si="529"/>
        <v>1054983</v>
      </c>
      <c r="AB447" s="18">
        <f t="shared" si="529"/>
        <v>517858</v>
      </c>
      <c r="AC447" s="18">
        <f t="shared" si="529"/>
        <v>1983818</v>
      </c>
      <c r="AD447" s="18">
        <f t="shared" si="529"/>
        <v>276591</v>
      </c>
      <c r="AE447" s="18">
        <f t="shared" si="529"/>
        <v>242515</v>
      </c>
      <c r="AF447" s="18">
        <f t="shared" si="529"/>
        <v>774947</v>
      </c>
      <c r="AG447" s="18">
        <f t="shared" si="529"/>
        <v>68719</v>
      </c>
      <c r="AH447" s="18">
        <f t="shared" si="529"/>
        <v>408070</v>
      </c>
      <c r="AI447" s="18">
        <f t="shared" si="529"/>
        <v>389811</v>
      </c>
      <c r="AJ447" s="18">
        <f t="shared" si="529"/>
        <v>28841183</v>
      </c>
      <c r="AL447" s="1" t="str">
        <f t="shared" si="513"/>
        <v>YE Apr-03</v>
      </c>
      <c r="AM447" s="35">
        <f t="shared" si="514"/>
        <v>5.4810615778139199E-2</v>
      </c>
      <c r="AN447" s="35">
        <f t="shared" si="478"/>
        <v>0.18054117266965089</v>
      </c>
      <c r="AO447" s="35">
        <f t="shared" si="479"/>
        <v>2.3466409127531281E-2</v>
      </c>
      <c r="AP447" s="35">
        <f t="shared" si="480"/>
        <v>3.1331897862858123E-2</v>
      </c>
      <c r="AQ447" s="35">
        <f t="shared" si="481"/>
        <v>2.7366977283837489E-2</v>
      </c>
      <c r="AR447" s="35">
        <f t="shared" si="482"/>
        <v>6.1619802488684323E-2</v>
      </c>
      <c r="AS447" s="35">
        <f t="shared" si="483"/>
        <v>3.7232106602562036E-2</v>
      </c>
      <c r="AT447" s="35">
        <f t="shared" si="484"/>
        <v>7.6565860699958112E-3</v>
      </c>
      <c r="AU447" s="35">
        <f t="shared" si="485"/>
        <v>1.1223638087244896E-2</v>
      </c>
      <c r="AV447" s="35">
        <f t="shared" si="486"/>
        <v>1.5192337984194337E-2</v>
      </c>
      <c r="AW447" s="35">
        <f t="shared" si="487"/>
        <v>3.1544129101777826E-2</v>
      </c>
      <c r="AX447" s="35">
        <f t="shared" si="488"/>
        <v>1.0518535248710152E-2</v>
      </c>
      <c r="AY447" s="35">
        <f t="shared" si="489"/>
        <v>1.8084244325206771E-2</v>
      </c>
      <c r="AZ447" s="35">
        <f t="shared" si="490"/>
        <v>5.9120321104720285E-3</v>
      </c>
      <c r="BA447" s="35">
        <f t="shared" si="491"/>
        <v>7.3223764781077116E-3</v>
      </c>
      <c r="BB447" s="35">
        <f t="shared" si="492"/>
        <v>6.0061683322767999E-3</v>
      </c>
      <c r="BC447" s="35">
        <f t="shared" si="493"/>
        <v>5.8876225708217308E-2</v>
      </c>
      <c r="BD447" s="35">
        <f t="shared" si="494"/>
        <v>4.8972020322467356E-2</v>
      </c>
      <c r="BE447" s="35">
        <f t="shared" si="495"/>
        <v>2.2348077747018906E-2</v>
      </c>
      <c r="BF447" s="35">
        <f t="shared" si="496"/>
        <v>4.1009517536087198E-2</v>
      </c>
      <c r="BG447" s="35">
        <f t="shared" si="497"/>
        <v>0.12299429603841146</v>
      </c>
      <c r="BH447" s="35">
        <f t="shared" si="498"/>
        <v>8.133958998838571E-3</v>
      </c>
      <c r="BI447" s="35">
        <f t="shared" si="499"/>
        <v>1.1383374946859842E-2</v>
      </c>
      <c r="BJ447" s="35">
        <f t="shared" si="500"/>
        <v>7.191764637393688E-3</v>
      </c>
      <c r="BK447" s="35">
        <f t="shared" si="501"/>
        <v>0.14970335994886202</v>
      </c>
      <c r="BL447" s="35">
        <f t="shared" si="502"/>
        <v>3.6579047398991919E-2</v>
      </c>
      <c r="BM447" s="35">
        <f t="shared" si="503"/>
        <v>1.7955504807136379E-2</v>
      </c>
      <c r="BN447" s="35">
        <f t="shared" si="504"/>
        <v>6.8784210411896071E-2</v>
      </c>
      <c r="BO447" s="35">
        <f t="shared" si="505"/>
        <v>9.59014059860166E-3</v>
      </c>
      <c r="BP447" s="35">
        <f t="shared" si="506"/>
        <v>8.4086356651875208E-3</v>
      </c>
      <c r="BQ447" s="35">
        <f t="shared" si="507"/>
        <v>2.6869459550254927E-2</v>
      </c>
      <c r="BR447" s="35">
        <f t="shared" si="508"/>
        <v>2.3826692545864015E-3</v>
      </c>
      <c r="BS447" s="35">
        <f t="shared" si="509"/>
        <v>1.4148864836785648E-2</v>
      </c>
      <c r="BT447" s="35">
        <f t="shared" si="510"/>
        <v>1.3515777074747593E-2</v>
      </c>
      <c r="BU447" s="35">
        <f t="shared" si="511"/>
        <v>1</v>
      </c>
    </row>
    <row r="448" spans="1:73">
      <c r="A448" s="2" t="str">
        <f>"YE "&amp;TEXT(A33,"mmm-yy")</f>
        <v>YE May-03</v>
      </c>
      <c r="B448" s="18">
        <f t="shared" ref="B448:AJ448" si="530">IF(OR(B22="C",B23="C",B24="C",B25="C",B26="C",B27="C",B28="C",B29="C",B30="C",B31="C",B32="C",B33="C"),"C",SUM(B22:B33))</f>
        <v>1584894</v>
      </c>
      <c r="C448" s="18">
        <f t="shared" si="530"/>
        <v>5199083</v>
      </c>
      <c r="D448" s="18">
        <f t="shared" si="530"/>
        <v>681569</v>
      </c>
      <c r="E448" s="18">
        <f t="shared" si="530"/>
        <v>907953</v>
      </c>
      <c r="F448" s="18">
        <f t="shared" si="530"/>
        <v>789525</v>
      </c>
      <c r="G448" s="18">
        <f t="shared" si="530"/>
        <v>1769709</v>
      </c>
      <c r="H448" s="18">
        <f t="shared" si="530"/>
        <v>1073353</v>
      </c>
      <c r="I448" s="18">
        <f t="shared" si="530"/>
        <v>220976</v>
      </c>
      <c r="J448" s="18">
        <f t="shared" si="530"/>
        <v>323589</v>
      </c>
      <c r="K448" s="18">
        <f t="shared" si="530"/>
        <v>445268</v>
      </c>
      <c r="L448" s="18">
        <f t="shared" si="530"/>
        <v>916457</v>
      </c>
      <c r="M448" s="18">
        <f t="shared" si="530"/>
        <v>302986</v>
      </c>
      <c r="N448" s="18">
        <f t="shared" si="530"/>
        <v>521523</v>
      </c>
      <c r="O448" s="18">
        <f t="shared" si="530"/>
        <v>173020</v>
      </c>
      <c r="P448" s="18">
        <f t="shared" si="530"/>
        <v>211680</v>
      </c>
      <c r="Q448" s="18">
        <f t="shared" si="530"/>
        <v>173925</v>
      </c>
      <c r="R448" s="18">
        <f t="shared" si="530"/>
        <v>1715985</v>
      </c>
      <c r="S448" s="18">
        <f t="shared" si="530"/>
        <v>1424770</v>
      </c>
      <c r="T448" s="18">
        <f t="shared" si="530"/>
        <v>646752</v>
      </c>
      <c r="U448" s="18">
        <f t="shared" si="530"/>
        <v>1190272</v>
      </c>
      <c r="V448" s="18">
        <f t="shared" si="530"/>
        <v>3539349</v>
      </c>
      <c r="W448" s="18">
        <f t="shared" si="530"/>
        <v>236465</v>
      </c>
      <c r="X448" s="18">
        <f t="shared" si="530"/>
        <v>329315</v>
      </c>
      <c r="Y448" s="18">
        <f t="shared" si="530"/>
        <v>208745</v>
      </c>
      <c r="Z448" s="18">
        <f t="shared" si="530"/>
        <v>4313873</v>
      </c>
      <c r="AA448" s="18">
        <f t="shared" si="530"/>
        <v>1061629</v>
      </c>
      <c r="AB448" s="18">
        <f t="shared" si="530"/>
        <v>521868</v>
      </c>
      <c r="AC448" s="18">
        <f t="shared" si="530"/>
        <v>1971667</v>
      </c>
      <c r="AD448" s="18">
        <f t="shared" si="530"/>
        <v>277091</v>
      </c>
      <c r="AE448" s="18">
        <f t="shared" si="530"/>
        <v>243524</v>
      </c>
      <c r="AF448" s="18">
        <f t="shared" si="530"/>
        <v>777343</v>
      </c>
      <c r="AG448" s="18">
        <f t="shared" si="530"/>
        <v>68945</v>
      </c>
      <c r="AH448" s="18">
        <f t="shared" si="530"/>
        <v>406208</v>
      </c>
      <c r="AI448" s="18">
        <f t="shared" si="530"/>
        <v>390939</v>
      </c>
      <c r="AJ448" s="18">
        <f t="shared" si="530"/>
        <v>28881588</v>
      </c>
      <c r="AL448" s="1" t="str">
        <f t="shared" si="513"/>
        <v>YE May-03</v>
      </c>
      <c r="AM448" s="35">
        <f t="shared" si="514"/>
        <v>5.4875583710978774E-2</v>
      </c>
      <c r="AN448" s="35">
        <f t="shared" si="478"/>
        <v>0.1800137513214301</v>
      </c>
      <c r="AO448" s="35">
        <f t="shared" si="479"/>
        <v>2.3598737022354866E-2</v>
      </c>
      <c r="AP448" s="35">
        <f t="shared" si="480"/>
        <v>3.1437087185095226E-2</v>
      </c>
      <c r="AQ448" s="35">
        <f t="shared" si="481"/>
        <v>2.7336620133214282E-2</v>
      </c>
      <c r="AR448" s="35">
        <f t="shared" si="482"/>
        <v>6.1274643208676753E-2</v>
      </c>
      <c r="AS448" s="35">
        <f t="shared" si="483"/>
        <v>3.7163919103063173E-2</v>
      </c>
      <c r="AT448" s="35">
        <f t="shared" si="484"/>
        <v>7.6511028410210687E-3</v>
      </c>
      <c r="AU448" s="35">
        <f t="shared" si="485"/>
        <v>1.120398919893186E-2</v>
      </c>
      <c r="AV448" s="35">
        <f t="shared" si="486"/>
        <v>1.5417019313480962E-2</v>
      </c>
      <c r="AW448" s="35">
        <f t="shared" si="487"/>
        <v>3.1731530828568014E-2</v>
      </c>
      <c r="AX448" s="35">
        <f t="shared" si="488"/>
        <v>1.0490628146901064E-2</v>
      </c>
      <c r="AY448" s="35">
        <f t="shared" si="489"/>
        <v>1.8057282722819812E-2</v>
      </c>
      <c r="AZ448" s="35">
        <f t="shared" si="490"/>
        <v>5.9906678261596969E-3</v>
      </c>
      <c r="BA448" s="35">
        <f t="shared" si="491"/>
        <v>7.3292368826811047E-3</v>
      </c>
      <c r="BB448" s="35">
        <f t="shared" si="492"/>
        <v>6.0220026682743346E-3</v>
      </c>
      <c r="BC448" s="35">
        <f t="shared" si="493"/>
        <v>5.9414496183520106E-2</v>
      </c>
      <c r="BD448" s="35">
        <f t="shared" si="494"/>
        <v>4.9331428728918922E-2</v>
      </c>
      <c r="BE448" s="35">
        <f t="shared" si="495"/>
        <v>2.2393228516382133E-2</v>
      </c>
      <c r="BF448" s="35">
        <f t="shared" si="496"/>
        <v>4.1212138335329759E-2</v>
      </c>
      <c r="BG448" s="35">
        <f t="shared" si="497"/>
        <v>0.1225468973520431</v>
      </c>
      <c r="BH448" s="35">
        <f t="shared" si="498"/>
        <v>8.1873960670029635E-3</v>
      </c>
      <c r="BI448" s="35">
        <f t="shared" si="499"/>
        <v>1.140224699555994E-2</v>
      </c>
      <c r="BJ448" s="35">
        <f t="shared" si="500"/>
        <v>7.227615046651867E-3</v>
      </c>
      <c r="BK448" s="35">
        <f t="shared" si="501"/>
        <v>0.14936412083712294</v>
      </c>
      <c r="BL448" s="35">
        <f t="shared" si="502"/>
        <v>3.6757985745105151E-2</v>
      </c>
      <c r="BM448" s="35">
        <f t="shared" si="503"/>
        <v>1.8069228049371801E-2</v>
      </c>
      <c r="BN448" s="35">
        <f t="shared" si="504"/>
        <v>6.8267264251536314E-2</v>
      </c>
      <c r="BO448" s="35">
        <f t="shared" si="505"/>
        <v>9.5940361728032407E-3</v>
      </c>
      <c r="BP448" s="35">
        <f t="shared" si="506"/>
        <v>8.4318078354971345E-3</v>
      </c>
      <c r="BQ448" s="35">
        <f t="shared" si="507"/>
        <v>2.6914828921456812E-2</v>
      </c>
      <c r="BR448" s="35">
        <f t="shared" si="508"/>
        <v>2.3871609829764209E-3</v>
      </c>
      <c r="BS448" s="35">
        <f t="shared" si="509"/>
        <v>1.4064600602986234E-2</v>
      </c>
      <c r="BT448" s="35">
        <f t="shared" si="510"/>
        <v>1.3535924686689665E-2</v>
      </c>
      <c r="BU448" s="35">
        <f t="shared" si="511"/>
        <v>1</v>
      </c>
    </row>
    <row r="449" spans="1:73">
      <c r="A449" s="2" t="str">
        <f>"YE "&amp;TEXT(A34,"mmm-yy")</f>
        <v>YE Jun-03</v>
      </c>
      <c r="B449" s="18">
        <f t="shared" ref="B449:AJ449" si="531">IF(OR(B23="C",B24="C",B25="C",B26="C",B27="C",B28="C",B29="C",B30="C",B31="C",B32="C",B33="C",B34="C"),"C",SUM(B23:B34))</f>
        <v>1584243</v>
      </c>
      <c r="C449" s="18">
        <f t="shared" si="531"/>
        <v>5172822</v>
      </c>
      <c r="D449" s="18">
        <f t="shared" si="531"/>
        <v>681647</v>
      </c>
      <c r="E449" s="18">
        <f t="shared" si="531"/>
        <v>906481</v>
      </c>
      <c r="F449" s="18">
        <f t="shared" si="531"/>
        <v>792078</v>
      </c>
      <c r="G449" s="18">
        <f t="shared" si="531"/>
        <v>1760613</v>
      </c>
      <c r="H449" s="18">
        <f t="shared" si="531"/>
        <v>1066037</v>
      </c>
      <c r="I449" s="18">
        <f t="shared" si="531"/>
        <v>219572</v>
      </c>
      <c r="J449" s="18">
        <f t="shared" si="531"/>
        <v>323387</v>
      </c>
      <c r="K449" s="18">
        <f t="shared" si="531"/>
        <v>447221</v>
      </c>
      <c r="L449" s="18">
        <f t="shared" si="531"/>
        <v>916807</v>
      </c>
      <c r="M449" s="18">
        <f t="shared" si="531"/>
        <v>299332</v>
      </c>
      <c r="N449" s="18">
        <f t="shared" si="531"/>
        <v>518899</v>
      </c>
      <c r="O449" s="18">
        <f t="shared" si="531"/>
        <v>169392</v>
      </c>
      <c r="P449" s="18">
        <f t="shared" si="531"/>
        <v>211375</v>
      </c>
      <c r="Q449" s="18">
        <f t="shared" si="531"/>
        <v>172937</v>
      </c>
      <c r="R449" s="18">
        <f t="shared" si="531"/>
        <v>1724870</v>
      </c>
      <c r="S449" s="18">
        <f t="shared" si="531"/>
        <v>1430828</v>
      </c>
      <c r="T449" s="18">
        <f t="shared" si="531"/>
        <v>644432</v>
      </c>
      <c r="U449" s="18">
        <f t="shared" si="531"/>
        <v>1194457</v>
      </c>
      <c r="V449" s="18">
        <f t="shared" si="531"/>
        <v>3532470</v>
      </c>
      <c r="W449" s="18">
        <f t="shared" si="531"/>
        <v>235648</v>
      </c>
      <c r="X449" s="18">
        <f t="shared" si="531"/>
        <v>330449</v>
      </c>
      <c r="Y449" s="18">
        <f t="shared" si="531"/>
        <v>207030</v>
      </c>
      <c r="Z449" s="18">
        <f t="shared" si="531"/>
        <v>4305595</v>
      </c>
      <c r="AA449" s="18">
        <f t="shared" si="531"/>
        <v>1062150</v>
      </c>
      <c r="AB449" s="18">
        <f t="shared" si="531"/>
        <v>522076</v>
      </c>
      <c r="AC449" s="18">
        <f t="shared" si="531"/>
        <v>1966021</v>
      </c>
      <c r="AD449" s="18">
        <f t="shared" si="531"/>
        <v>275790</v>
      </c>
      <c r="AE449" s="18">
        <f t="shared" si="531"/>
        <v>242956</v>
      </c>
      <c r="AF449" s="18">
        <f t="shared" si="531"/>
        <v>772210</v>
      </c>
      <c r="AG449" s="18">
        <f t="shared" si="531"/>
        <v>68499</v>
      </c>
      <c r="AH449" s="18">
        <f t="shared" si="531"/>
        <v>405498</v>
      </c>
      <c r="AI449" s="18">
        <f t="shared" si="531"/>
        <v>390337</v>
      </c>
      <c r="AJ449" s="18">
        <f t="shared" si="531"/>
        <v>28817715</v>
      </c>
      <c r="AL449" s="1" t="str">
        <f t="shared" si="513"/>
        <v>YE Jun-03</v>
      </c>
      <c r="AM449" s="35">
        <f t="shared" si="514"/>
        <v>5.4974622380712698E-2</v>
      </c>
      <c r="AN449" s="35">
        <f t="shared" si="478"/>
        <v>0.17950146290224606</v>
      </c>
      <c r="AO449" s="35">
        <f t="shared" si="479"/>
        <v>2.3653749091487649E-2</v>
      </c>
      <c r="AP449" s="35">
        <f t="shared" si="480"/>
        <v>3.1455686198576117E-2</v>
      </c>
      <c r="AQ449" s="35">
        <f t="shared" si="481"/>
        <v>2.7485801702182146E-2</v>
      </c>
      <c r="AR449" s="35">
        <f t="shared" si="482"/>
        <v>6.109481615735321E-2</v>
      </c>
      <c r="AS449" s="35">
        <f t="shared" si="483"/>
        <v>3.6992419419790916E-2</v>
      </c>
      <c r="AT449" s="35">
        <f t="shared" si="484"/>
        <v>7.6193410893264785E-3</v>
      </c>
      <c r="AU449" s="35">
        <f t="shared" si="485"/>
        <v>1.1221812694032126E-2</v>
      </c>
      <c r="AV449" s="35">
        <f t="shared" si="486"/>
        <v>1.5518961166768427E-2</v>
      </c>
      <c r="AW449" s="35">
        <f t="shared" si="487"/>
        <v>3.1814007460341666E-2</v>
      </c>
      <c r="AX449" s="35">
        <f t="shared" si="488"/>
        <v>1.0387083084137657E-2</v>
      </c>
      <c r="AY449" s="35">
        <f t="shared" si="489"/>
        <v>1.8006250669076296E-2</v>
      </c>
      <c r="AZ449" s="35">
        <f t="shared" si="490"/>
        <v>5.8780510529721037E-3</v>
      </c>
      <c r="BA449" s="35">
        <f t="shared" si="491"/>
        <v>7.3348979959028671E-3</v>
      </c>
      <c r="BB449" s="35">
        <f t="shared" si="492"/>
        <v>6.0010656639501083E-3</v>
      </c>
      <c r="BC449" s="35">
        <f t="shared" si="493"/>
        <v>5.9854502690445788E-2</v>
      </c>
      <c r="BD449" s="35">
        <f t="shared" si="494"/>
        <v>4.9650987248642024E-2</v>
      </c>
      <c r="BE449" s="35">
        <f t="shared" si="495"/>
        <v>2.2362355932800362E-2</v>
      </c>
      <c r="BF449" s="35">
        <f t="shared" si="496"/>
        <v>4.1448706117053348E-2</v>
      </c>
      <c r="BG449" s="35">
        <f t="shared" si="497"/>
        <v>0.12257980898207925</v>
      </c>
      <c r="BH449" s="35">
        <f t="shared" si="498"/>
        <v>8.1771923971071265E-3</v>
      </c>
      <c r="BI449" s="35">
        <f t="shared" si="499"/>
        <v>1.1466870291416235E-2</v>
      </c>
      <c r="BJ449" s="35">
        <f t="shared" si="500"/>
        <v>7.1841226828705885E-3</v>
      </c>
      <c r="BK449" s="35">
        <f t="shared" si="501"/>
        <v>0.14940792495171806</v>
      </c>
      <c r="BL449" s="35">
        <f t="shared" si="502"/>
        <v>3.685753710868471E-2</v>
      </c>
      <c r="BM449" s="35">
        <f t="shared" si="503"/>
        <v>1.8116495357109335E-2</v>
      </c>
      <c r="BN449" s="35">
        <f t="shared" si="504"/>
        <v>6.8222654016808756E-2</v>
      </c>
      <c r="BO449" s="35">
        <f t="shared" si="505"/>
        <v>9.5701550244354904E-3</v>
      </c>
      <c r="BP449" s="35">
        <f t="shared" si="506"/>
        <v>8.4307864103729258E-3</v>
      </c>
      <c r="BQ449" s="35">
        <f t="shared" si="507"/>
        <v>2.6796364666664237E-2</v>
      </c>
      <c r="BR449" s="35">
        <f t="shared" si="508"/>
        <v>2.376975412519695E-3</v>
      </c>
      <c r="BS449" s="35">
        <f t="shared" si="509"/>
        <v>1.4071136452005303E-2</v>
      </c>
      <c r="BT449" s="35">
        <f t="shared" si="510"/>
        <v>1.3545036447199231E-2</v>
      </c>
      <c r="BU449" s="35">
        <f t="shared" si="511"/>
        <v>1</v>
      </c>
    </row>
    <row r="450" spans="1:73">
      <c r="A450" s="2" t="str">
        <f>"YE "&amp;TEXT(A35,"mmm-yy")</f>
        <v>YE Jul-03</v>
      </c>
      <c r="B450" s="18">
        <f t="shared" ref="B450:AJ450" si="532">IF(OR(B24="C",B25="C",B26="C",B27="C",B28="C",B29="C",B30="C",B31="C",B32="C",B33="C",B34="C",B35="C"),"C",SUM(B24:B35))</f>
        <v>1589656</v>
      </c>
      <c r="C450" s="18">
        <f t="shared" si="532"/>
        <v>5172960</v>
      </c>
      <c r="D450" s="18">
        <f t="shared" si="532"/>
        <v>679730</v>
      </c>
      <c r="E450" s="18">
        <f t="shared" si="532"/>
        <v>908124</v>
      </c>
      <c r="F450" s="18">
        <f t="shared" si="532"/>
        <v>797164</v>
      </c>
      <c r="G450" s="18">
        <f t="shared" si="532"/>
        <v>1764230</v>
      </c>
      <c r="H450" s="18">
        <f t="shared" si="532"/>
        <v>1071376</v>
      </c>
      <c r="I450" s="18">
        <f t="shared" si="532"/>
        <v>221001</v>
      </c>
      <c r="J450" s="18">
        <f t="shared" si="532"/>
        <v>323605</v>
      </c>
      <c r="K450" s="18">
        <f t="shared" si="532"/>
        <v>450819</v>
      </c>
      <c r="L450" s="18">
        <f t="shared" si="532"/>
        <v>923637</v>
      </c>
      <c r="M450" s="18">
        <f t="shared" si="532"/>
        <v>301945</v>
      </c>
      <c r="N450" s="18">
        <f t="shared" si="532"/>
        <v>521555</v>
      </c>
      <c r="O450" s="18">
        <f t="shared" si="532"/>
        <v>173230</v>
      </c>
      <c r="P450" s="18">
        <f t="shared" si="532"/>
        <v>210591</v>
      </c>
      <c r="Q450" s="18">
        <f t="shared" si="532"/>
        <v>171605</v>
      </c>
      <c r="R450" s="18">
        <f t="shared" si="532"/>
        <v>1722464</v>
      </c>
      <c r="S450" s="18">
        <f t="shared" si="532"/>
        <v>1425145</v>
      </c>
      <c r="T450" s="18">
        <f t="shared" si="532"/>
        <v>645498</v>
      </c>
      <c r="U450" s="18">
        <f t="shared" si="532"/>
        <v>1198087</v>
      </c>
      <c r="V450" s="18">
        <f t="shared" si="532"/>
        <v>3518226</v>
      </c>
      <c r="W450" s="18">
        <f t="shared" si="532"/>
        <v>238681</v>
      </c>
      <c r="X450" s="18">
        <f t="shared" si="532"/>
        <v>331412</v>
      </c>
      <c r="Y450" s="18">
        <f t="shared" si="532"/>
        <v>205664</v>
      </c>
      <c r="Z450" s="18">
        <f t="shared" si="532"/>
        <v>4293981</v>
      </c>
      <c r="AA450" s="18">
        <f t="shared" si="532"/>
        <v>1064313</v>
      </c>
      <c r="AB450" s="18">
        <f t="shared" si="532"/>
        <v>524186</v>
      </c>
      <c r="AC450" s="18">
        <f t="shared" si="532"/>
        <v>1970557</v>
      </c>
      <c r="AD450" s="18">
        <f t="shared" si="532"/>
        <v>278687</v>
      </c>
      <c r="AE450" s="18">
        <f t="shared" si="532"/>
        <v>243859</v>
      </c>
      <c r="AF450" s="18">
        <f t="shared" si="532"/>
        <v>778746</v>
      </c>
      <c r="AG450" s="18">
        <f t="shared" si="532"/>
        <v>67893</v>
      </c>
      <c r="AH450" s="18">
        <f t="shared" si="532"/>
        <v>406920</v>
      </c>
      <c r="AI450" s="18">
        <f t="shared" si="532"/>
        <v>391801</v>
      </c>
      <c r="AJ450" s="18">
        <f t="shared" si="532"/>
        <v>28868204</v>
      </c>
      <c r="AL450" s="1" t="str">
        <f t="shared" si="513"/>
        <v>YE Jul-03</v>
      </c>
      <c r="AM450" s="35">
        <f t="shared" si="514"/>
        <v>5.5065981936389251E-2</v>
      </c>
      <c r="AN450" s="35">
        <f t="shared" si="478"/>
        <v>0.17919230444678858</v>
      </c>
      <c r="AO450" s="35">
        <f t="shared" si="479"/>
        <v>2.3545974664721088E-2</v>
      </c>
      <c r="AP450" s="35">
        <f t="shared" si="480"/>
        <v>3.1457585653752479E-2</v>
      </c>
      <c r="AQ450" s="35">
        <f t="shared" si="481"/>
        <v>2.7613910446247367E-2</v>
      </c>
      <c r="AR450" s="35">
        <f t="shared" si="482"/>
        <v>6.1113258032955566E-2</v>
      </c>
      <c r="AS450" s="35">
        <f t="shared" si="483"/>
        <v>3.711266554718818E-2</v>
      </c>
      <c r="AT450" s="35">
        <f t="shared" si="484"/>
        <v>7.6555160826769827E-3</v>
      </c>
      <c r="AU450" s="35">
        <f t="shared" si="485"/>
        <v>1.1209737883243446E-2</v>
      </c>
      <c r="AV450" s="35">
        <f t="shared" si="486"/>
        <v>1.5616454698740524E-2</v>
      </c>
      <c r="AW450" s="35">
        <f t="shared" si="487"/>
        <v>3.1994958882790213E-2</v>
      </c>
      <c r="AX450" s="35">
        <f t="shared" si="488"/>
        <v>1.0459431421504434E-2</v>
      </c>
      <c r="AY450" s="35">
        <f t="shared" si="489"/>
        <v>1.8066763003337514E-2</v>
      </c>
      <c r="AZ450" s="35">
        <f t="shared" si="490"/>
        <v>6.0007196845359694E-3</v>
      </c>
      <c r="BA450" s="35">
        <f t="shared" si="491"/>
        <v>7.2949117305669588E-3</v>
      </c>
      <c r="BB450" s="35">
        <f t="shared" si="492"/>
        <v>5.9444293798117821E-3</v>
      </c>
      <c r="BC450" s="35">
        <f t="shared" si="493"/>
        <v>5.9666475960887623E-2</v>
      </c>
      <c r="BD450" s="35">
        <f t="shared" si="494"/>
        <v>4.9367290046862633E-2</v>
      </c>
      <c r="BE450" s="35">
        <f t="shared" si="495"/>
        <v>2.2360171765448241E-2</v>
      </c>
      <c r="BF450" s="35">
        <f t="shared" si="496"/>
        <v>4.1501958348361401E-2</v>
      </c>
      <c r="BG450" s="35">
        <f t="shared" si="497"/>
        <v>0.12187200838680508</v>
      </c>
      <c r="BH450" s="35">
        <f t="shared" si="498"/>
        <v>8.2679545980761399E-3</v>
      </c>
      <c r="BI450" s="35">
        <f t="shared" si="499"/>
        <v>1.1480173827232203E-2</v>
      </c>
      <c r="BJ450" s="35">
        <f t="shared" si="500"/>
        <v>7.124239526643223E-3</v>
      </c>
      <c r="BK450" s="35">
        <f t="shared" si="501"/>
        <v>0.1487443070583816</v>
      </c>
      <c r="BL450" s="35">
        <f t="shared" si="502"/>
        <v>3.6868001902716219E-2</v>
      </c>
      <c r="BM450" s="35">
        <f t="shared" si="503"/>
        <v>1.8157901336709411E-2</v>
      </c>
      <c r="BN450" s="35">
        <f t="shared" si="504"/>
        <v>6.8260464003926255E-2</v>
      </c>
      <c r="BO450" s="35">
        <f t="shared" si="505"/>
        <v>9.6537699401043446E-3</v>
      </c>
      <c r="BP450" s="35">
        <f t="shared" si="506"/>
        <v>8.447321489068042E-3</v>
      </c>
      <c r="BQ450" s="35">
        <f t="shared" si="507"/>
        <v>2.6975907472456546E-2</v>
      </c>
      <c r="BR450" s="35">
        <f t="shared" si="508"/>
        <v>2.3518262514703029E-3</v>
      </c>
      <c r="BS450" s="35">
        <f t="shared" si="509"/>
        <v>1.4095785106686928E-2</v>
      </c>
      <c r="BT450" s="35">
        <f t="shared" si="510"/>
        <v>1.357206011153309E-2</v>
      </c>
      <c r="BU450" s="35">
        <f t="shared" si="511"/>
        <v>1</v>
      </c>
    </row>
    <row r="451" spans="1:73">
      <c r="A451" s="2" t="str">
        <f>"YE "&amp;TEXT(A36,"mmm-yy")</f>
        <v>YE Aug-03</v>
      </c>
      <c r="B451" s="18">
        <f t="shared" ref="B451:AJ451" si="533">IF(OR(B25="C",B26="C",B27="C",B28="C",B29="C",B30="C",B31="C",B32="C",B33="C",B34="C",B35="C",B36="C"),"C",SUM(B25:B36))</f>
        <v>1592511</v>
      </c>
      <c r="C451" s="18">
        <f t="shared" si="533"/>
        <v>5168951</v>
      </c>
      <c r="D451" s="18">
        <f t="shared" si="533"/>
        <v>673901</v>
      </c>
      <c r="E451" s="18">
        <f t="shared" si="533"/>
        <v>919246</v>
      </c>
      <c r="F451" s="18">
        <f t="shared" si="533"/>
        <v>801781</v>
      </c>
      <c r="G451" s="18">
        <f t="shared" si="533"/>
        <v>1760941</v>
      </c>
      <c r="H451" s="18">
        <f t="shared" si="533"/>
        <v>1069647</v>
      </c>
      <c r="I451" s="18">
        <f t="shared" si="533"/>
        <v>221623</v>
      </c>
      <c r="J451" s="18">
        <f t="shared" si="533"/>
        <v>324108</v>
      </c>
      <c r="K451" s="18">
        <f t="shared" si="533"/>
        <v>449572</v>
      </c>
      <c r="L451" s="18">
        <f t="shared" si="533"/>
        <v>927493</v>
      </c>
      <c r="M451" s="18">
        <f t="shared" si="533"/>
        <v>302552</v>
      </c>
      <c r="N451" s="18">
        <f t="shared" si="533"/>
        <v>524035</v>
      </c>
      <c r="O451" s="18">
        <f t="shared" si="533"/>
        <v>175103</v>
      </c>
      <c r="P451" s="18">
        <f t="shared" si="533"/>
        <v>208904</v>
      </c>
      <c r="Q451" s="18">
        <f t="shared" si="533"/>
        <v>170564</v>
      </c>
      <c r="R451" s="18">
        <f t="shared" si="533"/>
        <v>1728907</v>
      </c>
      <c r="S451" s="18">
        <f t="shared" si="533"/>
        <v>1430299</v>
      </c>
      <c r="T451" s="18">
        <f t="shared" si="533"/>
        <v>650223</v>
      </c>
      <c r="U451" s="18">
        <f t="shared" si="533"/>
        <v>1198593</v>
      </c>
      <c r="V451" s="18">
        <f t="shared" si="533"/>
        <v>3507674</v>
      </c>
      <c r="W451" s="18">
        <f t="shared" si="533"/>
        <v>242227</v>
      </c>
      <c r="X451" s="18">
        <f t="shared" si="533"/>
        <v>331401</v>
      </c>
      <c r="Y451" s="18">
        <f t="shared" si="533"/>
        <v>204970</v>
      </c>
      <c r="Z451" s="18">
        <f t="shared" si="533"/>
        <v>4286271</v>
      </c>
      <c r="AA451" s="18">
        <f t="shared" si="533"/>
        <v>1068697</v>
      </c>
      <c r="AB451" s="18">
        <f t="shared" si="533"/>
        <v>521310</v>
      </c>
      <c r="AC451" s="18">
        <f t="shared" si="533"/>
        <v>1961672</v>
      </c>
      <c r="AD451" s="18">
        <f t="shared" si="533"/>
        <v>276667</v>
      </c>
      <c r="AE451" s="18">
        <f t="shared" si="533"/>
        <v>242263</v>
      </c>
      <c r="AF451" s="18">
        <f t="shared" si="533"/>
        <v>777746</v>
      </c>
      <c r="AG451" s="18">
        <f t="shared" si="533"/>
        <v>66996</v>
      </c>
      <c r="AH451" s="18">
        <f t="shared" si="533"/>
        <v>407648</v>
      </c>
      <c r="AI451" s="18">
        <f t="shared" si="533"/>
        <v>392907</v>
      </c>
      <c r="AJ451" s="18">
        <f t="shared" si="533"/>
        <v>28870818</v>
      </c>
      <c r="AL451" s="1" t="str">
        <f t="shared" si="513"/>
        <v>YE Aug-03</v>
      </c>
      <c r="AM451" s="35">
        <f t="shared" si="514"/>
        <v>5.5159884974509556E-2</v>
      </c>
      <c r="AN451" s="35">
        <f t="shared" si="478"/>
        <v>0.17903722021315779</v>
      </c>
      <c r="AO451" s="35">
        <f t="shared" si="479"/>
        <v>2.3341943411509851E-2</v>
      </c>
      <c r="AP451" s="35">
        <f t="shared" si="480"/>
        <v>3.1839970727535326E-2</v>
      </c>
      <c r="AQ451" s="35">
        <f t="shared" si="481"/>
        <v>2.7771329513420782E-2</v>
      </c>
      <c r="AR451" s="35">
        <f t="shared" si="482"/>
        <v>6.0993803500822182E-2</v>
      </c>
      <c r="AS451" s="35">
        <f t="shared" si="483"/>
        <v>3.7049417858544917E-2</v>
      </c>
      <c r="AT451" s="35">
        <f t="shared" si="484"/>
        <v>7.6763671884876976E-3</v>
      </c>
      <c r="AU451" s="35">
        <f t="shared" si="485"/>
        <v>1.1226145376275795E-2</v>
      </c>
      <c r="AV451" s="35">
        <f t="shared" si="486"/>
        <v>1.5571848362592289E-2</v>
      </c>
      <c r="AW451" s="35">
        <f t="shared" si="487"/>
        <v>3.2125622488424127E-2</v>
      </c>
      <c r="AX451" s="35">
        <f t="shared" si="488"/>
        <v>1.0479509101543296E-2</v>
      </c>
      <c r="AY451" s="35">
        <f t="shared" si="489"/>
        <v>1.8151027102869064E-2</v>
      </c>
      <c r="AZ451" s="35">
        <f t="shared" si="490"/>
        <v>6.0650515686808733E-3</v>
      </c>
      <c r="BA451" s="35">
        <f t="shared" si="491"/>
        <v>7.2358185348264121E-3</v>
      </c>
      <c r="BB451" s="35">
        <f t="shared" si="492"/>
        <v>5.9078339934808917E-3</v>
      </c>
      <c r="BC451" s="35">
        <f t="shared" si="493"/>
        <v>5.9884240204070419E-2</v>
      </c>
      <c r="BD451" s="35">
        <f t="shared" si="494"/>
        <v>4.9541339632288905E-2</v>
      </c>
      <c r="BE451" s="35">
        <f t="shared" si="495"/>
        <v>2.2521807314222965E-2</v>
      </c>
      <c r="BF451" s="35">
        <f t="shared" si="496"/>
        <v>4.1515727056988826E-2</v>
      </c>
      <c r="BG451" s="35">
        <f t="shared" si="497"/>
        <v>0.12149548377881084</v>
      </c>
      <c r="BH451" s="35">
        <f t="shared" si="498"/>
        <v>8.3900289905190772E-3</v>
      </c>
      <c r="BI451" s="35">
        <f t="shared" si="499"/>
        <v>1.147875339036116E-2</v>
      </c>
      <c r="BJ451" s="35">
        <f t="shared" si="500"/>
        <v>7.0995563755761959E-3</v>
      </c>
      <c r="BK451" s="35">
        <f t="shared" si="501"/>
        <v>0.14846378789821613</v>
      </c>
      <c r="BL451" s="35">
        <f t="shared" si="502"/>
        <v>3.7016512659946106E-2</v>
      </c>
      <c r="BM451" s="35">
        <f t="shared" si="503"/>
        <v>1.8056641138467222E-2</v>
      </c>
      <c r="BN451" s="35">
        <f t="shared" si="504"/>
        <v>6.7946533416545385E-2</v>
      </c>
      <c r="BO451" s="35">
        <f t="shared" si="505"/>
        <v>9.582929032353707E-3</v>
      </c>
      <c r="BP451" s="35">
        <f t="shared" si="506"/>
        <v>8.3912759243607166E-3</v>
      </c>
      <c r="BQ451" s="35">
        <f t="shared" si="507"/>
        <v>2.6938827988870977E-2</v>
      </c>
      <c r="BR451" s="35">
        <f t="shared" si="508"/>
        <v>2.3205438792901537E-3</v>
      </c>
      <c r="BS451" s="35">
        <f t="shared" si="509"/>
        <v>1.4119724629901376E-2</v>
      </c>
      <c r="BT451" s="35">
        <f t="shared" si="510"/>
        <v>1.3609139858801368E-2</v>
      </c>
      <c r="BU451" s="35">
        <f t="shared" si="511"/>
        <v>1</v>
      </c>
    </row>
    <row r="452" spans="1:73">
      <c r="A452" s="2" t="str">
        <f>"YE "&amp;TEXT(A37,"mmm-yy")</f>
        <v>YE Sep-03</v>
      </c>
      <c r="B452" s="18">
        <f t="shared" ref="B452:AJ452" si="534">IF(OR(B26="C",B27="C",B28="C",B29="C",B30="C",B31="C",B32="C",B33="C",B34="C",B35="C",B36="C",B37="C"),"C",SUM(B26:B37))</f>
        <v>1602890</v>
      </c>
      <c r="C452" s="18">
        <f t="shared" si="534"/>
        <v>5168827</v>
      </c>
      <c r="D452" s="18">
        <f t="shared" si="534"/>
        <v>671543</v>
      </c>
      <c r="E452" s="18">
        <f t="shared" si="534"/>
        <v>926139</v>
      </c>
      <c r="F452" s="18">
        <f t="shared" si="534"/>
        <v>808878</v>
      </c>
      <c r="G452" s="18">
        <f t="shared" si="534"/>
        <v>1770289</v>
      </c>
      <c r="H452" s="18">
        <f t="shared" si="534"/>
        <v>1074249</v>
      </c>
      <c r="I452" s="18">
        <f t="shared" si="534"/>
        <v>223672</v>
      </c>
      <c r="J452" s="18">
        <f t="shared" si="534"/>
        <v>323232</v>
      </c>
      <c r="K452" s="18">
        <f t="shared" si="534"/>
        <v>452739</v>
      </c>
      <c r="L452" s="18">
        <f t="shared" si="534"/>
        <v>928293</v>
      </c>
      <c r="M452" s="18">
        <f t="shared" si="534"/>
        <v>301163</v>
      </c>
      <c r="N452" s="18">
        <f t="shared" si="534"/>
        <v>524621</v>
      </c>
      <c r="O452" s="18">
        <f t="shared" si="534"/>
        <v>180789</v>
      </c>
      <c r="P452" s="18">
        <f t="shared" si="534"/>
        <v>209290</v>
      </c>
      <c r="Q452" s="18">
        <f t="shared" si="534"/>
        <v>169769</v>
      </c>
      <c r="R452" s="18">
        <f t="shared" si="534"/>
        <v>1746688</v>
      </c>
      <c r="S452" s="18">
        <f t="shared" si="534"/>
        <v>1442629</v>
      </c>
      <c r="T452" s="18">
        <f t="shared" si="534"/>
        <v>648608</v>
      </c>
      <c r="U452" s="18">
        <f t="shared" si="534"/>
        <v>1194360</v>
      </c>
      <c r="V452" s="18">
        <f t="shared" si="534"/>
        <v>3504570</v>
      </c>
      <c r="W452" s="18">
        <f t="shared" si="534"/>
        <v>247264</v>
      </c>
      <c r="X452" s="18">
        <f t="shared" si="534"/>
        <v>330812</v>
      </c>
      <c r="Y452" s="18">
        <f t="shared" si="534"/>
        <v>208047</v>
      </c>
      <c r="Z452" s="18">
        <f t="shared" si="534"/>
        <v>4290692</v>
      </c>
      <c r="AA452" s="18">
        <f t="shared" si="534"/>
        <v>1073879</v>
      </c>
      <c r="AB452" s="18">
        <f t="shared" si="534"/>
        <v>524713</v>
      </c>
      <c r="AC452" s="18">
        <f t="shared" si="534"/>
        <v>1976586</v>
      </c>
      <c r="AD452" s="18">
        <f t="shared" si="534"/>
        <v>276830</v>
      </c>
      <c r="AE452" s="18">
        <f t="shared" si="534"/>
        <v>241912</v>
      </c>
      <c r="AF452" s="18">
        <f t="shared" si="534"/>
        <v>783316</v>
      </c>
      <c r="AG452" s="18">
        <f t="shared" si="534"/>
        <v>66531</v>
      </c>
      <c r="AH452" s="18">
        <f t="shared" si="534"/>
        <v>409268</v>
      </c>
      <c r="AI452" s="18">
        <f t="shared" si="534"/>
        <v>395863</v>
      </c>
      <c r="AJ452" s="18">
        <f t="shared" si="534"/>
        <v>28965616</v>
      </c>
      <c r="AL452" s="1" t="str">
        <f t="shared" si="513"/>
        <v>YE Sep-03</v>
      </c>
      <c r="AM452" s="35">
        <f t="shared" si="514"/>
        <v>5.5337680372480255E-2</v>
      </c>
      <c r="AN452" s="35">
        <f t="shared" si="478"/>
        <v>0.17844699039026132</v>
      </c>
      <c r="AO452" s="35">
        <f t="shared" si="479"/>
        <v>2.3184143572158106E-2</v>
      </c>
      <c r="AP452" s="35">
        <f t="shared" si="480"/>
        <v>3.1973737413352438E-2</v>
      </c>
      <c r="AQ452" s="35">
        <f t="shared" si="481"/>
        <v>2.7925454787497011E-2</v>
      </c>
      <c r="AR452" s="35">
        <f t="shared" si="482"/>
        <v>6.1116911858529091E-2</v>
      </c>
      <c r="AS452" s="35">
        <f t="shared" si="483"/>
        <v>3.7087041407992155E-2</v>
      </c>
      <c r="AT452" s="35">
        <f t="shared" si="484"/>
        <v>7.7219831955239616E-3</v>
      </c>
      <c r="AU452" s="35">
        <f t="shared" si="485"/>
        <v>1.1159161952571628E-2</v>
      </c>
      <c r="AV452" s="35">
        <f t="shared" si="486"/>
        <v>1.5630221708386936E-2</v>
      </c>
      <c r="AW452" s="35">
        <f t="shared" si="487"/>
        <v>3.2048101445520782E-2</v>
      </c>
      <c r="AX452" s="35">
        <f t="shared" si="488"/>
        <v>1.0397258597918305E-2</v>
      </c>
      <c r="AY452" s="35">
        <f t="shared" si="489"/>
        <v>1.811185372339397E-2</v>
      </c>
      <c r="AZ452" s="35">
        <f t="shared" si="490"/>
        <v>6.2415037194444613E-3</v>
      </c>
      <c r="BA452" s="35">
        <f t="shared" si="491"/>
        <v>7.2254634598483943E-3</v>
      </c>
      <c r="BB452" s="35">
        <f t="shared" si="492"/>
        <v>5.8610526356491091E-3</v>
      </c>
      <c r="BC452" s="35">
        <f t="shared" si="493"/>
        <v>6.0302118208016016E-2</v>
      </c>
      <c r="BD452" s="35">
        <f t="shared" si="494"/>
        <v>4.980487899860303E-2</v>
      </c>
      <c r="BE452" s="35">
        <f t="shared" si="495"/>
        <v>2.2392342700393461E-2</v>
      </c>
      <c r="BF452" s="35">
        <f t="shared" si="496"/>
        <v>4.1233716555518794E-2</v>
      </c>
      <c r="BG452" s="35">
        <f t="shared" si="497"/>
        <v>0.1209906946222031</v>
      </c>
      <c r="BH452" s="35">
        <f t="shared" si="498"/>
        <v>8.5364661328107098E-3</v>
      </c>
      <c r="BI452" s="35">
        <f t="shared" si="499"/>
        <v>1.1420851536525237E-2</v>
      </c>
      <c r="BJ452" s="35">
        <f t="shared" si="500"/>
        <v>7.1825505109230203E-3</v>
      </c>
      <c r="BK452" s="35">
        <f t="shared" si="501"/>
        <v>0.14813052827877024</v>
      </c>
      <c r="BL452" s="35">
        <f t="shared" si="502"/>
        <v>3.7074267642020799E-2</v>
      </c>
      <c r="BM452" s="35">
        <f t="shared" si="503"/>
        <v>1.8115029903040904E-2</v>
      </c>
      <c r="BN452" s="35">
        <f t="shared" si="504"/>
        <v>6.8239045908776802E-2</v>
      </c>
      <c r="BO452" s="35">
        <f t="shared" si="505"/>
        <v>9.5571936049970423E-3</v>
      </c>
      <c r="BP452" s="35">
        <f t="shared" si="506"/>
        <v>8.3516953342197171E-3</v>
      </c>
      <c r="BQ452" s="35">
        <f t="shared" si="507"/>
        <v>2.7042960177335776E-2</v>
      </c>
      <c r="BR452" s="35">
        <f t="shared" si="508"/>
        <v>2.2968957401078576E-3</v>
      </c>
      <c r="BS452" s="35">
        <f t="shared" si="509"/>
        <v>1.4129442301520533E-2</v>
      </c>
      <c r="BT452" s="35">
        <f t="shared" si="510"/>
        <v>1.3666652212747694E-2</v>
      </c>
      <c r="BU452" s="35">
        <f t="shared" si="511"/>
        <v>1</v>
      </c>
    </row>
    <row r="453" spans="1:73">
      <c r="A453" s="2" t="str">
        <f>"YE "&amp;TEXT(A38,"mmm-yy")</f>
        <v>YE Oct-03</v>
      </c>
      <c r="B453" s="18">
        <f t="shared" ref="B453:AJ453" si="535">IF(OR(B27="C",B28="C",B29="C",B30="C",B31="C",B32="C",B33="C",B34="C",B35="C",B36="C",B37="C",B38="C"),"C",SUM(B27:B38))</f>
        <v>1608778</v>
      </c>
      <c r="C453" s="18">
        <f t="shared" si="535"/>
        <v>5138191</v>
      </c>
      <c r="D453" s="18">
        <f t="shared" si="535"/>
        <v>666289</v>
      </c>
      <c r="E453" s="18">
        <f t="shared" si="535"/>
        <v>928527</v>
      </c>
      <c r="F453" s="18">
        <f t="shared" si="535"/>
        <v>810735</v>
      </c>
      <c r="G453" s="18">
        <f t="shared" si="535"/>
        <v>1784529</v>
      </c>
      <c r="H453" s="18">
        <f t="shared" si="535"/>
        <v>1072048</v>
      </c>
      <c r="I453" s="18">
        <f t="shared" si="535"/>
        <v>223425</v>
      </c>
      <c r="J453" s="18">
        <f t="shared" si="535"/>
        <v>323671</v>
      </c>
      <c r="K453" s="18">
        <f t="shared" si="535"/>
        <v>449896</v>
      </c>
      <c r="L453" s="18">
        <f t="shared" si="535"/>
        <v>934368</v>
      </c>
      <c r="M453" s="18">
        <f t="shared" si="535"/>
        <v>304547</v>
      </c>
      <c r="N453" s="18">
        <f t="shared" si="535"/>
        <v>521010</v>
      </c>
      <c r="O453" s="18">
        <f t="shared" si="535"/>
        <v>182158</v>
      </c>
      <c r="P453" s="18">
        <f t="shared" si="535"/>
        <v>208635</v>
      </c>
      <c r="Q453" s="18">
        <f t="shared" si="535"/>
        <v>170064</v>
      </c>
      <c r="R453" s="18">
        <f t="shared" si="535"/>
        <v>1749484</v>
      </c>
      <c r="S453" s="18">
        <f t="shared" si="535"/>
        <v>1441285</v>
      </c>
      <c r="T453" s="18">
        <f t="shared" si="535"/>
        <v>651727</v>
      </c>
      <c r="U453" s="18">
        <f t="shared" si="535"/>
        <v>1193977</v>
      </c>
      <c r="V453" s="18">
        <f t="shared" si="535"/>
        <v>3506125</v>
      </c>
      <c r="W453" s="18">
        <f t="shared" si="535"/>
        <v>251638</v>
      </c>
      <c r="X453" s="18">
        <f t="shared" si="535"/>
        <v>332363</v>
      </c>
      <c r="Y453" s="18">
        <f t="shared" si="535"/>
        <v>207373</v>
      </c>
      <c r="Z453" s="18">
        <f t="shared" si="535"/>
        <v>4297499</v>
      </c>
      <c r="AA453" s="18">
        <f t="shared" si="535"/>
        <v>1076905</v>
      </c>
      <c r="AB453" s="18">
        <f t="shared" si="535"/>
        <v>526095</v>
      </c>
      <c r="AC453" s="18">
        <f t="shared" si="535"/>
        <v>1980930</v>
      </c>
      <c r="AD453" s="18">
        <f t="shared" si="535"/>
        <v>277412</v>
      </c>
      <c r="AE453" s="18">
        <f t="shared" si="535"/>
        <v>240343</v>
      </c>
      <c r="AF453" s="18">
        <f t="shared" si="535"/>
        <v>787942</v>
      </c>
      <c r="AG453" s="18">
        <f t="shared" si="535"/>
        <v>66504</v>
      </c>
      <c r="AH453" s="18">
        <f t="shared" si="535"/>
        <v>410637</v>
      </c>
      <c r="AI453" s="18">
        <f t="shared" si="535"/>
        <v>398265</v>
      </c>
      <c r="AJ453" s="18">
        <f t="shared" si="535"/>
        <v>28984577</v>
      </c>
      <c r="AL453" s="1" t="str">
        <f t="shared" si="513"/>
        <v>YE Oct-03</v>
      </c>
      <c r="AM453" s="35">
        <f t="shared" si="514"/>
        <v>5.5504622337596989E-2</v>
      </c>
      <c r="AN453" s="35">
        <f t="shared" si="478"/>
        <v>0.17727327881997382</v>
      </c>
      <c r="AO453" s="35">
        <f t="shared" si="479"/>
        <v>2.2987708256014913E-2</v>
      </c>
      <c r="AP453" s="35">
        <f t="shared" si="480"/>
        <v>3.2035209622000002E-2</v>
      </c>
      <c r="AQ453" s="35">
        <f t="shared" si="481"/>
        <v>2.7971255195478616E-2</v>
      </c>
      <c r="AR453" s="35">
        <f t="shared" si="482"/>
        <v>6.1568226439875251E-2</v>
      </c>
      <c r="AS453" s="35">
        <f t="shared" si="483"/>
        <v>3.6986843037247016E-2</v>
      </c>
      <c r="AT453" s="35">
        <f t="shared" si="484"/>
        <v>7.7084098898528002E-3</v>
      </c>
      <c r="AU453" s="35">
        <f t="shared" si="485"/>
        <v>1.1167007888367666E-2</v>
      </c>
      <c r="AV453" s="35">
        <f t="shared" si="486"/>
        <v>1.5521910152423476E-2</v>
      </c>
      <c r="AW453" s="35">
        <f t="shared" si="487"/>
        <v>3.2236730589513173E-2</v>
      </c>
      <c r="AX453" s="35">
        <f t="shared" si="488"/>
        <v>1.0507208713102834E-2</v>
      </c>
      <c r="AY453" s="35">
        <f t="shared" si="489"/>
        <v>1.7975421894202561E-2</v>
      </c>
      <c r="AZ453" s="35">
        <f t="shared" si="490"/>
        <v>6.2846526965013149E-3</v>
      </c>
      <c r="BA453" s="35">
        <f t="shared" si="491"/>
        <v>7.1981385134583815E-3</v>
      </c>
      <c r="BB453" s="35">
        <f t="shared" si="492"/>
        <v>5.8673963052833233E-3</v>
      </c>
      <c r="BC453" s="35">
        <f t="shared" si="493"/>
        <v>6.0359135135903484E-2</v>
      </c>
      <c r="BD453" s="35">
        <f t="shared" si="494"/>
        <v>4.9725928379082435E-2</v>
      </c>
      <c r="BE453" s="35">
        <f t="shared" si="495"/>
        <v>2.248530313207607E-2</v>
      </c>
      <c r="BF453" s="35">
        <f t="shared" si="496"/>
        <v>4.1193528544508341E-2</v>
      </c>
      <c r="BG453" s="35">
        <f t="shared" si="497"/>
        <v>0.12096519469647599</v>
      </c>
      <c r="BH453" s="35">
        <f t="shared" si="498"/>
        <v>8.6817896290154583E-3</v>
      </c>
      <c r="BI453" s="35">
        <f t="shared" si="499"/>
        <v>1.1466891512682762E-2</v>
      </c>
      <c r="BJ453" s="35">
        <f t="shared" si="500"/>
        <v>7.154598116094639E-3</v>
      </c>
      <c r="BK453" s="35">
        <f t="shared" si="501"/>
        <v>0.14826847395426884</v>
      </c>
      <c r="BL453" s="35">
        <f t="shared" si="502"/>
        <v>3.7154414915215081E-2</v>
      </c>
      <c r="BM453" s="35">
        <f t="shared" si="503"/>
        <v>1.8150860024626202E-2</v>
      </c>
      <c r="BN453" s="35">
        <f t="shared" si="504"/>
        <v>6.8344278407099057E-2</v>
      </c>
      <c r="BO453" s="35">
        <f t="shared" si="505"/>
        <v>9.5710211675678405E-3</v>
      </c>
      <c r="BP453" s="35">
        <f t="shared" si="506"/>
        <v>8.2920996224992351E-3</v>
      </c>
      <c r="BQ453" s="35">
        <f t="shared" si="507"/>
        <v>2.7184871457672125E-2</v>
      </c>
      <c r="BR453" s="35">
        <f t="shared" si="508"/>
        <v>2.294461637304557E-3</v>
      </c>
      <c r="BS453" s="35">
        <f t="shared" si="509"/>
        <v>1.4167431182452655E-2</v>
      </c>
      <c r="BT453" s="35">
        <f t="shared" si="510"/>
        <v>1.3740583483416025E-2</v>
      </c>
      <c r="BU453" s="35">
        <f t="shared" si="511"/>
        <v>1</v>
      </c>
    </row>
    <row r="454" spans="1:73">
      <c r="A454" s="2" t="str">
        <f>"YE "&amp;TEXT(A39,"mmm-yy")</f>
        <v>YE Nov-03</v>
      </c>
      <c r="B454" s="18">
        <f t="shared" ref="B454:AJ454" si="536">IF(OR(B28="C",B29="C",B30="C",B31="C",B32="C",B33="C",B34="C",B35="C",B36="C",B37="C",B38="C",B39="C"),"C",SUM(B28:B39))</f>
        <v>1612274</v>
      </c>
      <c r="C454" s="18">
        <f t="shared" si="536"/>
        <v>5105686</v>
      </c>
      <c r="D454" s="18">
        <f t="shared" si="536"/>
        <v>663073</v>
      </c>
      <c r="E454" s="18">
        <f t="shared" si="536"/>
        <v>939312</v>
      </c>
      <c r="F454" s="18">
        <f t="shared" si="536"/>
        <v>809898</v>
      </c>
      <c r="G454" s="18">
        <f t="shared" si="536"/>
        <v>1791176</v>
      </c>
      <c r="H454" s="18">
        <f t="shared" si="536"/>
        <v>1069325</v>
      </c>
      <c r="I454" s="18">
        <f t="shared" si="536"/>
        <v>223697</v>
      </c>
      <c r="J454" s="18">
        <f t="shared" si="536"/>
        <v>323573</v>
      </c>
      <c r="K454" s="18">
        <f t="shared" si="536"/>
        <v>446105</v>
      </c>
      <c r="L454" s="18">
        <f t="shared" si="536"/>
        <v>941970</v>
      </c>
      <c r="M454" s="18">
        <f t="shared" si="536"/>
        <v>307579</v>
      </c>
      <c r="N454" s="18">
        <f t="shared" si="536"/>
        <v>520102</v>
      </c>
      <c r="O454" s="18">
        <f t="shared" si="536"/>
        <v>182600</v>
      </c>
      <c r="P454" s="18">
        <f t="shared" si="536"/>
        <v>205864</v>
      </c>
      <c r="Q454" s="18">
        <f t="shared" si="536"/>
        <v>170061</v>
      </c>
      <c r="R454" s="18">
        <f t="shared" si="536"/>
        <v>1759708</v>
      </c>
      <c r="S454" s="18">
        <f t="shared" si="536"/>
        <v>1447269</v>
      </c>
      <c r="T454" s="18">
        <f t="shared" si="536"/>
        <v>647890</v>
      </c>
      <c r="U454" s="18">
        <f t="shared" si="536"/>
        <v>1196756</v>
      </c>
      <c r="V454" s="18">
        <f t="shared" si="536"/>
        <v>3502979</v>
      </c>
      <c r="W454" s="18">
        <f t="shared" si="536"/>
        <v>254469</v>
      </c>
      <c r="X454" s="18">
        <f t="shared" si="536"/>
        <v>332584</v>
      </c>
      <c r="Y454" s="18">
        <f t="shared" si="536"/>
        <v>209455</v>
      </c>
      <c r="Z454" s="18">
        <f t="shared" si="536"/>
        <v>4299488</v>
      </c>
      <c r="AA454" s="18">
        <f t="shared" si="536"/>
        <v>1082268</v>
      </c>
      <c r="AB454" s="18">
        <f t="shared" si="536"/>
        <v>523911</v>
      </c>
      <c r="AC454" s="18">
        <f t="shared" si="536"/>
        <v>1986814</v>
      </c>
      <c r="AD454" s="18">
        <f t="shared" si="536"/>
        <v>282388</v>
      </c>
      <c r="AE454" s="18">
        <f t="shared" si="536"/>
        <v>240079</v>
      </c>
      <c r="AF454" s="18">
        <f t="shared" si="536"/>
        <v>792280</v>
      </c>
      <c r="AG454" s="18">
        <f t="shared" si="536"/>
        <v>66346</v>
      </c>
      <c r="AH454" s="18">
        <f t="shared" si="536"/>
        <v>413686</v>
      </c>
      <c r="AI454" s="18">
        <f t="shared" si="536"/>
        <v>398556</v>
      </c>
      <c r="AJ454" s="18">
        <f t="shared" si="536"/>
        <v>29002454</v>
      </c>
      <c r="AL454" s="1" t="str">
        <f t="shared" si="513"/>
        <v>YE Nov-03</v>
      </c>
      <c r="AM454" s="35">
        <f t="shared" si="514"/>
        <v>5.5590951027799235E-2</v>
      </c>
      <c r="AN454" s="35">
        <f t="shared" si="478"/>
        <v>0.17604324103056934</v>
      </c>
      <c r="AO454" s="35">
        <f t="shared" si="479"/>
        <v>2.2862651553554745E-2</v>
      </c>
      <c r="AP454" s="35">
        <f t="shared" si="480"/>
        <v>3.2387328327458081E-2</v>
      </c>
      <c r="AQ454" s="35">
        <f t="shared" si="481"/>
        <v>2.7925154195572555E-2</v>
      </c>
      <c r="AR454" s="35">
        <f t="shared" si="482"/>
        <v>6.1759463526776047E-2</v>
      </c>
      <c r="AS454" s="35">
        <f t="shared" si="483"/>
        <v>3.6870155884050362E-2</v>
      </c>
      <c r="AT454" s="35">
        <f t="shared" si="484"/>
        <v>7.7130369726644511E-3</v>
      </c>
      <c r="AU454" s="35">
        <f t="shared" si="485"/>
        <v>1.1156745563668509E-2</v>
      </c>
      <c r="AV454" s="35">
        <f t="shared" si="486"/>
        <v>1.5381629430392339E-2</v>
      </c>
      <c r="AW454" s="35">
        <f t="shared" si="487"/>
        <v>3.2478975744604233E-2</v>
      </c>
      <c r="AX454" s="35">
        <f t="shared" si="488"/>
        <v>1.0605274988109627E-2</v>
      </c>
      <c r="AY454" s="35">
        <f t="shared" si="489"/>
        <v>1.7933034218414759E-2</v>
      </c>
      <c r="AZ454" s="35">
        <f t="shared" si="490"/>
        <v>6.2960189506722428E-3</v>
      </c>
      <c r="BA454" s="35">
        <f t="shared" si="491"/>
        <v>7.0981579696669803E-3</v>
      </c>
      <c r="BB454" s="35">
        <f t="shared" si="492"/>
        <v>5.8636762254669897E-3</v>
      </c>
      <c r="BC454" s="35">
        <f t="shared" si="493"/>
        <v>6.0674451892932919E-2</v>
      </c>
      <c r="BD454" s="35">
        <f t="shared" si="494"/>
        <v>4.990160487798722E-2</v>
      </c>
      <c r="BE454" s="35">
        <f t="shared" si="495"/>
        <v>2.233914412897612E-2</v>
      </c>
      <c r="BF454" s="35">
        <f t="shared" si="496"/>
        <v>4.1263956491405865E-2</v>
      </c>
      <c r="BG454" s="35">
        <f t="shared" si="497"/>
        <v>0.12078215864078261</v>
      </c>
      <c r="BH454" s="35">
        <f t="shared" si="498"/>
        <v>8.7740506372322846E-3</v>
      </c>
      <c r="BI454" s="35">
        <f t="shared" si="499"/>
        <v>1.1467443410133501E-2</v>
      </c>
      <c r="BJ454" s="35">
        <f t="shared" si="500"/>
        <v>7.221975078384746E-3</v>
      </c>
      <c r="BK454" s="35">
        <f t="shared" si="501"/>
        <v>0.14824566224637406</v>
      </c>
      <c r="BL454" s="35">
        <f t="shared" si="502"/>
        <v>3.7316428464984376E-2</v>
      </c>
      <c r="BM454" s="35">
        <f t="shared" si="503"/>
        <v>1.806436793245151E-2</v>
      </c>
      <c r="BN454" s="35">
        <f t="shared" si="504"/>
        <v>6.8505030643269016E-2</v>
      </c>
      <c r="BO454" s="35">
        <f t="shared" si="505"/>
        <v>9.7366933156759778E-3</v>
      </c>
      <c r="BP454" s="35">
        <f t="shared" si="506"/>
        <v>8.2778857264974894E-3</v>
      </c>
      <c r="BQ454" s="35">
        <f t="shared" si="507"/>
        <v>2.7317688358371329E-2</v>
      </c>
      <c r="BR454" s="35">
        <f t="shared" si="508"/>
        <v>2.2875995251987985E-3</v>
      </c>
      <c r="BS454" s="35">
        <f t="shared" si="509"/>
        <v>1.426382746784117E-2</v>
      </c>
      <c r="BT454" s="35">
        <f t="shared" si="510"/>
        <v>1.3742147474830923E-2</v>
      </c>
      <c r="BU454" s="35">
        <f t="shared" si="511"/>
        <v>1</v>
      </c>
    </row>
    <row r="455" spans="1:73">
      <c r="A455" s="2" t="str">
        <f>"YE "&amp;TEXT(A40,"mmm-yy")</f>
        <v>YE Dec-03</v>
      </c>
      <c r="B455" s="18">
        <f t="shared" ref="B455:AJ455" si="537">IF(OR(B29="C",B30="C",B31="C",B32="C",B33="C",B34="C",B35="C",B36="C",B37="C",B38="C",B39="C",B40="C"),"C",SUM(B29:B40))</f>
        <v>1622022</v>
      </c>
      <c r="C455" s="18">
        <f t="shared" si="537"/>
        <v>5111887</v>
      </c>
      <c r="D455" s="18">
        <f t="shared" si="537"/>
        <v>664930</v>
      </c>
      <c r="E455" s="18">
        <f t="shared" si="537"/>
        <v>941889</v>
      </c>
      <c r="F455" s="18">
        <f t="shared" si="537"/>
        <v>804811</v>
      </c>
      <c r="G455" s="18">
        <f t="shared" si="537"/>
        <v>1798785</v>
      </c>
      <c r="H455" s="18">
        <f t="shared" si="537"/>
        <v>1063438</v>
      </c>
      <c r="I455" s="18">
        <f t="shared" si="537"/>
        <v>223731</v>
      </c>
      <c r="J455" s="18">
        <f t="shared" si="537"/>
        <v>325635</v>
      </c>
      <c r="K455" s="18">
        <f t="shared" si="537"/>
        <v>452219</v>
      </c>
      <c r="L455" s="18">
        <f t="shared" si="537"/>
        <v>959609</v>
      </c>
      <c r="M455" s="18">
        <f t="shared" si="537"/>
        <v>308477</v>
      </c>
      <c r="N455" s="18">
        <f t="shared" si="537"/>
        <v>523326</v>
      </c>
      <c r="O455" s="18">
        <f t="shared" si="537"/>
        <v>184308</v>
      </c>
      <c r="P455" s="18">
        <f t="shared" si="537"/>
        <v>206441</v>
      </c>
      <c r="Q455" s="18">
        <f t="shared" si="537"/>
        <v>169577</v>
      </c>
      <c r="R455" s="18">
        <f t="shared" si="537"/>
        <v>1772247</v>
      </c>
      <c r="S455" s="18">
        <f t="shared" si="537"/>
        <v>1454912</v>
      </c>
      <c r="T455" s="18">
        <f t="shared" si="537"/>
        <v>648910</v>
      </c>
      <c r="U455" s="18">
        <f t="shared" si="537"/>
        <v>1194193</v>
      </c>
      <c r="V455" s="18">
        <f t="shared" si="537"/>
        <v>3522583</v>
      </c>
      <c r="W455" s="18">
        <f t="shared" si="537"/>
        <v>258976</v>
      </c>
      <c r="X455" s="18">
        <f t="shared" si="537"/>
        <v>338152</v>
      </c>
      <c r="Y455" s="18">
        <f t="shared" si="537"/>
        <v>212952</v>
      </c>
      <c r="Z455" s="18">
        <f t="shared" si="537"/>
        <v>4332664</v>
      </c>
      <c r="AA455" s="18">
        <f t="shared" si="537"/>
        <v>1099866</v>
      </c>
      <c r="AB455" s="18">
        <f t="shared" si="537"/>
        <v>525272</v>
      </c>
      <c r="AC455" s="18">
        <f t="shared" si="537"/>
        <v>2008889</v>
      </c>
      <c r="AD455" s="18">
        <f t="shared" si="537"/>
        <v>289256</v>
      </c>
      <c r="AE455" s="18">
        <f t="shared" si="537"/>
        <v>241366</v>
      </c>
      <c r="AF455" s="18">
        <f t="shared" si="537"/>
        <v>796341</v>
      </c>
      <c r="AG455" s="18">
        <f t="shared" si="537"/>
        <v>67187</v>
      </c>
      <c r="AH455" s="18">
        <f t="shared" si="537"/>
        <v>421333</v>
      </c>
      <c r="AI455" s="18">
        <f t="shared" si="537"/>
        <v>403864</v>
      </c>
      <c r="AJ455" s="18">
        <f t="shared" si="537"/>
        <v>29162458</v>
      </c>
      <c r="AL455" s="1" t="str">
        <f t="shared" si="513"/>
        <v>YE Dec-03</v>
      </c>
      <c r="AM455" s="35">
        <f t="shared" si="514"/>
        <v>5.5620208694342567E-2</v>
      </c>
      <c r="AN455" s="35">
        <f t="shared" si="478"/>
        <v>0.17528999098772813</v>
      </c>
      <c r="AO455" s="35">
        <f t="shared" si="479"/>
        <v>2.2800890103296504E-2</v>
      </c>
      <c r="AP455" s="35">
        <f t="shared" si="480"/>
        <v>3.229799765163828E-2</v>
      </c>
      <c r="AQ455" s="35">
        <f t="shared" si="481"/>
        <v>2.759750224072333E-2</v>
      </c>
      <c r="AR455" s="35">
        <f t="shared" si="482"/>
        <v>6.1681529039836078E-2</v>
      </c>
      <c r="AS455" s="35">
        <f t="shared" si="483"/>
        <v>3.6465993367225766E-2</v>
      </c>
      <c r="AT455" s="35">
        <f t="shared" si="484"/>
        <v>7.6718841738237569E-3</v>
      </c>
      <c r="AU455" s="35">
        <f t="shared" si="485"/>
        <v>1.11662398279322E-2</v>
      </c>
      <c r="AV455" s="35">
        <f t="shared" si="486"/>
        <v>1.5506889028352823E-2</v>
      </c>
      <c r="AW455" s="35">
        <f t="shared" si="487"/>
        <v>3.2905628188131468E-2</v>
      </c>
      <c r="AX455" s="35">
        <f t="shared" si="488"/>
        <v>1.0577880643668651E-2</v>
      </c>
      <c r="AY455" s="35">
        <f t="shared" si="489"/>
        <v>1.7945195154674548E-2</v>
      </c>
      <c r="AZ455" s="35">
        <f t="shared" si="490"/>
        <v>6.320043392775739E-3</v>
      </c>
      <c r="BA455" s="35">
        <f t="shared" si="491"/>
        <v>7.0789986221326063E-3</v>
      </c>
      <c r="BB455" s="35">
        <f t="shared" si="492"/>
        <v>5.8149076459878659E-3</v>
      </c>
      <c r="BC455" s="35">
        <f t="shared" si="493"/>
        <v>6.0771523442914172E-2</v>
      </c>
      <c r="BD455" s="35">
        <f t="shared" si="494"/>
        <v>4.9889896112323591E-2</v>
      </c>
      <c r="BE455" s="35">
        <f t="shared" si="495"/>
        <v>2.2251553692764856E-2</v>
      </c>
      <c r="BF455" s="35">
        <f t="shared" si="496"/>
        <v>4.0949668920226133E-2</v>
      </c>
      <c r="BG455" s="35">
        <f t="shared" si="497"/>
        <v>0.12079170418350881</v>
      </c>
      <c r="BH455" s="35">
        <f t="shared" si="498"/>
        <v>8.8804585676557166E-3</v>
      </c>
      <c r="BI455" s="35">
        <f t="shared" si="499"/>
        <v>1.1595456048320756E-2</v>
      </c>
      <c r="BJ455" s="35">
        <f t="shared" si="500"/>
        <v>7.3022651245652891E-3</v>
      </c>
      <c r="BK455" s="35">
        <f t="shared" si="501"/>
        <v>0.14856991821471291</v>
      </c>
      <c r="BL455" s="35">
        <f t="shared" si="502"/>
        <v>3.7715133614594491E-2</v>
      </c>
      <c r="BM455" s="35">
        <f t="shared" si="503"/>
        <v>1.801192478356934E-2</v>
      </c>
      <c r="BN455" s="35">
        <f t="shared" si="504"/>
        <v>6.8886134358084633E-2</v>
      </c>
      <c r="BO455" s="35">
        <f t="shared" si="505"/>
        <v>9.9187798230176618E-3</v>
      </c>
      <c r="BP455" s="35">
        <f t="shared" si="506"/>
        <v>8.2766000040188654E-3</v>
      </c>
      <c r="BQ455" s="35">
        <f t="shared" si="507"/>
        <v>2.730706033078556E-2</v>
      </c>
      <c r="BR455" s="35">
        <f t="shared" si="508"/>
        <v>2.3038867299868893E-3</v>
      </c>
      <c r="BS455" s="35">
        <f t="shared" si="509"/>
        <v>1.4447787631618707E-2</v>
      </c>
      <c r="BT455" s="35">
        <f t="shared" si="510"/>
        <v>1.384876405137043E-2</v>
      </c>
      <c r="BU455" s="35">
        <f t="shared" si="511"/>
        <v>1</v>
      </c>
    </row>
    <row r="456" spans="1:73">
      <c r="A456" s="2" t="str">
        <f>"YE "&amp;TEXT(A41,"mmm-yy")</f>
        <v>YE Jan-04</v>
      </c>
      <c r="B456" s="18">
        <f t="shared" ref="B456:AJ456" si="538">IF(OR(B30="C",B31="C",B32="C",B33="C",B34="C",B35="C",B36="C",B37="C",B38="C",B39="C",B40="C",B41="C"),"C",SUM(B30:B41))</f>
        <v>1626109</v>
      </c>
      <c r="C456" s="18">
        <f t="shared" si="538"/>
        <v>5124568</v>
      </c>
      <c r="D456" s="18">
        <f t="shared" si="538"/>
        <v>671034</v>
      </c>
      <c r="E456" s="18">
        <f t="shared" si="538"/>
        <v>955309</v>
      </c>
      <c r="F456" s="18">
        <f t="shared" si="538"/>
        <v>799282</v>
      </c>
      <c r="G456" s="18">
        <f t="shared" si="538"/>
        <v>1847927</v>
      </c>
      <c r="H456" s="18">
        <f t="shared" si="538"/>
        <v>1057494</v>
      </c>
      <c r="I456" s="18">
        <f t="shared" si="538"/>
        <v>226754</v>
      </c>
      <c r="J456" s="18">
        <f t="shared" si="538"/>
        <v>328644</v>
      </c>
      <c r="K456" s="18">
        <f t="shared" si="538"/>
        <v>463890</v>
      </c>
      <c r="L456" s="18">
        <f t="shared" si="538"/>
        <v>984890</v>
      </c>
      <c r="M456" s="18">
        <f t="shared" si="538"/>
        <v>309949</v>
      </c>
      <c r="N456" s="18">
        <f t="shared" si="538"/>
        <v>524676</v>
      </c>
      <c r="O456" s="18">
        <f t="shared" si="538"/>
        <v>186441</v>
      </c>
      <c r="P456" s="18">
        <f t="shared" si="538"/>
        <v>204050</v>
      </c>
      <c r="Q456" s="18">
        <f t="shared" si="538"/>
        <v>167597</v>
      </c>
      <c r="R456" s="18">
        <f t="shared" si="538"/>
        <v>1793142</v>
      </c>
      <c r="S456" s="18">
        <f t="shared" si="538"/>
        <v>1469991</v>
      </c>
      <c r="T456" s="18">
        <f t="shared" si="538"/>
        <v>649073</v>
      </c>
      <c r="U456" s="18">
        <f t="shared" si="538"/>
        <v>1185116</v>
      </c>
      <c r="V456" s="18">
        <f t="shared" si="538"/>
        <v>3544786</v>
      </c>
      <c r="W456" s="18">
        <f t="shared" si="538"/>
        <v>260348</v>
      </c>
      <c r="X456" s="18">
        <f t="shared" si="538"/>
        <v>341589</v>
      </c>
      <c r="Y456" s="18">
        <f t="shared" si="538"/>
        <v>218915</v>
      </c>
      <c r="Z456" s="18">
        <f t="shared" si="538"/>
        <v>4365639</v>
      </c>
      <c r="AA456" s="18">
        <f t="shared" si="538"/>
        <v>1117115</v>
      </c>
      <c r="AB456" s="18">
        <f t="shared" si="538"/>
        <v>526390</v>
      </c>
      <c r="AC456" s="18">
        <f t="shared" si="538"/>
        <v>2023811</v>
      </c>
      <c r="AD456" s="18">
        <f t="shared" si="538"/>
        <v>287950</v>
      </c>
      <c r="AE456" s="18">
        <f t="shared" si="538"/>
        <v>250911</v>
      </c>
      <c r="AF456" s="18">
        <f t="shared" si="538"/>
        <v>799881</v>
      </c>
      <c r="AG456" s="18">
        <f t="shared" si="538"/>
        <v>66539</v>
      </c>
      <c r="AH456" s="18">
        <f t="shared" si="538"/>
        <v>427944</v>
      </c>
      <c r="AI456" s="18">
        <f t="shared" si="538"/>
        <v>404753</v>
      </c>
      <c r="AJ456" s="18">
        <f t="shared" si="538"/>
        <v>29376865</v>
      </c>
      <c r="AL456" s="1" t="str">
        <f t="shared" si="513"/>
        <v>YE Jan-04</v>
      </c>
      <c r="AM456" s="35">
        <f t="shared" si="514"/>
        <v>5.53533877764016E-2</v>
      </c>
      <c r="AN456" s="35">
        <f t="shared" si="478"/>
        <v>0.17444230349290163</v>
      </c>
      <c r="AO456" s="35">
        <f t="shared" si="479"/>
        <v>2.2842260397765383E-2</v>
      </c>
      <c r="AP456" s="35">
        <f t="shared" si="480"/>
        <v>3.2519092830361578E-2</v>
      </c>
      <c r="AQ456" s="35">
        <f t="shared" si="481"/>
        <v>2.7207872589536018E-2</v>
      </c>
      <c r="AR456" s="35">
        <f t="shared" si="482"/>
        <v>6.2904159446557695E-2</v>
      </c>
      <c r="AS456" s="35">
        <f t="shared" si="483"/>
        <v>3.5997510285729943E-2</v>
      </c>
      <c r="AT456" s="35">
        <f t="shared" si="484"/>
        <v>7.7187950450124613E-3</v>
      </c>
      <c r="AU456" s="35">
        <f t="shared" si="485"/>
        <v>1.1187170584744152E-2</v>
      </c>
      <c r="AV456" s="35">
        <f t="shared" si="486"/>
        <v>1.5790997439651917E-2</v>
      </c>
      <c r="AW456" s="35">
        <f t="shared" si="487"/>
        <v>3.3526041665780201E-2</v>
      </c>
      <c r="AX456" s="35">
        <f t="shared" si="488"/>
        <v>1.0550785456514847E-2</v>
      </c>
      <c r="AY456" s="35">
        <f t="shared" si="489"/>
        <v>1.7860176707078852E-2</v>
      </c>
      <c r="AZ456" s="35">
        <f t="shared" si="490"/>
        <v>6.346524722770793E-3</v>
      </c>
      <c r="BA456" s="35">
        <f t="shared" si="491"/>
        <v>6.9459419853003376E-3</v>
      </c>
      <c r="BB456" s="35">
        <f t="shared" si="492"/>
        <v>5.7050675761351659E-3</v>
      </c>
      <c r="BC456" s="35">
        <f t="shared" si="493"/>
        <v>6.1039256571455126E-2</v>
      </c>
      <c r="BD456" s="35">
        <f t="shared" si="494"/>
        <v>5.0039069859905062E-2</v>
      </c>
      <c r="BE456" s="35">
        <f t="shared" si="495"/>
        <v>2.2094699349300886E-2</v>
      </c>
      <c r="BF456" s="35">
        <f t="shared" si="496"/>
        <v>4.0341813192115633E-2</v>
      </c>
      <c r="BG456" s="35">
        <f t="shared" si="497"/>
        <v>0.12066590495616193</v>
      </c>
      <c r="BH456" s="35">
        <f t="shared" si="498"/>
        <v>8.8623479734818537E-3</v>
      </c>
      <c r="BI456" s="35">
        <f t="shared" si="499"/>
        <v>1.1627823459038259E-2</v>
      </c>
      <c r="BJ456" s="35">
        <f t="shared" si="500"/>
        <v>7.4519524122128077E-3</v>
      </c>
      <c r="BK456" s="35">
        <f t="shared" si="501"/>
        <v>0.14860806284128683</v>
      </c>
      <c r="BL456" s="35">
        <f t="shared" si="502"/>
        <v>3.8027032496490011E-2</v>
      </c>
      <c r="BM456" s="35">
        <f t="shared" si="503"/>
        <v>1.7918521938947534E-2</v>
      </c>
      <c r="BN456" s="35">
        <f t="shared" si="504"/>
        <v>6.8891319751103464E-2</v>
      </c>
      <c r="BO456" s="35">
        <f t="shared" si="505"/>
        <v>9.8019308731547763E-3</v>
      </c>
      <c r="BP456" s="35">
        <f t="shared" si="506"/>
        <v>8.54110879428421E-3</v>
      </c>
      <c r="BQ456" s="35">
        <f t="shared" si="507"/>
        <v>2.7228262784337268E-2</v>
      </c>
      <c r="BR456" s="35">
        <f t="shared" si="508"/>
        <v>2.2650136425380993E-3</v>
      </c>
      <c r="BS456" s="35">
        <f t="shared" si="509"/>
        <v>1.4567381509225031E-2</v>
      </c>
      <c r="BT456" s="35">
        <f t="shared" si="510"/>
        <v>1.3777950778614396E-2</v>
      </c>
      <c r="BU456" s="35">
        <f t="shared" si="511"/>
        <v>1</v>
      </c>
    </row>
    <row r="457" spans="1:73">
      <c r="A457" s="2" t="str">
        <f>"YE "&amp;TEXT(A42,"mmm-yy")</f>
        <v>YE Feb-04</v>
      </c>
      <c r="B457" s="18">
        <f t="shared" ref="B457:AJ457" si="539">IF(OR(B31="C",B32="C",B33="C",B34="C",B35="C",B36="C",B37="C",B38="C",B39="C",B40="C",B41="C",B42="C"),"C",SUM(B31:B42))</f>
        <v>1631716</v>
      </c>
      <c r="C457" s="18">
        <f t="shared" si="539"/>
        <v>5113714</v>
      </c>
      <c r="D457" s="18">
        <f t="shared" si="539"/>
        <v>664871</v>
      </c>
      <c r="E457" s="18">
        <f t="shared" si="539"/>
        <v>958148</v>
      </c>
      <c r="F457" s="18">
        <f t="shared" si="539"/>
        <v>795580</v>
      </c>
      <c r="G457" s="18">
        <f t="shared" si="539"/>
        <v>1863714</v>
      </c>
      <c r="H457" s="18">
        <f t="shared" si="539"/>
        <v>1056431</v>
      </c>
      <c r="I457" s="18">
        <f t="shared" si="539"/>
        <v>226746</v>
      </c>
      <c r="J457" s="18">
        <f t="shared" si="539"/>
        <v>335788</v>
      </c>
      <c r="K457" s="18">
        <f t="shared" si="539"/>
        <v>468563</v>
      </c>
      <c r="L457" s="18">
        <f t="shared" si="539"/>
        <v>994860</v>
      </c>
      <c r="M457" s="18">
        <f t="shared" si="539"/>
        <v>311193</v>
      </c>
      <c r="N457" s="18">
        <f t="shared" si="539"/>
        <v>528224</v>
      </c>
      <c r="O457" s="18">
        <f t="shared" si="539"/>
        <v>185300</v>
      </c>
      <c r="P457" s="18">
        <f t="shared" si="539"/>
        <v>202005</v>
      </c>
      <c r="Q457" s="18">
        <f t="shared" si="539"/>
        <v>166607</v>
      </c>
      <c r="R457" s="18">
        <f t="shared" si="539"/>
        <v>1806210</v>
      </c>
      <c r="S457" s="18">
        <f t="shared" si="539"/>
        <v>1482267</v>
      </c>
      <c r="T457" s="18">
        <f t="shared" si="539"/>
        <v>649334</v>
      </c>
      <c r="U457" s="18">
        <f t="shared" si="539"/>
        <v>1177389</v>
      </c>
      <c r="V457" s="18">
        <f t="shared" si="539"/>
        <v>3567370</v>
      </c>
      <c r="W457" s="18">
        <f t="shared" si="539"/>
        <v>264417</v>
      </c>
      <c r="X457" s="18">
        <f t="shared" si="539"/>
        <v>344833</v>
      </c>
      <c r="Y457" s="18">
        <f t="shared" si="539"/>
        <v>221912</v>
      </c>
      <c r="Z457" s="18">
        <f t="shared" si="539"/>
        <v>4398532</v>
      </c>
      <c r="AA457" s="18">
        <f t="shared" si="539"/>
        <v>1134969</v>
      </c>
      <c r="AB457" s="18">
        <f t="shared" si="539"/>
        <v>521314</v>
      </c>
      <c r="AC457" s="18">
        <f t="shared" si="539"/>
        <v>2026564</v>
      </c>
      <c r="AD457" s="18">
        <f t="shared" si="539"/>
        <v>287010</v>
      </c>
      <c r="AE457" s="18">
        <f t="shared" si="539"/>
        <v>252861</v>
      </c>
      <c r="AF457" s="18">
        <f t="shared" si="539"/>
        <v>807199</v>
      </c>
      <c r="AG457" s="18">
        <f t="shared" si="539"/>
        <v>67157</v>
      </c>
      <c r="AH457" s="18">
        <f t="shared" si="539"/>
        <v>434077</v>
      </c>
      <c r="AI457" s="18">
        <f t="shared" si="539"/>
        <v>405887</v>
      </c>
      <c r="AJ457" s="18">
        <f t="shared" si="539"/>
        <v>29471950</v>
      </c>
      <c r="AL457" s="1" t="str">
        <f t="shared" si="513"/>
        <v>YE Feb-04</v>
      </c>
      <c r="AM457" s="35">
        <f t="shared" si="514"/>
        <v>5.5365050497167646E-2</v>
      </c>
      <c r="AN457" s="35">
        <f t="shared" si="478"/>
        <v>0.17351121999053337</v>
      </c>
      <c r="AO457" s="35">
        <f t="shared" si="479"/>
        <v>2.2559450596244902E-2</v>
      </c>
      <c r="AP457" s="35">
        <f t="shared" si="480"/>
        <v>3.2510505752079519E-2</v>
      </c>
      <c r="AQ457" s="35">
        <f t="shared" si="481"/>
        <v>2.6994481193134488E-2</v>
      </c>
      <c r="AR457" s="35">
        <f t="shared" si="482"/>
        <v>6.3236874383948122E-2</v>
      </c>
      <c r="AS457" s="35">
        <f t="shared" si="483"/>
        <v>3.5845303754926297E-2</v>
      </c>
      <c r="AT457" s="35">
        <f t="shared" si="484"/>
        <v>7.6936205442802398E-3</v>
      </c>
      <c r="AU457" s="35">
        <f t="shared" si="485"/>
        <v>1.1393477526936629E-2</v>
      </c>
      <c r="AV457" s="35">
        <f t="shared" si="486"/>
        <v>1.5898608677064125E-2</v>
      </c>
      <c r="AW457" s="35">
        <f t="shared" si="487"/>
        <v>3.3756164760051506E-2</v>
      </c>
      <c r="AX457" s="35">
        <f t="shared" si="488"/>
        <v>1.0558955209953872E-2</v>
      </c>
      <c r="AY457" s="35">
        <f t="shared" si="489"/>
        <v>1.7922940287290117E-2</v>
      </c>
      <c r="AZ457" s="35">
        <f t="shared" si="490"/>
        <v>6.2873342279693061E-3</v>
      </c>
      <c r="BA457" s="35">
        <f t="shared" si="491"/>
        <v>6.8541443643871545E-3</v>
      </c>
      <c r="BB457" s="35">
        <f t="shared" si="492"/>
        <v>5.6530701226081073E-3</v>
      </c>
      <c r="BC457" s="35">
        <f t="shared" si="493"/>
        <v>6.1285731008637025E-2</v>
      </c>
      <c r="BD457" s="35">
        <f t="shared" si="494"/>
        <v>5.0294161058226552E-2</v>
      </c>
      <c r="BE457" s="35">
        <f t="shared" si="495"/>
        <v>2.203227136310967E-2</v>
      </c>
      <c r="BF457" s="35">
        <f t="shared" si="496"/>
        <v>3.9949477384428243E-2</v>
      </c>
      <c r="BG457" s="35">
        <f t="shared" si="497"/>
        <v>0.12104288993432738</v>
      </c>
      <c r="BH457" s="35">
        <f t="shared" si="498"/>
        <v>8.9718189668481392E-3</v>
      </c>
      <c r="BI457" s="35">
        <f t="shared" si="499"/>
        <v>1.1700379513401726E-2</v>
      </c>
      <c r="BJ457" s="35">
        <f t="shared" si="500"/>
        <v>7.5296001791533987E-3</v>
      </c>
      <c r="BK457" s="35">
        <f t="shared" si="501"/>
        <v>0.14924468859373066</v>
      </c>
      <c r="BL457" s="35">
        <f t="shared" si="502"/>
        <v>3.8510142695003212E-2</v>
      </c>
      <c r="BM457" s="35">
        <f t="shared" si="503"/>
        <v>1.7688480063246578E-2</v>
      </c>
      <c r="BN457" s="35">
        <f t="shared" si="504"/>
        <v>6.8762467363035026E-2</v>
      </c>
      <c r="BO457" s="35">
        <f t="shared" si="505"/>
        <v>9.7384122869372397E-3</v>
      </c>
      <c r="BP457" s="35">
        <f t="shared" si="506"/>
        <v>8.5797173244390006E-3</v>
      </c>
      <c r="BQ457" s="35">
        <f t="shared" si="507"/>
        <v>2.7388720461320001E-2</v>
      </c>
      <c r="BR457" s="35">
        <f t="shared" si="508"/>
        <v>2.2786751470465984E-3</v>
      </c>
      <c r="BS457" s="35">
        <f t="shared" si="509"/>
        <v>1.4728479113190678E-2</v>
      </c>
      <c r="BT457" s="35">
        <f t="shared" si="510"/>
        <v>1.3771976404683098E-2</v>
      </c>
      <c r="BU457" s="35">
        <f t="shared" si="511"/>
        <v>1</v>
      </c>
    </row>
    <row r="458" spans="1:73">
      <c r="A458" s="2" t="str">
        <f>"YE "&amp;TEXT(A43,"mmm-yy")</f>
        <v>YE Mar-04</v>
      </c>
      <c r="B458" s="18">
        <f t="shared" ref="B458:AJ458" si="540">IF(OR(B32="C",B33="C",B34="C",B35="C",B36="C",B37="C",B38="C",B39="C",B40="C",B41="C",B42="C",B43="C"),"C",SUM(B32:B43))</f>
        <v>1636296</v>
      </c>
      <c r="C458" s="18">
        <f t="shared" si="540"/>
        <v>5118416</v>
      </c>
      <c r="D458" s="18">
        <f t="shared" si="540"/>
        <v>658694</v>
      </c>
      <c r="E458" s="18">
        <f t="shared" si="540"/>
        <v>961715</v>
      </c>
      <c r="F458" s="18">
        <f t="shared" si="540"/>
        <v>803858</v>
      </c>
      <c r="G458" s="18">
        <f t="shared" si="540"/>
        <v>1873513</v>
      </c>
      <c r="H458" s="18">
        <f t="shared" si="540"/>
        <v>1059071</v>
      </c>
      <c r="I458" s="18">
        <f t="shared" si="540"/>
        <v>227930</v>
      </c>
      <c r="J458" s="18">
        <f t="shared" si="540"/>
        <v>341876</v>
      </c>
      <c r="K458" s="18">
        <f t="shared" si="540"/>
        <v>461632</v>
      </c>
      <c r="L458" s="18">
        <f t="shared" si="540"/>
        <v>1004151</v>
      </c>
      <c r="M458" s="18">
        <f t="shared" si="540"/>
        <v>312668</v>
      </c>
      <c r="N458" s="18">
        <f t="shared" si="540"/>
        <v>531643</v>
      </c>
      <c r="O458" s="18">
        <f t="shared" si="540"/>
        <v>184503</v>
      </c>
      <c r="P458" s="18">
        <f t="shared" si="540"/>
        <v>200933</v>
      </c>
      <c r="Q458" s="18">
        <f t="shared" si="540"/>
        <v>164623</v>
      </c>
      <c r="R458" s="18">
        <f t="shared" si="540"/>
        <v>1821634</v>
      </c>
      <c r="S458" s="18">
        <f t="shared" si="540"/>
        <v>1492518</v>
      </c>
      <c r="T458" s="18">
        <f t="shared" si="540"/>
        <v>655910</v>
      </c>
      <c r="U458" s="18">
        <f t="shared" si="540"/>
        <v>1166143</v>
      </c>
      <c r="V458" s="18">
        <f t="shared" si="540"/>
        <v>3596151</v>
      </c>
      <c r="W458" s="18">
        <f t="shared" si="540"/>
        <v>268404</v>
      </c>
      <c r="X458" s="18">
        <f t="shared" si="540"/>
        <v>349007</v>
      </c>
      <c r="Y458" s="18">
        <f t="shared" si="540"/>
        <v>224810</v>
      </c>
      <c r="Z458" s="18">
        <f t="shared" si="540"/>
        <v>4438371</v>
      </c>
      <c r="AA458" s="18">
        <f t="shared" si="540"/>
        <v>1145572</v>
      </c>
      <c r="AB458" s="18">
        <f t="shared" si="540"/>
        <v>516026</v>
      </c>
      <c r="AC458" s="18">
        <f t="shared" si="540"/>
        <v>2029885</v>
      </c>
      <c r="AD458" s="18">
        <f t="shared" si="540"/>
        <v>290430</v>
      </c>
      <c r="AE458" s="18">
        <f t="shared" si="540"/>
        <v>252564</v>
      </c>
      <c r="AF458" s="18">
        <f t="shared" si="540"/>
        <v>811765</v>
      </c>
      <c r="AG458" s="18">
        <f t="shared" si="540"/>
        <v>62773</v>
      </c>
      <c r="AH458" s="18">
        <f t="shared" si="540"/>
        <v>440175</v>
      </c>
      <c r="AI458" s="18">
        <f t="shared" si="540"/>
        <v>403118</v>
      </c>
      <c r="AJ458" s="18">
        <f t="shared" si="540"/>
        <v>29575876</v>
      </c>
      <c r="AL458" s="1" t="str">
        <f t="shared" si="513"/>
        <v>YE Mar-04</v>
      </c>
      <c r="AM458" s="35">
        <f t="shared" si="514"/>
        <v>5.5325360439028075E-2</v>
      </c>
      <c r="AN458" s="35">
        <f t="shared" si="478"/>
        <v>0.17306050377003204</v>
      </c>
      <c r="AO458" s="35">
        <f t="shared" si="479"/>
        <v>2.2271326807023401E-2</v>
      </c>
      <c r="AP458" s="35">
        <f t="shared" si="480"/>
        <v>3.2516872873013129E-2</v>
      </c>
      <c r="AQ458" s="35">
        <f t="shared" si="481"/>
        <v>2.7179516170543858E-2</v>
      </c>
      <c r="AR458" s="35">
        <f t="shared" si="482"/>
        <v>6.3345985085953155E-2</v>
      </c>
      <c r="AS458" s="35">
        <f t="shared" si="483"/>
        <v>3.5808609692575127E-2</v>
      </c>
      <c r="AT458" s="35">
        <f t="shared" si="484"/>
        <v>7.706618732104503E-3</v>
      </c>
      <c r="AU458" s="35">
        <f t="shared" si="485"/>
        <v>1.1559285682696263E-2</v>
      </c>
      <c r="AV458" s="35">
        <f t="shared" si="486"/>
        <v>1.560839651883853E-2</v>
      </c>
      <c r="AW458" s="35">
        <f t="shared" si="487"/>
        <v>3.3951690898352427E-2</v>
      </c>
      <c r="AX458" s="35">
        <f t="shared" si="488"/>
        <v>1.0571724063219632E-2</v>
      </c>
      <c r="AY458" s="35">
        <f t="shared" si="489"/>
        <v>1.7975562245392158E-2</v>
      </c>
      <c r="AZ458" s="35">
        <f t="shared" si="490"/>
        <v>6.2382936687995312E-3</v>
      </c>
      <c r="BA458" s="35">
        <f t="shared" si="491"/>
        <v>6.7938139854251487E-3</v>
      </c>
      <c r="BB458" s="35">
        <f t="shared" si="492"/>
        <v>5.5661242290845417E-3</v>
      </c>
      <c r="BC458" s="35">
        <f t="shared" si="493"/>
        <v>6.1591886576749237E-2</v>
      </c>
      <c r="BD458" s="35">
        <f t="shared" si="494"/>
        <v>5.0464033592783522E-2</v>
      </c>
      <c r="BE458" s="35">
        <f t="shared" si="495"/>
        <v>2.2177196036391282E-2</v>
      </c>
      <c r="BF458" s="35">
        <f t="shared" si="496"/>
        <v>3.9428857491828811E-2</v>
      </c>
      <c r="BG458" s="35">
        <f t="shared" si="497"/>
        <v>0.12159068424549792</v>
      </c>
      <c r="BH458" s="35">
        <f t="shared" si="498"/>
        <v>9.0750989083129771E-3</v>
      </c>
      <c r="BI458" s="35">
        <f t="shared" si="499"/>
        <v>1.180039434842099E-2</v>
      </c>
      <c r="BJ458" s="35">
        <f t="shared" si="500"/>
        <v>7.6011273512236795E-3</v>
      </c>
      <c r="BK458" s="35">
        <f t="shared" si="501"/>
        <v>0.15006727104211554</v>
      </c>
      <c r="BL458" s="35">
        <f t="shared" si="502"/>
        <v>3.8733324416155922E-2</v>
      </c>
      <c r="BM458" s="35">
        <f t="shared" si="503"/>
        <v>1.74475305482076E-2</v>
      </c>
      <c r="BN458" s="35">
        <f t="shared" si="504"/>
        <v>6.8633131948483958E-2</v>
      </c>
      <c r="BO458" s="35">
        <f t="shared" si="505"/>
        <v>9.8198274837235592E-3</v>
      </c>
      <c r="BP458" s="35">
        <f t="shared" si="506"/>
        <v>8.5395272823026447E-3</v>
      </c>
      <c r="BQ458" s="35">
        <f t="shared" si="507"/>
        <v>2.7446862436128688E-2</v>
      </c>
      <c r="BR458" s="35">
        <f t="shared" si="508"/>
        <v>2.1224392474461281E-3</v>
      </c>
      <c r="BS458" s="35">
        <f t="shared" si="509"/>
        <v>1.4882906595902688E-2</v>
      </c>
      <c r="BT458" s="35">
        <f t="shared" si="510"/>
        <v>1.362995976856273E-2</v>
      </c>
      <c r="BU458" s="35">
        <f t="shared" si="511"/>
        <v>1</v>
      </c>
    </row>
    <row r="459" spans="1:73">
      <c r="A459" s="2" t="str">
        <f>"YE "&amp;TEXT(A44,"mmm-yy")</f>
        <v>YE Apr-04</v>
      </c>
      <c r="B459" s="18">
        <f t="shared" ref="B459:AJ459" si="541">IF(OR(B33="C",B34="C",B35="C",B36="C",B37="C",B38="C",B39="C",B40="C",B41="C",B42="C",B43="C",B44="C"),"C",SUM(B33:B44))</f>
        <v>1631136</v>
      </c>
      <c r="C459" s="18">
        <f t="shared" si="541"/>
        <v>5155472</v>
      </c>
      <c r="D459" s="18">
        <f t="shared" si="541"/>
        <v>650114</v>
      </c>
      <c r="E459" s="18">
        <f t="shared" si="541"/>
        <v>963765</v>
      </c>
      <c r="F459" s="18">
        <f t="shared" si="541"/>
        <v>806651</v>
      </c>
      <c r="G459" s="18">
        <f t="shared" si="541"/>
        <v>1880088</v>
      </c>
      <c r="H459" s="18">
        <f t="shared" si="541"/>
        <v>1056012</v>
      </c>
      <c r="I459" s="18">
        <f t="shared" si="541"/>
        <v>228779</v>
      </c>
      <c r="J459" s="18">
        <f t="shared" si="541"/>
        <v>342648</v>
      </c>
      <c r="K459" s="18">
        <f t="shared" si="541"/>
        <v>462990</v>
      </c>
      <c r="L459" s="18">
        <f t="shared" si="541"/>
        <v>1000621</v>
      </c>
      <c r="M459" s="18">
        <f t="shared" si="541"/>
        <v>313172</v>
      </c>
      <c r="N459" s="18">
        <f t="shared" si="541"/>
        <v>526516</v>
      </c>
      <c r="O459" s="18">
        <f t="shared" si="541"/>
        <v>185143</v>
      </c>
      <c r="P459" s="18">
        <f t="shared" si="541"/>
        <v>200769</v>
      </c>
      <c r="Q459" s="18">
        <f t="shared" si="541"/>
        <v>162920</v>
      </c>
      <c r="R459" s="18">
        <f t="shared" si="541"/>
        <v>1828057</v>
      </c>
      <c r="S459" s="18">
        <f t="shared" si="541"/>
        <v>1498773</v>
      </c>
      <c r="T459" s="18">
        <f t="shared" si="541"/>
        <v>652711</v>
      </c>
      <c r="U459" s="18">
        <f t="shared" si="541"/>
        <v>1156829</v>
      </c>
      <c r="V459" s="18">
        <f t="shared" si="541"/>
        <v>3639966</v>
      </c>
      <c r="W459" s="18">
        <f t="shared" si="541"/>
        <v>272829</v>
      </c>
      <c r="X459" s="18">
        <f t="shared" si="541"/>
        <v>350635</v>
      </c>
      <c r="Y459" s="18">
        <f t="shared" si="541"/>
        <v>228091</v>
      </c>
      <c r="Z459" s="18">
        <f t="shared" si="541"/>
        <v>4491521</v>
      </c>
      <c r="AA459" s="18">
        <f t="shared" si="541"/>
        <v>1153463</v>
      </c>
      <c r="AB459" s="18">
        <f t="shared" si="541"/>
        <v>515494</v>
      </c>
      <c r="AC459" s="18">
        <f t="shared" si="541"/>
        <v>2043095</v>
      </c>
      <c r="AD459" s="18">
        <f t="shared" si="541"/>
        <v>290716</v>
      </c>
      <c r="AE459" s="18">
        <f t="shared" si="541"/>
        <v>256220</v>
      </c>
      <c r="AF459" s="18">
        <f t="shared" si="541"/>
        <v>815675</v>
      </c>
      <c r="AG459" s="18">
        <f t="shared" si="541"/>
        <v>62454</v>
      </c>
      <c r="AH459" s="18">
        <f t="shared" si="541"/>
        <v>445531</v>
      </c>
      <c r="AI459" s="18">
        <f t="shared" si="541"/>
        <v>403908</v>
      </c>
      <c r="AJ459" s="18">
        <f t="shared" si="541"/>
        <v>29682461</v>
      </c>
      <c r="AL459" s="1" t="str">
        <f t="shared" si="513"/>
        <v>YE Apr-04</v>
      </c>
      <c r="AM459" s="35">
        <f t="shared" si="514"/>
        <v>5.4952855829575584E-2</v>
      </c>
      <c r="AN459" s="35">
        <f t="shared" si="478"/>
        <v>0.17368748501008727</v>
      </c>
      <c r="AO459" s="35">
        <f t="shared" si="479"/>
        <v>2.1902294422285268E-2</v>
      </c>
      <c r="AP459" s="35">
        <f t="shared" si="480"/>
        <v>3.2469174304650815E-2</v>
      </c>
      <c r="AQ459" s="35">
        <f t="shared" si="481"/>
        <v>2.7176014818986877E-2</v>
      </c>
      <c r="AR459" s="35">
        <f t="shared" si="482"/>
        <v>6.3340031003493946E-2</v>
      </c>
      <c r="AS459" s="35">
        <f t="shared" si="483"/>
        <v>3.5576969173816149E-2</v>
      </c>
      <c r="AT459" s="35">
        <f t="shared" si="484"/>
        <v>7.7075482386719891E-3</v>
      </c>
      <c r="AU459" s="35">
        <f t="shared" si="485"/>
        <v>1.154378675002723E-2</v>
      </c>
      <c r="AV459" s="35">
        <f t="shared" si="486"/>
        <v>1.5598100171006711E-2</v>
      </c>
      <c r="AW459" s="35">
        <f t="shared" si="487"/>
        <v>3.3710850323360991E-2</v>
      </c>
      <c r="AX459" s="35">
        <f t="shared" si="488"/>
        <v>1.0550742406433214E-2</v>
      </c>
      <c r="AY459" s="35">
        <f t="shared" si="489"/>
        <v>1.7738286592880556E-2</v>
      </c>
      <c r="AZ459" s="35">
        <f t="shared" si="490"/>
        <v>6.2374545021721753E-3</v>
      </c>
      <c r="BA459" s="35">
        <f t="shared" si="491"/>
        <v>6.7638933308124287E-3</v>
      </c>
      <c r="BB459" s="35">
        <f t="shared" si="492"/>
        <v>5.4887632127268689E-3</v>
      </c>
      <c r="BC459" s="35">
        <f t="shared" si="493"/>
        <v>6.1587110314067287E-2</v>
      </c>
      <c r="BD459" s="35">
        <f t="shared" si="494"/>
        <v>5.0493555773559344E-2</v>
      </c>
      <c r="BE459" s="35">
        <f t="shared" si="495"/>
        <v>2.1989787167580207E-2</v>
      </c>
      <c r="BF459" s="35">
        <f t="shared" si="496"/>
        <v>3.897348673346189E-2</v>
      </c>
      <c r="BG459" s="35">
        <f t="shared" si="497"/>
        <v>0.12263019565662026</v>
      </c>
      <c r="BH459" s="35">
        <f t="shared" si="498"/>
        <v>9.1915896057270987E-3</v>
      </c>
      <c r="BI459" s="35">
        <f t="shared" si="499"/>
        <v>1.1812868211972046E-2</v>
      </c>
      <c r="BJ459" s="35">
        <f t="shared" si="500"/>
        <v>7.6843695676042491E-3</v>
      </c>
      <c r="BK459" s="35">
        <f t="shared" si="501"/>
        <v>0.15131902304192366</v>
      </c>
      <c r="BL459" s="35">
        <f t="shared" si="502"/>
        <v>3.8860086432860132E-2</v>
      </c>
      <c r="BM459" s="35">
        <f t="shared" si="503"/>
        <v>1.7366956196792443E-2</v>
      </c>
      <c r="BN459" s="35">
        <f t="shared" si="504"/>
        <v>6.8831725240033156E-2</v>
      </c>
      <c r="BO459" s="35">
        <f t="shared" si="505"/>
        <v>9.7942013635594436E-3</v>
      </c>
      <c r="BP459" s="35">
        <f t="shared" si="506"/>
        <v>8.6320335770002365E-3</v>
      </c>
      <c r="BQ459" s="35">
        <f t="shared" si="507"/>
        <v>2.7480032737177688E-2</v>
      </c>
      <c r="BR459" s="35">
        <f t="shared" si="508"/>
        <v>2.1040708181171365E-3</v>
      </c>
      <c r="BS459" s="35">
        <f t="shared" si="509"/>
        <v>1.5009907702733949E-2</v>
      </c>
      <c r="BT459" s="35">
        <f t="shared" si="510"/>
        <v>1.3607631793064599E-2</v>
      </c>
      <c r="BU459" s="35">
        <f t="shared" si="511"/>
        <v>1</v>
      </c>
    </row>
    <row r="460" spans="1:73">
      <c r="A460" s="2" t="str">
        <f>"YE "&amp;TEXT(A45,"mmm-yy")</f>
        <v>YE May-04</v>
      </c>
      <c r="B460" s="18">
        <f t="shared" ref="B460:AJ460" si="542">IF(OR(B34="C",B35="C",B36="C",B37="C",B38="C",B39="C",B40="C",B41="C",B42="C",B43="C",B44="C",B45="C"),"C",SUM(B34:B45))</f>
        <v>1629880</v>
      </c>
      <c r="C460" s="18">
        <f t="shared" si="542"/>
        <v>5181764</v>
      </c>
      <c r="D460" s="18">
        <f t="shared" si="542"/>
        <v>647329</v>
      </c>
      <c r="E460" s="18">
        <f t="shared" si="542"/>
        <v>964314</v>
      </c>
      <c r="F460" s="18">
        <f t="shared" si="542"/>
        <v>809070</v>
      </c>
      <c r="G460" s="18">
        <f t="shared" si="542"/>
        <v>1887480</v>
      </c>
      <c r="H460" s="18">
        <f t="shared" si="542"/>
        <v>1049022</v>
      </c>
      <c r="I460" s="18">
        <f t="shared" si="542"/>
        <v>228736</v>
      </c>
      <c r="J460" s="18">
        <f t="shared" si="542"/>
        <v>340918</v>
      </c>
      <c r="K460" s="18">
        <f t="shared" si="542"/>
        <v>461244</v>
      </c>
      <c r="L460" s="18">
        <f t="shared" si="542"/>
        <v>1003128</v>
      </c>
      <c r="M460" s="18">
        <f t="shared" si="542"/>
        <v>313293</v>
      </c>
      <c r="N460" s="18">
        <f t="shared" si="542"/>
        <v>525943</v>
      </c>
      <c r="O460" s="18">
        <f t="shared" si="542"/>
        <v>184658</v>
      </c>
      <c r="P460" s="18">
        <f t="shared" si="542"/>
        <v>200143</v>
      </c>
      <c r="Q460" s="18">
        <f t="shared" si="542"/>
        <v>161704</v>
      </c>
      <c r="R460" s="18">
        <f t="shared" si="542"/>
        <v>1823021</v>
      </c>
      <c r="S460" s="18">
        <f t="shared" si="542"/>
        <v>1496254</v>
      </c>
      <c r="T460" s="18">
        <f t="shared" si="542"/>
        <v>653273</v>
      </c>
      <c r="U460" s="18">
        <f t="shared" si="542"/>
        <v>1151553</v>
      </c>
      <c r="V460" s="18">
        <f t="shared" si="542"/>
        <v>3676030</v>
      </c>
      <c r="W460" s="18">
        <f t="shared" si="542"/>
        <v>275485</v>
      </c>
      <c r="X460" s="18">
        <f t="shared" si="542"/>
        <v>353290</v>
      </c>
      <c r="Y460" s="18">
        <f t="shared" si="542"/>
        <v>229045</v>
      </c>
      <c r="Z460" s="18">
        <f t="shared" si="542"/>
        <v>4533850</v>
      </c>
      <c r="AA460" s="18">
        <f t="shared" si="542"/>
        <v>1155812</v>
      </c>
      <c r="AB460" s="18">
        <f t="shared" si="542"/>
        <v>512438</v>
      </c>
      <c r="AC460" s="18">
        <f t="shared" si="542"/>
        <v>2059426</v>
      </c>
      <c r="AD460" s="18">
        <f t="shared" si="542"/>
        <v>290745</v>
      </c>
      <c r="AE460" s="18">
        <f t="shared" si="542"/>
        <v>256458</v>
      </c>
      <c r="AF460" s="18">
        <f t="shared" si="542"/>
        <v>816856</v>
      </c>
      <c r="AG460" s="18">
        <f t="shared" si="542"/>
        <v>61960</v>
      </c>
      <c r="AH460" s="18">
        <f t="shared" si="542"/>
        <v>447273</v>
      </c>
      <c r="AI460" s="18">
        <f t="shared" si="542"/>
        <v>400844</v>
      </c>
      <c r="AJ460" s="18">
        <f t="shared" si="542"/>
        <v>29752128</v>
      </c>
      <c r="AL460" s="1" t="str">
        <f t="shared" si="513"/>
        <v>YE May-04</v>
      </c>
      <c r="AM460" s="35">
        <f t="shared" si="514"/>
        <v>5.478196383129301E-2</v>
      </c>
      <c r="AN460" s="35">
        <f t="shared" si="478"/>
        <v>0.17416448329343032</v>
      </c>
      <c r="AO460" s="35">
        <f t="shared" si="479"/>
        <v>2.1757401689048932E-2</v>
      </c>
      <c r="AP460" s="35">
        <f t="shared" si="480"/>
        <v>3.2411597583877023E-2</v>
      </c>
      <c r="AQ460" s="35">
        <f t="shared" si="481"/>
        <v>2.719368510380165E-2</v>
      </c>
      <c r="AR460" s="35">
        <f t="shared" si="482"/>
        <v>6.3440168044450462E-2</v>
      </c>
      <c r="AS460" s="35">
        <f t="shared" si="483"/>
        <v>3.5258721661858942E-2</v>
      </c>
      <c r="AT460" s="35">
        <f t="shared" si="484"/>
        <v>7.6880551199564615E-3</v>
      </c>
      <c r="AU460" s="35">
        <f t="shared" si="485"/>
        <v>1.1458608943871174E-2</v>
      </c>
      <c r="AV460" s="35">
        <f t="shared" si="486"/>
        <v>1.5502891087319871E-2</v>
      </c>
      <c r="AW460" s="35">
        <f t="shared" si="487"/>
        <v>3.3716176537019471E-2</v>
      </c>
      <c r="AX460" s="35">
        <f t="shared" si="488"/>
        <v>1.0530103930717157E-2</v>
      </c>
      <c r="AY460" s="35">
        <f t="shared" si="489"/>
        <v>1.7677491841928079E-2</v>
      </c>
      <c r="AZ460" s="35">
        <f t="shared" si="490"/>
        <v>6.2065476459364517E-3</v>
      </c>
      <c r="BA460" s="35">
        <f t="shared" si="491"/>
        <v>6.7270146189207037E-3</v>
      </c>
      <c r="BB460" s="35">
        <f t="shared" si="492"/>
        <v>5.4350398062283142E-3</v>
      </c>
      <c r="BC460" s="35">
        <f t="shared" si="493"/>
        <v>6.1273633939730295E-2</v>
      </c>
      <c r="BD460" s="35">
        <f t="shared" si="494"/>
        <v>5.0290654839882376E-2</v>
      </c>
      <c r="BE460" s="35">
        <f t="shared" si="495"/>
        <v>2.1957185717942595E-2</v>
      </c>
      <c r="BF460" s="35">
        <f t="shared" si="496"/>
        <v>3.8704895327151052E-2</v>
      </c>
      <c r="BG460" s="35">
        <f t="shared" si="497"/>
        <v>0.12355519578297056</v>
      </c>
      <c r="BH460" s="35">
        <f t="shared" si="498"/>
        <v>9.2593376850220593E-3</v>
      </c>
      <c r="BI460" s="35">
        <f t="shared" si="499"/>
        <v>1.1874444745599374E-2</v>
      </c>
      <c r="BJ460" s="35">
        <f t="shared" si="500"/>
        <v>7.6984409316873063E-3</v>
      </c>
      <c r="BK460" s="35">
        <f t="shared" si="501"/>
        <v>0.15238741914527928</v>
      </c>
      <c r="BL460" s="35">
        <f t="shared" si="502"/>
        <v>3.8848044751622471E-2</v>
      </c>
      <c r="BM460" s="35">
        <f t="shared" si="503"/>
        <v>1.7223574730520115E-2</v>
      </c>
      <c r="BN460" s="35">
        <f t="shared" si="504"/>
        <v>6.9219452134650666E-2</v>
      </c>
      <c r="BO460" s="35">
        <f t="shared" si="505"/>
        <v>9.7722421737362793E-3</v>
      </c>
      <c r="BP460" s="35">
        <f t="shared" si="506"/>
        <v>8.6198204041068923E-3</v>
      </c>
      <c r="BQ460" s="35">
        <f t="shared" si="507"/>
        <v>2.7455380670585984E-2</v>
      </c>
      <c r="BR460" s="35">
        <f t="shared" si="508"/>
        <v>2.0825401127610101E-3</v>
      </c>
      <c r="BS460" s="35">
        <f t="shared" si="509"/>
        <v>1.5033311230712641E-2</v>
      </c>
      <c r="BT460" s="35">
        <f t="shared" si="510"/>
        <v>1.3472784198831089E-2</v>
      </c>
      <c r="BU460" s="35">
        <f t="shared" si="511"/>
        <v>1</v>
      </c>
    </row>
    <row r="461" spans="1:73">
      <c r="A461" s="2" t="str">
        <f>"YE "&amp;TEXT(A46,"mmm-yy")</f>
        <v>YE Jun-04</v>
      </c>
      <c r="B461" s="18">
        <f t="shared" ref="B461:AJ461" si="543">IF(OR(B35="C",B36="C",B37="C",B38="C",B39="C",B40="C",B41="C",B42="C",B43="C",B44="C",B45="C",B46="C"),"C",SUM(B35:B46))</f>
        <v>1643134</v>
      </c>
      <c r="C461" s="18">
        <f t="shared" si="543"/>
        <v>5224397</v>
      </c>
      <c r="D461" s="18">
        <f t="shared" si="543"/>
        <v>651686</v>
      </c>
      <c r="E461" s="18">
        <f t="shared" si="543"/>
        <v>973313</v>
      </c>
      <c r="F461" s="18">
        <f t="shared" si="543"/>
        <v>813228</v>
      </c>
      <c r="G461" s="18">
        <f t="shared" si="543"/>
        <v>1899912</v>
      </c>
      <c r="H461" s="18">
        <f t="shared" si="543"/>
        <v>1059356</v>
      </c>
      <c r="I461" s="18">
        <f t="shared" si="543"/>
        <v>230512</v>
      </c>
      <c r="J461" s="18">
        <f t="shared" si="543"/>
        <v>342289</v>
      </c>
      <c r="K461" s="18">
        <f t="shared" si="543"/>
        <v>466798</v>
      </c>
      <c r="L461" s="18">
        <f t="shared" si="543"/>
        <v>1007467</v>
      </c>
      <c r="M461" s="18">
        <f t="shared" si="543"/>
        <v>318168</v>
      </c>
      <c r="N461" s="18">
        <f t="shared" si="543"/>
        <v>532501</v>
      </c>
      <c r="O461" s="18">
        <f t="shared" si="543"/>
        <v>186706</v>
      </c>
      <c r="P461" s="18">
        <f t="shared" si="543"/>
        <v>201856</v>
      </c>
      <c r="Q461" s="18">
        <f t="shared" si="543"/>
        <v>161259</v>
      </c>
      <c r="R461" s="18">
        <f t="shared" si="543"/>
        <v>1824575</v>
      </c>
      <c r="S461" s="18">
        <f t="shared" si="543"/>
        <v>1496551</v>
      </c>
      <c r="T461" s="18">
        <f t="shared" si="543"/>
        <v>654538</v>
      </c>
      <c r="U461" s="18">
        <f t="shared" si="543"/>
        <v>1151418</v>
      </c>
      <c r="V461" s="18">
        <f t="shared" si="543"/>
        <v>3707349</v>
      </c>
      <c r="W461" s="18">
        <f t="shared" si="543"/>
        <v>278979</v>
      </c>
      <c r="X461" s="18">
        <f t="shared" si="543"/>
        <v>354237</v>
      </c>
      <c r="Y461" s="18">
        <f t="shared" si="543"/>
        <v>235326</v>
      </c>
      <c r="Z461" s="18">
        <f t="shared" si="543"/>
        <v>4575891</v>
      </c>
      <c r="AA461" s="18">
        <f t="shared" si="543"/>
        <v>1160114</v>
      </c>
      <c r="AB461" s="18">
        <f t="shared" si="543"/>
        <v>512363</v>
      </c>
      <c r="AC461" s="18">
        <f t="shared" si="543"/>
        <v>2085517</v>
      </c>
      <c r="AD461" s="18">
        <f t="shared" si="543"/>
        <v>293012</v>
      </c>
      <c r="AE461" s="18">
        <f t="shared" si="543"/>
        <v>258526</v>
      </c>
      <c r="AF461" s="18">
        <f t="shared" si="543"/>
        <v>829959</v>
      </c>
      <c r="AG461" s="18">
        <f t="shared" si="543"/>
        <v>62290</v>
      </c>
      <c r="AH461" s="18">
        <f t="shared" si="543"/>
        <v>448877</v>
      </c>
      <c r="AI461" s="18">
        <f t="shared" si="543"/>
        <v>400839</v>
      </c>
      <c r="AJ461" s="18">
        <f t="shared" si="543"/>
        <v>29970493</v>
      </c>
      <c r="AL461" s="1" t="str">
        <f t="shared" si="513"/>
        <v>YE Jun-04</v>
      </c>
      <c r="AM461" s="35">
        <f t="shared" si="514"/>
        <v>5.4825057432321848E-2</v>
      </c>
      <c r="AN461" s="35">
        <f t="shared" si="478"/>
        <v>0.1743180200605976</v>
      </c>
      <c r="AO461" s="35">
        <f t="shared" si="479"/>
        <v>2.1744253589689032E-2</v>
      </c>
      <c r="AP461" s="35">
        <f t="shared" si="480"/>
        <v>3.2475708691211719E-2</v>
      </c>
      <c r="AQ461" s="35">
        <f t="shared" si="481"/>
        <v>2.713428838157584E-2</v>
      </c>
      <c r="AR461" s="35">
        <f t="shared" si="482"/>
        <v>6.3392750996788746E-2</v>
      </c>
      <c r="AS461" s="35">
        <f t="shared" si="483"/>
        <v>3.5346632436109741E-2</v>
      </c>
      <c r="AT461" s="35">
        <f t="shared" si="484"/>
        <v>7.6912982379035277E-3</v>
      </c>
      <c r="AU461" s="35">
        <f t="shared" si="485"/>
        <v>1.1420866516943849E-2</v>
      </c>
      <c r="AV461" s="35">
        <f t="shared" si="486"/>
        <v>1.5575252632647718E-2</v>
      </c>
      <c r="AW461" s="35">
        <f t="shared" si="487"/>
        <v>3.3615296218183661E-2</v>
      </c>
      <c r="AX461" s="35">
        <f t="shared" si="488"/>
        <v>1.0616041584634594E-2</v>
      </c>
      <c r="AY461" s="35">
        <f t="shared" si="489"/>
        <v>1.7767508862800489E-2</v>
      </c>
      <c r="AZ461" s="35">
        <f t="shared" si="490"/>
        <v>6.2296606198636775E-3</v>
      </c>
      <c r="BA461" s="35">
        <f t="shared" si="491"/>
        <v>6.7351578100500386E-3</v>
      </c>
      <c r="BB461" s="35">
        <f t="shared" si="492"/>
        <v>5.3805921711064277E-3</v>
      </c>
      <c r="BC461" s="35">
        <f t="shared" si="493"/>
        <v>6.0879045266289081E-2</v>
      </c>
      <c r="BD461" s="35">
        <f t="shared" si="494"/>
        <v>4.9934146895748426E-2</v>
      </c>
      <c r="BE461" s="35">
        <f t="shared" si="495"/>
        <v>2.1839413852818505E-2</v>
      </c>
      <c r="BF461" s="35">
        <f t="shared" si="496"/>
        <v>3.8418387044884449E-2</v>
      </c>
      <c r="BG461" s="35">
        <f t="shared" si="497"/>
        <v>0.12369996716437064</v>
      </c>
      <c r="BH461" s="35">
        <f t="shared" si="498"/>
        <v>9.3084554865347068E-3</v>
      </c>
      <c r="BI461" s="35">
        <f t="shared" si="499"/>
        <v>1.1819525291092143E-2</v>
      </c>
      <c r="BJ461" s="35">
        <f t="shared" si="500"/>
        <v>7.8519228896234711E-3</v>
      </c>
      <c r="BK461" s="35">
        <f t="shared" si="501"/>
        <v>0.15267987083162096</v>
      </c>
      <c r="BL461" s="35">
        <f t="shared" si="502"/>
        <v>3.8708539095436298E-2</v>
      </c>
      <c r="BM461" s="35">
        <f t="shared" si="503"/>
        <v>1.7095581310591055E-2</v>
      </c>
      <c r="BN461" s="35">
        <f t="shared" si="504"/>
        <v>6.9585675484217097E-2</v>
      </c>
      <c r="BO461" s="35">
        <f t="shared" si="505"/>
        <v>9.7766826858670629E-3</v>
      </c>
      <c r="BP461" s="35">
        <f t="shared" si="506"/>
        <v>8.6260175967075355E-3</v>
      </c>
      <c r="BQ461" s="35">
        <f t="shared" si="507"/>
        <v>2.7692537456757885E-2</v>
      </c>
      <c r="BR461" s="35">
        <f t="shared" si="508"/>
        <v>2.078377556218378E-3</v>
      </c>
      <c r="BS461" s="35">
        <f t="shared" si="509"/>
        <v>1.4977297837576446E-2</v>
      </c>
      <c r="BT461" s="35">
        <f t="shared" si="510"/>
        <v>1.3374454667796088E-2</v>
      </c>
      <c r="BU461" s="35">
        <f t="shared" si="511"/>
        <v>1</v>
      </c>
    </row>
    <row r="462" spans="1:73">
      <c r="A462" s="2" t="str">
        <f>"YE "&amp;TEXT(A47,"mmm-yy")</f>
        <v>YE Jul-04</v>
      </c>
      <c r="B462" s="18">
        <f t="shared" ref="B462:AJ462" si="544">IF(OR(B36="C",B37="C",B38="C",B39="C",B40="C",B41="C",B42="C",B43="C",B44="C",B45="C",B46="C",B47="C"),"C",SUM(B36:B47))</f>
        <v>1653783</v>
      </c>
      <c r="C462" s="18">
        <f t="shared" si="544"/>
        <v>5241524</v>
      </c>
      <c r="D462" s="18">
        <f t="shared" si="544"/>
        <v>650960</v>
      </c>
      <c r="E462" s="18">
        <f t="shared" si="544"/>
        <v>973410</v>
      </c>
      <c r="F462" s="18">
        <f t="shared" si="544"/>
        <v>815033</v>
      </c>
      <c r="G462" s="18">
        <f t="shared" si="544"/>
        <v>1902645</v>
      </c>
      <c r="H462" s="18">
        <f t="shared" si="544"/>
        <v>1064238</v>
      </c>
      <c r="I462" s="18">
        <f t="shared" si="544"/>
        <v>232494</v>
      </c>
      <c r="J462" s="18">
        <f t="shared" si="544"/>
        <v>342339</v>
      </c>
      <c r="K462" s="18">
        <f t="shared" si="544"/>
        <v>470799</v>
      </c>
      <c r="L462" s="18">
        <f t="shared" si="544"/>
        <v>1004496</v>
      </c>
      <c r="M462" s="18">
        <f t="shared" si="544"/>
        <v>331527</v>
      </c>
      <c r="N462" s="18">
        <f t="shared" si="544"/>
        <v>539091</v>
      </c>
      <c r="O462" s="18">
        <f t="shared" si="544"/>
        <v>188542</v>
      </c>
      <c r="P462" s="18">
        <f t="shared" si="544"/>
        <v>202709</v>
      </c>
      <c r="Q462" s="18">
        <f t="shared" si="544"/>
        <v>162919</v>
      </c>
      <c r="R462" s="18">
        <f t="shared" si="544"/>
        <v>1840430</v>
      </c>
      <c r="S462" s="18">
        <f t="shared" si="544"/>
        <v>1511081</v>
      </c>
      <c r="T462" s="18">
        <f t="shared" si="544"/>
        <v>657849</v>
      </c>
      <c r="U462" s="18">
        <f t="shared" si="544"/>
        <v>1150281</v>
      </c>
      <c r="V462" s="18">
        <f t="shared" si="544"/>
        <v>3737039</v>
      </c>
      <c r="W462" s="18">
        <f t="shared" si="544"/>
        <v>277491</v>
      </c>
      <c r="X462" s="18">
        <f t="shared" si="544"/>
        <v>354977</v>
      </c>
      <c r="Y462" s="18">
        <f t="shared" si="544"/>
        <v>239666</v>
      </c>
      <c r="Z462" s="18">
        <f t="shared" si="544"/>
        <v>4609173</v>
      </c>
      <c r="AA462" s="18">
        <f t="shared" si="544"/>
        <v>1160862</v>
      </c>
      <c r="AB462" s="18">
        <f t="shared" si="544"/>
        <v>512367</v>
      </c>
      <c r="AC462" s="18">
        <f t="shared" si="544"/>
        <v>2086842</v>
      </c>
      <c r="AD462" s="18">
        <f t="shared" si="544"/>
        <v>292028</v>
      </c>
      <c r="AE462" s="18">
        <f t="shared" si="544"/>
        <v>257178</v>
      </c>
      <c r="AF462" s="18">
        <f t="shared" si="544"/>
        <v>831890</v>
      </c>
      <c r="AG462" s="18">
        <f t="shared" si="544"/>
        <v>61745</v>
      </c>
      <c r="AH462" s="18">
        <f t="shared" si="544"/>
        <v>447624</v>
      </c>
      <c r="AI462" s="18">
        <f t="shared" si="544"/>
        <v>399925</v>
      </c>
      <c r="AJ462" s="18">
        <f t="shared" si="544"/>
        <v>30084694</v>
      </c>
      <c r="AL462" s="1" t="str">
        <f t="shared" si="513"/>
        <v>YE Jul-04</v>
      </c>
      <c r="AM462" s="35">
        <f t="shared" si="514"/>
        <v>5.4970909792201976E-2</v>
      </c>
      <c r="AN462" s="35">
        <f t="shared" si="478"/>
        <v>0.1742256045549275</v>
      </c>
      <c r="AO462" s="35">
        <f t="shared" si="479"/>
        <v>2.1637580890801148E-2</v>
      </c>
      <c r="AP462" s="35">
        <f t="shared" si="480"/>
        <v>3.2355655669956289E-2</v>
      </c>
      <c r="AQ462" s="35">
        <f t="shared" si="481"/>
        <v>2.7091284358750665E-2</v>
      </c>
      <c r="AR462" s="35">
        <f t="shared" si="482"/>
        <v>6.3242956700839306E-2</v>
      </c>
      <c r="AS462" s="35">
        <f t="shared" si="483"/>
        <v>3.5374732413764952E-2</v>
      </c>
      <c r="AT462" s="35">
        <f t="shared" si="484"/>
        <v>7.7279828739491253E-3</v>
      </c>
      <c r="AU462" s="35">
        <f t="shared" si="485"/>
        <v>1.1379175071549672E-2</v>
      </c>
      <c r="AV462" s="35">
        <f t="shared" si="486"/>
        <v>1.5649120446430333E-2</v>
      </c>
      <c r="AW462" s="35">
        <f t="shared" si="487"/>
        <v>3.3388938574545585E-2</v>
      </c>
      <c r="AX462" s="35">
        <f t="shared" si="488"/>
        <v>1.1019789664471907E-2</v>
      </c>
      <c r="AY462" s="35">
        <f t="shared" si="489"/>
        <v>1.7919111957728405E-2</v>
      </c>
      <c r="AZ462" s="35">
        <f t="shared" si="490"/>
        <v>6.2670406419955606E-3</v>
      </c>
      <c r="BA462" s="35">
        <f t="shared" si="491"/>
        <v>6.7379445508071317E-3</v>
      </c>
      <c r="BB462" s="35">
        <f t="shared" si="492"/>
        <v>5.4153450920923444E-3</v>
      </c>
      <c r="BC462" s="35">
        <f t="shared" si="493"/>
        <v>6.1174961593426877E-2</v>
      </c>
      <c r="BD462" s="35">
        <f t="shared" si="494"/>
        <v>5.0227567546473964E-2</v>
      </c>
      <c r="BE462" s="35">
        <f t="shared" si="495"/>
        <v>2.1866567763660819E-2</v>
      </c>
      <c r="BF462" s="35">
        <f t="shared" si="496"/>
        <v>3.8234758179690978E-2</v>
      </c>
      <c r="BG462" s="35">
        <f t="shared" si="497"/>
        <v>0.12421728470962676</v>
      </c>
      <c r="BH462" s="35">
        <f t="shared" si="498"/>
        <v>9.2236603769345303E-3</v>
      </c>
      <c r="BI462" s="35">
        <f t="shared" si="499"/>
        <v>1.179925579432518E-2</v>
      </c>
      <c r="BJ462" s="35">
        <f t="shared" si="500"/>
        <v>7.9663765235571289E-3</v>
      </c>
      <c r="BK462" s="35">
        <f t="shared" si="501"/>
        <v>0.1532065774044436</v>
      </c>
      <c r="BL462" s="35">
        <f t="shared" si="502"/>
        <v>3.8586465263698543E-2</v>
      </c>
      <c r="BM462" s="35">
        <f t="shared" si="503"/>
        <v>1.7030819725139968E-2</v>
      </c>
      <c r="BN462" s="35">
        <f t="shared" si="504"/>
        <v>6.9365571742228793E-2</v>
      </c>
      <c r="BO462" s="35">
        <f t="shared" si="505"/>
        <v>9.7068628984559382E-3</v>
      </c>
      <c r="BP462" s="35">
        <f t="shared" si="506"/>
        <v>8.5484665391644E-3</v>
      </c>
      <c r="BQ462" s="35">
        <f t="shared" si="507"/>
        <v>2.7651602505912143E-2</v>
      </c>
      <c r="BR462" s="35">
        <f t="shared" si="508"/>
        <v>2.0523725453215512E-3</v>
      </c>
      <c r="BS462" s="35">
        <f t="shared" si="509"/>
        <v>1.4878795177374914E-2</v>
      </c>
      <c r="BT462" s="35">
        <f t="shared" si="510"/>
        <v>1.3293304562113877E-2</v>
      </c>
      <c r="BU462" s="35">
        <f t="shared" si="511"/>
        <v>1</v>
      </c>
    </row>
    <row r="463" spans="1:73">
      <c r="A463" s="2" t="str">
        <f>"YE "&amp;TEXT(A48,"mmm-yy")</f>
        <v>YE Aug-04</v>
      </c>
      <c r="B463" s="18">
        <f t="shared" ref="B463:AJ463" si="545">IF(OR(B37="C",B38="C",B39="C",B40="C",B41="C",B42="C",B43="C",B44="C",B45="C",B46="C",B47="C",B48="C"),"C",SUM(B37:B48))</f>
        <v>1654465</v>
      </c>
      <c r="C463" s="18">
        <f t="shared" si="545"/>
        <v>5246331</v>
      </c>
      <c r="D463" s="18">
        <f t="shared" si="545"/>
        <v>649682</v>
      </c>
      <c r="E463" s="18">
        <f t="shared" si="545"/>
        <v>974786</v>
      </c>
      <c r="F463" s="18">
        <f t="shared" si="545"/>
        <v>820385</v>
      </c>
      <c r="G463" s="18">
        <f t="shared" si="545"/>
        <v>1910876</v>
      </c>
      <c r="H463" s="18">
        <f t="shared" si="545"/>
        <v>1066267</v>
      </c>
      <c r="I463" s="18">
        <f t="shared" si="545"/>
        <v>235155</v>
      </c>
      <c r="J463" s="18">
        <f t="shared" si="545"/>
        <v>341086</v>
      </c>
      <c r="K463" s="18">
        <f t="shared" si="545"/>
        <v>476773</v>
      </c>
      <c r="L463" s="18">
        <f t="shared" si="545"/>
        <v>1004650</v>
      </c>
      <c r="M463" s="18">
        <f t="shared" si="545"/>
        <v>336424</v>
      </c>
      <c r="N463" s="18">
        <f t="shared" si="545"/>
        <v>538495</v>
      </c>
      <c r="O463" s="18">
        <f t="shared" si="545"/>
        <v>188246</v>
      </c>
      <c r="P463" s="18">
        <f t="shared" si="545"/>
        <v>200789</v>
      </c>
      <c r="Q463" s="18">
        <f t="shared" si="545"/>
        <v>162433</v>
      </c>
      <c r="R463" s="18">
        <f t="shared" si="545"/>
        <v>1845519</v>
      </c>
      <c r="S463" s="18">
        <f t="shared" si="545"/>
        <v>1515523</v>
      </c>
      <c r="T463" s="18">
        <f t="shared" si="545"/>
        <v>655384</v>
      </c>
      <c r="U463" s="18">
        <f t="shared" si="545"/>
        <v>1148328</v>
      </c>
      <c r="V463" s="18">
        <f t="shared" si="545"/>
        <v>3757323</v>
      </c>
      <c r="W463" s="18">
        <f t="shared" si="545"/>
        <v>276790</v>
      </c>
      <c r="X463" s="18">
        <f t="shared" si="545"/>
        <v>354730</v>
      </c>
      <c r="Y463" s="18">
        <f t="shared" si="545"/>
        <v>244974</v>
      </c>
      <c r="Z463" s="18">
        <f t="shared" si="545"/>
        <v>4633817</v>
      </c>
      <c r="AA463" s="18">
        <f t="shared" si="545"/>
        <v>1163877</v>
      </c>
      <c r="AB463" s="18">
        <f t="shared" si="545"/>
        <v>515882</v>
      </c>
      <c r="AC463" s="18">
        <f t="shared" si="545"/>
        <v>2104125</v>
      </c>
      <c r="AD463" s="18">
        <f t="shared" si="545"/>
        <v>292119</v>
      </c>
      <c r="AE463" s="18">
        <f t="shared" si="545"/>
        <v>257644</v>
      </c>
      <c r="AF463" s="18">
        <f t="shared" si="545"/>
        <v>834345</v>
      </c>
      <c r="AG463" s="18">
        <f t="shared" si="545"/>
        <v>61325</v>
      </c>
      <c r="AH463" s="18">
        <f t="shared" si="545"/>
        <v>446759</v>
      </c>
      <c r="AI463" s="18">
        <f t="shared" si="545"/>
        <v>401600</v>
      </c>
      <c r="AJ463" s="18">
        <f t="shared" si="545"/>
        <v>30167556</v>
      </c>
      <c r="AL463" s="1" t="str">
        <f t="shared" si="513"/>
        <v>YE Aug-04</v>
      </c>
      <c r="AM463" s="35">
        <f t="shared" si="514"/>
        <v>5.4842526852357548E-2</v>
      </c>
      <c r="AN463" s="35">
        <f t="shared" si="478"/>
        <v>0.17390639798596877</v>
      </c>
      <c r="AO463" s="35">
        <f t="shared" si="479"/>
        <v>2.1535785000283084E-2</v>
      </c>
      <c r="AP463" s="35">
        <f t="shared" si="480"/>
        <v>3.2312395475457147E-2</v>
      </c>
      <c r="AQ463" s="35">
        <f t="shared" si="481"/>
        <v>2.7194281167490002E-2</v>
      </c>
      <c r="AR463" s="35">
        <f t="shared" si="482"/>
        <v>6.3342088434343177E-2</v>
      </c>
      <c r="AS463" s="35">
        <f t="shared" si="483"/>
        <v>3.5344825414428668E-2</v>
      </c>
      <c r="AT463" s="35">
        <f t="shared" si="484"/>
        <v>7.7949635694717859E-3</v>
      </c>
      <c r="AU463" s="35">
        <f t="shared" si="485"/>
        <v>1.1306384912321037E-2</v>
      </c>
      <c r="AV463" s="35">
        <f t="shared" si="486"/>
        <v>1.580416391702397E-2</v>
      </c>
      <c r="AW463" s="35">
        <f t="shared" si="487"/>
        <v>3.3302333142267146E-2</v>
      </c>
      <c r="AX463" s="35">
        <f t="shared" si="488"/>
        <v>1.1151848031706645E-2</v>
      </c>
      <c r="AY463" s="35">
        <f t="shared" si="489"/>
        <v>1.7850136749559691E-2</v>
      </c>
      <c r="AZ463" s="35">
        <f t="shared" si="490"/>
        <v>6.2400149352503063E-3</v>
      </c>
      <c r="BA463" s="35">
        <f t="shared" si="491"/>
        <v>6.6557927330937912E-3</v>
      </c>
      <c r="BB463" s="35">
        <f t="shared" si="492"/>
        <v>5.3843606024962711E-3</v>
      </c>
      <c r="BC463" s="35">
        <f t="shared" si="493"/>
        <v>6.117562191647212E-2</v>
      </c>
      <c r="BD463" s="35">
        <f t="shared" si="494"/>
        <v>5.0236850476054473E-2</v>
      </c>
      <c r="BE463" s="35">
        <f t="shared" si="495"/>
        <v>2.1724796002699057E-2</v>
      </c>
      <c r="BF463" s="35">
        <f t="shared" si="496"/>
        <v>3.8064999365543563E-2</v>
      </c>
      <c r="BG463" s="35">
        <f t="shared" si="497"/>
        <v>0.12454847187488439</v>
      </c>
      <c r="BH463" s="35">
        <f t="shared" si="498"/>
        <v>9.1750886283264044E-3</v>
      </c>
      <c r="BI463" s="35">
        <f t="shared" si="499"/>
        <v>1.1758658871802542E-2</v>
      </c>
      <c r="BJ463" s="35">
        <f t="shared" si="500"/>
        <v>8.1204456867503619E-3</v>
      </c>
      <c r="BK463" s="35">
        <f t="shared" si="501"/>
        <v>0.1536026650617637</v>
      </c>
      <c r="BL463" s="35">
        <f t="shared" si="502"/>
        <v>3.8580420634671236E-2</v>
      </c>
      <c r="BM463" s="35">
        <f t="shared" si="503"/>
        <v>1.7100556637733598E-2</v>
      </c>
      <c r="BN463" s="35">
        <f t="shared" si="504"/>
        <v>6.9747943784375502E-2</v>
      </c>
      <c r="BO463" s="35">
        <f t="shared" si="505"/>
        <v>9.6832172947652773E-3</v>
      </c>
      <c r="BP463" s="35">
        <f t="shared" si="506"/>
        <v>8.5404333052369243E-3</v>
      </c>
      <c r="BQ463" s="35">
        <f t="shared" si="507"/>
        <v>2.7657029956288139E-2</v>
      </c>
      <c r="BR463" s="35">
        <f t="shared" si="508"/>
        <v>2.0328129995018491E-3</v>
      </c>
      <c r="BS463" s="35">
        <f t="shared" si="509"/>
        <v>1.4809254021107974E-2</v>
      </c>
      <c r="BT463" s="35">
        <f t="shared" si="510"/>
        <v>1.3312314726456461E-2</v>
      </c>
      <c r="BU463" s="35">
        <f t="shared" si="511"/>
        <v>1</v>
      </c>
    </row>
    <row r="464" spans="1:73">
      <c r="A464" s="2" t="str">
        <f>"YE "&amp;TEXT(A49,"mmm-yy")</f>
        <v>YE Sep-04</v>
      </c>
      <c r="B464" s="18">
        <f t="shared" ref="B464:AJ464" si="546">IF(OR(B38="C",B39="C",B40="C",B41="C",B42="C",B43="C",B44="C",B45="C",B46="C",B47="C",B48="C",B49="C"),"C",SUM(B38:B49))</f>
        <v>1654311</v>
      </c>
      <c r="C464" s="18">
        <f t="shared" si="546"/>
        <v>5259136</v>
      </c>
      <c r="D464" s="18">
        <f t="shared" si="546"/>
        <v>649715</v>
      </c>
      <c r="E464" s="18">
        <f t="shared" si="546"/>
        <v>976455</v>
      </c>
      <c r="F464" s="18">
        <f t="shared" si="546"/>
        <v>824164</v>
      </c>
      <c r="G464" s="18">
        <f t="shared" si="546"/>
        <v>1916699</v>
      </c>
      <c r="H464" s="18">
        <f t="shared" si="546"/>
        <v>1072773</v>
      </c>
      <c r="I464" s="18">
        <f t="shared" si="546"/>
        <v>236769</v>
      </c>
      <c r="J464" s="18">
        <f t="shared" si="546"/>
        <v>341754</v>
      </c>
      <c r="K464" s="18">
        <f t="shared" si="546"/>
        <v>483129</v>
      </c>
      <c r="L464" s="18">
        <f t="shared" si="546"/>
        <v>1006452</v>
      </c>
      <c r="M464" s="18">
        <f t="shared" si="546"/>
        <v>343962</v>
      </c>
      <c r="N464" s="18">
        <f t="shared" si="546"/>
        <v>540115</v>
      </c>
      <c r="O464" s="18">
        <f t="shared" si="546"/>
        <v>186553</v>
      </c>
      <c r="P464" s="18">
        <f t="shared" si="546"/>
        <v>198990</v>
      </c>
      <c r="Q464" s="18">
        <f t="shared" si="546"/>
        <v>162090</v>
      </c>
      <c r="R464" s="18">
        <f t="shared" si="546"/>
        <v>1849998</v>
      </c>
      <c r="S464" s="18">
        <f t="shared" si="546"/>
        <v>1521048</v>
      </c>
      <c r="T464" s="18">
        <f t="shared" si="546"/>
        <v>659411</v>
      </c>
      <c r="U464" s="18">
        <f t="shared" si="546"/>
        <v>1149585</v>
      </c>
      <c r="V464" s="18">
        <f t="shared" si="546"/>
        <v>3790962</v>
      </c>
      <c r="W464" s="18">
        <f t="shared" si="546"/>
        <v>280100</v>
      </c>
      <c r="X464" s="18">
        <f t="shared" si="546"/>
        <v>357913</v>
      </c>
      <c r="Y464" s="18">
        <f t="shared" si="546"/>
        <v>245342</v>
      </c>
      <c r="Z464" s="18">
        <f t="shared" si="546"/>
        <v>4674316</v>
      </c>
      <c r="AA464" s="18">
        <f t="shared" si="546"/>
        <v>1177392</v>
      </c>
      <c r="AB464" s="18">
        <f t="shared" si="546"/>
        <v>522041</v>
      </c>
      <c r="AC464" s="18">
        <f t="shared" si="546"/>
        <v>2124404</v>
      </c>
      <c r="AD464" s="18">
        <f t="shared" si="546"/>
        <v>292314</v>
      </c>
      <c r="AE464" s="18">
        <f t="shared" si="546"/>
        <v>256527</v>
      </c>
      <c r="AF464" s="18">
        <f t="shared" si="546"/>
        <v>838911</v>
      </c>
      <c r="AG464" s="18">
        <f t="shared" si="546"/>
        <v>60685</v>
      </c>
      <c r="AH464" s="18">
        <f t="shared" si="546"/>
        <v>449015</v>
      </c>
      <c r="AI464" s="18">
        <f t="shared" si="546"/>
        <v>399201</v>
      </c>
      <c r="AJ464" s="18">
        <f t="shared" si="546"/>
        <v>30306857</v>
      </c>
      <c r="AL464" s="1" t="str">
        <f t="shared" si="513"/>
        <v>YE Sep-04</v>
      </c>
      <c r="AM464" s="35">
        <f t="shared" si="514"/>
        <v>5.4585369904903036E-2</v>
      </c>
      <c r="AN464" s="35">
        <f t="shared" si="478"/>
        <v>0.17352957451180107</v>
      </c>
      <c r="AO464" s="35">
        <f t="shared" si="479"/>
        <v>2.1437887802090463E-2</v>
      </c>
      <c r="AP464" s="35">
        <f t="shared" si="480"/>
        <v>3.2218946359234807E-2</v>
      </c>
      <c r="AQ464" s="35">
        <f t="shared" si="481"/>
        <v>2.7193977917274629E-2</v>
      </c>
      <c r="AR464" s="35">
        <f t="shared" si="482"/>
        <v>6.3243080600538681E-2</v>
      </c>
      <c r="AS464" s="35">
        <f t="shared" si="483"/>
        <v>3.5397039026514691E-2</v>
      </c>
      <c r="AT464" s="35">
        <f t="shared" si="484"/>
        <v>7.8123904435224018E-3</v>
      </c>
      <c r="AU464" s="35">
        <f t="shared" si="485"/>
        <v>1.1276457997607604E-2</v>
      </c>
      <c r="AV464" s="35">
        <f t="shared" si="486"/>
        <v>1.5941243923776063E-2</v>
      </c>
      <c r="AW464" s="35">
        <f t="shared" si="487"/>
        <v>3.3208722369330479E-2</v>
      </c>
      <c r="AX464" s="35">
        <f t="shared" si="488"/>
        <v>1.1349312797430627E-2</v>
      </c>
      <c r="AY464" s="35">
        <f t="shared" si="489"/>
        <v>1.7821544477541831E-2</v>
      </c>
      <c r="AZ464" s="35">
        <f t="shared" si="490"/>
        <v>6.155471680880667E-3</v>
      </c>
      <c r="BA464" s="35">
        <f t="shared" si="491"/>
        <v>6.5658408590504782E-3</v>
      </c>
      <c r="BB464" s="35">
        <f t="shared" si="492"/>
        <v>5.3482946120081013E-3</v>
      </c>
      <c r="BC464" s="35">
        <f t="shared" si="493"/>
        <v>6.1042225526718258E-2</v>
      </c>
      <c r="BD464" s="35">
        <f t="shared" si="494"/>
        <v>5.0188246178084386E-2</v>
      </c>
      <c r="BE464" s="35">
        <f t="shared" si="495"/>
        <v>2.1757815401313305E-2</v>
      </c>
      <c r="BF464" s="35">
        <f t="shared" si="496"/>
        <v>3.793151497035803E-2</v>
      </c>
      <c r="BG464" s="35">
        <f t="shared" si="497"/>
        <v>0.12508595002114539</v>
      </c>
      <c r="BH464" s="35">
        <f t="shared" si="498"/>
        <v>9.2421328942159861E-3</v>
      </c>
      <c r="BI464" s="35">
        <f t="shared" si="499"/>
        <v>1.1809637667145755E-2</v>
      </c>
      <c r="BJ464" s="35">
        <f t="shared" si="500"/>
        <v>8.0952637220019219E-3</v>
      </c>
      <c r="BK464" s="35">
        <f t="shared" si="501"/>
        <v>0.15423295130867579</v>
      </c>
      <c r="BL464" s="35">
        <f t="shared" si="502"/>
        <v>3.8849030105629234E-2</v>
      </c>
      <c r="BM464" s="35">
        <f t="shared" si="503"/>
        <v>1.7225177787323839E-2</v>
      </c>
      <c r="BN464" s="35">
        <f t="shared" si="504"/>
        <v>7.0096480146390638E-2</v>
      </c>
      <c r="BO464" s="35">
        <f t="shared" si="505"/>
        <v>9.6451440015703372E-3</v>
      </c>
      <c r="BP464" s="35">
        <f t="shared" si="506"/>
        <v>8.4643221169387502E-3</v>
      </c>
      <c r="BQ464" s="35">
        <f t="shared" si="507"/>
        <v>2.768056747025929E-2</v>
      </c>
      <c r="BR464" s="35">
        <f t="shared" si="508"/>
        <v>2.0023521409692864E-3</v>
      </c>
      <c r="BS464" s="35">
        <f t="shared" si="509"/>
        <v>1.4815624068177047E-2</v>
      </c>
      <c r="BT464" s="35">
        <f t="shared" si="510"/>
        <v>1.3171969630503091E-2</v>
      </c>
      <c r="BU464" s="35">
        <f t="shared" si="511"/>
        <v>1</v>
      </c>
    </row>
    <row r="465" spans="1:73">
      <c r="A465" s="2" t="str">
        <f>"YE "&amp;TEXT(A50,"mmm-yy")</f>
        <v>YE Oct-04</v>
      </c>
      <c r="B465" s="18">
        <f t="shared" ref="B465:AJ465" si="547">IF(OR(B39="C",B40="C",B41="C",B42="C",B43="C",B44="C",B45="C",B46="C",B47="C",B48="C",B49="C",B50="C"),"C",SUM(B39:B50))</f>
        <v>1654008</v>
      </c>
      <c r="C465" s="18">
        <f t="shared" si="547"/>
        <v>5286979</v>
      </c>
      <c r="D465" s="18">
        <f t="shared" si="547"/>
        <v>652216</v>
      </c>
      <c r="E465" s="18">
        <f t="shared" si="547"/>
        <v>981627</v>
      </c>
      <c r="F465" s="18">
        <f t="shared" si="547"/>
        <v>826691</v>
      </c>
      <c r="G465" s="18">
        <f t="shared" si="547"/>
        <v>1915756</v>
      </c>
      <c r="H465" s="18">
        <f t="shared" si="547"/>
        <v>1075370</v>
      </c>
      <c r="I465" s="18">
        <f t="shared" si="547"/>
        <v>237140</v>
      </c>
      <c r="J465" s="18">
        <f t="shared" si="547"/>
        <v>341167</v>
      </c>
      <c r="K465" s="18">
        <f t="shared" si="547"/>
        <v>488912</v>
      </c>
      <c r="L465" s="18">
        <f t="shared" si="547"/>
        <v>1004527</v>
      </c>
      <c r="M465" s="18">
        <f t="shared" si="547"/>
        <v>347389</v>
      </c>
      <c r="N465" s="18">
        <f t="shared" si="547"/>
        <v>537880</v>
      </c>
      <c r="O465" s="18">
        <f t="shared" si="547"/>
        <v>186835</v>
      </c>
      <c r="P465" s="18">
        <f t="shared" si="547"/>
        <v>197424</v>
      </c>
      <c r="Q465" s="18">
        <f t="shared" si="547"/>
        <v>161859</v>
      </c>
      <c r="R465" s="18">
        <f t="shared" si="547"/>
        <v>1849009</v>
      </c>
      <c r="S465" s="18">
        <f t="shared" si="547"/>
        <v>1522401</v>
      </c>
      <c r="T465" s="18">
        <f t="shared" si="547"/>
        <v>655290</v>
      </c>
      <c r="U465" s="18">
        <f t="shared" si="547"/>
        <v>1146708</v>
      </c>
      <c r="V465" s="18">
        <f t="shared" si="547"/>
        <v>3796938</v>
      </c>
      <c r="W465" s="18">
        <f t="shared" si="547"/>
        <v>280470</v>
      </c>
      <c r="X465" s="18">
        <f t="shared" si="547"/>
        <v>355881</v>
      </c>
      <c r="Y465" s="18">
        <f t="shared" si="547"/>
        <v>249357</v>
      </c>
      <c r="Z465" s="18">
        <f t="shared" si="547"/>
        <v>4682644</v>
      </c>
      <c r="AA465" s="18">
        <f t="shared" si="547"/>
        <v>1184211</v>
      </c>
      <c r="AB465" s="18">
        <f t="shared" si="547"/>
        <v>522274</v>
      </c>
      <c r="AC465" s="18">
        <f t="shared" si="547"/>
        <v>2134515</v>
      </c>
      <c r="AD465" s="18">
        <f t="shared" si="547"/>
        <v>294355</v>
      </c>
      <c r="AE465" s="18">
        <f t="shared" si="547"/>
        <v>256748</v>
      </c>
      <c r="AF465" s="18">
        <f t="shared" si="547"/>
        <v>840874</v>
      </c>
      <c r="AG465" s="18">
        <f t="shared" si="547"/>
        <v>60155</v>
      </c>
      <c r="AH465" s="18">
        <f t="shared" si="547"/>
        <v>448918</v>
      </c>
      <c r="AI465" s="18">
        <f t="shared" si="547"/>
        <v>397488</v>
      </c>
      <c r="AJ465" s="18">
        <f t="shared" si="547"/>
        <v>30368960</v>
      </c>
      <c r="AL465" s="1" t="str">
        <f t="shared" si="513"/>
        <v>YE Oct-04</v>
      </c>
      <c r="AM465" s="35">
        <f t="shared" si="514"/>
        <v>5.4463768268653255E-2</v>
      </c>
      <c r="AN465" s="35">
        <f t="shared" si="478"/>
        <v>0.17409153951929865</v>
      </c>
      <c r="AO465" s="35">
        <f t="shared" si="479"/>
        <v>2.1476402221215347E-2</v>
      </c>
      <c r="AP465" s="35">
        <f t="shared" si="480"/>
        <v>3.2323365699714446E-2</v>
      </c>
      <c r="AQ465" s="35">
        <f t="shared" si="481"/>
        <v>2.722157755813831E-2</v>
      </c>
      <c r="AR465" s="35">
        <f t="shared" si="482"/>
        <v>6.3082700230761943E-2</v>
      </c>
      <c r="AS465" s="35">
        <f t="shared" si="483"/>
        <v>3.5410168803936652E-2</v>
      </c>
      <c r="AT465" s="35">
        <f t="shared" si="484"/>
        <v>7.8086309178845769E-3</v>
      </c>
      <c r="AU465" s="35">
        <f t="shared" si="485"/>
        <v>1.1234069260191985E-2</v>
      </c>
      <c r="AV465" s="35">
        <f t="shared" si="486"/>
        <v>1.6099069576304227E-2</v>
      </c>
      <c r="AW465" s="35">
        <f t="shared" si="487"/>
        <v>3.3077425107741587E-2</v>
      </c>
      <c r="AX465" s="35">
        <f t="shared" si="488"/>
        <v>1.143894950633805E-2</v>
      </c>
      <c r="AY465" s="35">
        <f t="shared" si="489"/>
        <v>1.7711505431862007E-2</v>
      </c>
      <c r="AZ465" s="35">
        <f t="shared" si="490"/>
        <v>6.1521698471070458E-3</v>
      </c>
      <c r="BA465" s="35">
        <f t="shared" si="491"/>
        <v>6.5008482345131346E-3</v>
      </c>
      <c r="BB465" s="35">
        <f t="shared" si="492"/>
        <v>5.3297511669810225E-3</v>
      </c>
      <c r="BC465" s="35">
        <f t="shared" si="493"/>
        <v>6.08848310906926E-2</v>
      </c>
      <c r="BD465" s="35">
        <f t="shared" si="494"/>
        <v>5.013016580087036E-2</v>
      </c>
      <c r="BE465" s="35">
        <f t="shared" si="495"/>
        <v>2.1577623995026499E-2</v>
      </c>
      <c r="BF465" s="35">
        <f t="shared" si="496"/>
        <v>3.7759212037554134E-2</v>
      </c>
      <c r="BG465" s="35">
        <f t="shared" si="497"/>
        <v>0.12502693539719503</v>
      </c>
      <c r="BH465" s="35">
        <f t="shared" si="498"/>
        <v>9.2354166886189065E-3</v>
      </c>
      <c r="BI465" s="35">
        <f t="shared" si="499"/>
        <v>1.1718577126118247E-2</v>
      </c>
      <c r="BJ465" s="35">
        <f t="shared" si="500"/>
        <v>8.2109166728132933E-3</v>
      </c>
      <c r="BK465" s="35">
        <f t="shared" si="501"/>
        <v>0.15419178002802861</v>
      </c>
      <c r="BL465" s="35">
        <f t="shared" si="502"/>
        <v>3.8994124263721903E-2</v>
      </c>
      <c r="BM465" s="35">
        <f t="shared" si="503"/>
        <v>1.7197625470216957E-2</v>
      </c>
      <c r="BN465" s="35">
        <f t="shared" si="504"/>
        <v>7.0286074992360614E-2</v>
      </c>
      <c r="BO465" s="35">
        <f t="shared" si="505"/>
        <v>9.6926269454074166E-3</v>
      </c>
      <c r="BP465" s="35">
        <f t="shared" si="506"/>
        <v>8.4542901699630156E-3</v>
      </c>
      <c r="BQ465" s="35">
        <f t="shared" si="507"/>
        <v>2.7688600465738702E-2</v>
      </c>
      <c r="BR465" s="35">
        <f t="shared" si="508"/>
        <v>1.9808054013044901E-3</v>
      </c>
      <c r="BS465" s="35">
        <f t="shared" si="509"/>
        <v>1.4782132809289484E-2</v>
      </c>
      <c r="BT465" s="35">
        <f t="shared" si="510"/>
        <v>1.308862733527918E-2</v>
      </c>
      <c r="BU465" s="35">
        <f t="shared" si="511"/>
        <v>1</v>
      </c>
    </row>
    <row r="466" spans="1:73">
      <c r="A466" s="2" t="str">
        <f>"YE "&amp;TEXT(A51,"mmm-yy")</f>
        <v>YE Nov-04</v>
      </c>
      <c r="B466" s="18">
        <f t="shared" ref="B466:AJ466" si="548">IF(OR(B40="C",B41="C",B42="C",B43="C",B44="C",B45="C",B46="C",B47="C",B48="C",B49="C",B50="C",B51="C"),"C",SUM(B40:B51))</f>
        <v>1661045</v>
      </c>
      <c r="C466" s="18">
        <f t="shared" si="548"/>
        <v>5281656</v>
      </c>
      <c r="D466" s="18">
        <f t="shared" si="548"/>
        <v>652463</v>
      </c>
      <c r="E466" s="18">
        <f t="shared" si="548"/>
        <v>979803</v>
      </c>
      <c r="F466" s="18">
        <f t="shared" si="548"/>
        <v>835577</v>
      </c>
      <c r="G466" s="18">
        <f t="shared" si="548"/>
        <v>1918149</v>
      </c>
      <c r="H466" s="18">
        <f t="shared" si="548"/>
        <v>1080910</v>
      </c>
      <c r="I466" s="18">
        <f t="shared" si="548"/>
        <v>239126</v>
      </c>
      <c r="J466" s="18">
        <f t="shared" si="548"/>
        <v>341942</v>
      </c>
      <c r="K466" s="18">
        <f t="shared" si="548"/>
        <v>496027</v>
      </c>
      <c r="L466" s="18">
        <f t="shared" si="548"/>
        <v>1006866</v>
      </c>
      <c r="M466" s="18">
        <f t="shared" si="548"/>
        <v>352882</v>
      </c>
      <c r="N466" s="18">
        <f t="shared" si="548"/>
        <v>541259</v>
      </c>
      <c r="O466" s="18">
        <f t="shared" si="548"/>
        <v>190405</v>
      </c>
      <c r="P466" s="18">
        <f t="shared" si="548"/>
        <v>194366</v>
      </c>
      <c r="Q466" s="18">
        <f t="shared" si="548"/>
        <v>161463</v>
      </c>
      <c r="R466" s="18">
        <f t="shared" si="548"/>
        <v>1856422</v>
      </c>
      <c r="S466" s="18">
        <f t="shared" si="548"/>
        <v>1529063</v>
      </c>
      <c r="T466" s="18">
        <f t="shared" si="548"/>
        <v>663026</v>
      </c>
      <c r="U466" s="18">
        <f t="shared" si="548"/>
        <v>1149899</v>
      </c>
      <c r="V466" s="18">
        <f t="shared" si="548"/>
        <v>3841512</v>
      </c>
      <c r="W466" s="18">
        <f t="shared" si="548"/>
        <v>280730</v>
      </c>
      <c r="X466" s="18">
        <f t="shared" si="548"/>
        <v>356379</v>
      </c>
      <c r="Y466" s="18">
        <f t="shared" si="548"/>
        <v>251121</v>
      </c>
      <c r="Z466" s="18">
        <f t="shared" si="548"/>
        <v>4729740</v>
      </c>
      <c r="AA466" s="18">
        <f t="shared" si="548"/>
        <v>1196168</v>
      </c>
      <c r="AB466" s="18">
        <f t="shared" si="548"/>
        <v>523350</v>
      </c>
      <c r="AC466" s="18">
        <f t="shared" si="548"/>
        <v>2144495</v>
      </c>
      <c r="AD466" s="18">
        <f t="shared" si="548"/>
        <v>294704</v>
      </c>
      <c r="AE466" s="18">
        <f t="shared" si="548"/>
        <v>259611</v>
      </c>
      <c r="AF466" s="18">
        <f t="shared" si="548"/>
        <v>842467</v>
      </c>
      <c r="AG466" s="18">
        <f t="shared" si="548"/>
        <v>60659</v>
      </c>
      <c r="AH466" s="18">
        <f t="shared" si="548"/>
        <v>450607</v>
      </c>
      <c r="AI466" s="18">
        <f t="shared" si="548"/>
        <v>399806</v>
      </c>
      <c r="AJ466" s="18">
        <f t="shared" si="548"/>
        <v>30504885</v>
      </c>
      <c r="AL466" s="1" t="str">
        <f t="shared" si="513"/>
        <v>YE Nov-04</v>
      </c>
      <c r="AM466" s="35">
        <f t="shared" si="514"/>
        <v>5.4451770593463962E-2</v>
      </c>
      <c r="AN466" s="35">
        <f t="shared" si="478"/>
        <v>0.17314131818559553</v>
      </c>
      <c r="AO466" s="35">
        <f t="shared" si="479"/>
        <v>2.1388803793228526E-2</v>
      </c>
      <c r="AP466" s="35">
        <f t="shared" si="480"/>
        <v>3.2119544132029998E-2</v>
      </c>
      <c r="AQ466" s="35">
        <f t="shared" si="481"/>
        <v>2.739158006988061E-2</v>
      </c>
      <c r="AR466" s="35">
        <f t="shared" si="482"/>
        <v>6.2880060029729665E-2</v>
      </c>
      <c r="AS466" s="35">
        <f t="shared" si="483"/>
        <v>3.5433996882794347E-2</v>
      </c>
      <c r="AT466" s="35">
        <f t="shared" si="484"/>
        <v>7.8389412056462434E-3</v>
      </c>
      <c r="AU466" s="35">
        <f t="shared" si="485"/>
        <v>1.1209417770301379E-2</v>
      </c>
      <c r="AV466" s="35">
        <f t="shared" si="486"/>
        <v>1.6260575970045453E-2</v>
      </c>
      <c r="AW466" s="35">
        <f t="shared" si="487"/>
        <v>3.3006713514900976E-2</v>
      </c>
      <c r="AX466" s="35">
        <f t="shared" si="488"/>
        <v>1.156804885512599E-2</v>
      </c>
      <c r="AY466" s="35">
        <f t="shared" si="489"/>
        <v>1.7743354875784649E-2</v>
      </c>
      <c r="AZ466" s="35">
        <f t="shared" si="490"/>
        <v>6.241787176053934E-3</v>
      </c>
      <c r="BA466" s="35">
        <f t="shared" si="491"/>
        <v>6.3716352315375058E-3</v>
      </c>
      <c r="BB466" s="35">
        <f t="shared" si="492"/>
        <v>5.2930211013744195E-3</v>
      </c>
      <c r="BC466" s="35">
        <f t="shared" si="493"/>
        <v>6.0856548057794675E-2</v>
      </c>
      <c r="BD466" s="35">
        <f t="shared" si="494"/>
        <v>5.0125184867931806E-2</v>
      </c>
      <c r="BE466" s="35">
        <f t="shared" si="495"/>
        <v>2.1735076201729656E-2</v>
      </c>
      <c r="BF466" s="35">
        <f t="shared" si="496"/>
        <v>3.7695569086721684E-2</v>
      </c>
      <c r="BG466" s="35">
        <f t="shared" si="497"/>
        <v>0.12593104350336021</v>
      </c>
      <c r="BH466" s="35">
        <f t="shared" si="498"/>
        <v>9.2027883402936942E-3</v>
      </c>
      <c r="BI466" s="35">
        <f t="shared" si="499"/>
        <v>1.1682686232057586E-2</v>
      </c>
      <c r="BJ466" s="35">
        <f t="shared" si="500"/>
        <v>8.2321569151957135E-3</v>
      </c>
      <c r="BK466" s="35">
        <f t="shared" si="501"/>
        <v>0.15504860942763757</v>
      </c>
      <c r="BL466" s="35">
        <f t="shared" si="502"/>
        <v>3.9212342547759155E-2</v>
      </c>
      <c r="BM466" s="35">
        <f t="shared" si="503"/>
        <v>1.7156268577967104E-2</v>
      </c>
      <c r="BN466" s="35">
        <f t="shared" si="504"/>
        <v>7.0300051942500358E-2</v>
      </c>
      <c r="BO466" s="35">
        <f t="shared" si="505"/>
        <v>9.6608789051327356E-3</v>
      </c>
      <c r="BP466" s="35">
        <f t="shared" si="506"/>
        <v>8.5104729947351049E-3</v>
      </c>
      <c r="BQ466" s="35">
        <f t="shared" si="507"/>
        <v>2.7617445533723532E-2</v>
      </c>
      <c r="BR466" s="35">
        <f t="shared" si="508"/>
        <v>1.9885011859575932E-3</v>
      </c>
      <c r="BS466" s="35">
        <f t="shared" si="509"/>
        <v>1.4771634116961923E-2</v>
      </c>
      <c r="BT466" s="35">
        <f t="shared" si="510"/>
        <v>1.3106294286964203E-2</v>
      </c>
      <c r="BU466" s="35">
        <f t="shared" si="511"/>
        <v>1</v>
      </c>
    </row>
    <row r="467" spans="1:73">
      <c r="A467" s="2" t="str">
        <f>"YE "&amp;TEXT(A52,"mmm-yy")</f>
        <v>YE Dec-04</v>
      </c>
      <c r="B467" s="18">
        <f t="shared" ref="B467:AJ467" si="549">IF(OR(B41="C",B42="C",B43="C",B44="C",B45="C",B46="C",B47="C",B48="C",B49="C",B50="C",B51="C",B52="C"),"C",SUM(B41:B52))</f>
        <v>1665013</v>
      </c>
      <c r="C467" s="18">
        <f t="shared" si="549"/>
        <v>5274603</v>
      </c>
      <c r="D467" s="18">
        <f t="shared" si="549"/>
        <v>657100</v>
      </c>
      <c r="E467" s="18">
        <f t="shared" si="549"/>
        <v>985102</v>
      </c>
      <c r="F467" s="18">
        <f t="shared" si="549"/>
        <v>838801</v>
      </c>
      <c r="G467" s="18">
        <f t="shared" si="549"/>
        <v>1924559</v>
      </c>
      <c r="H467" s="18">
        <f t="shared" si="549"/>
        <v>1080504</v>
      </c>
      <c r="I467" s="18">
        <f t="shared" si="549"/>
        <v>238915</v>
      </c>
      <c r="J467" s="18">
        <f t="shared" si="549"/>
        <v>341074</v>
      </c>
      <c r="K467" s="18">
        <f t="shared" si="549"/>
        <v>497490</v>
      </c>
      <c r="L467" s="18">
        <f t="shared" si="549"/>
        <v>1008955</v>
      </c>
      <c r="M467" s="18">
        <f t="shared" si="549"/>
        <v>351562</v>
      </c>
      <c r="N467" s="18">
        <f t="shared" si="549"/>
        <v>545113</v>
      </c>
      <c r="O467" s="18">
        <f t="shared" si="549"/>
        <v>192651</v>
      </c>
      <c r="P467" s="18">
        <f t="shared" si="549"/>
        <v>194265</v>
      </c>
      <c r="Q467" s="18">
        <f t="shared" si="549"/>
        <v>166550</v>
      </c>
      <c r="R467" s="18">
        <f t="shared" si="549"/>
        <v>1864680</v>
      </c>
      <c r="S467" s="18">
        <f t="shared" si="549"/>
        <v>1538320</v>
      </c>
      <c r="T467" s="18">
        <f t="shared" si="549"/>
        <v>664432</v>
      </c>
      <c r="U467" s="18">
        <f t="shared" si="549"/>
        <v>1147693</v>
      </c>
      <c r="V467" s="18">
        <f t="shared" si="549"/>
        <v>3867125</v>
      </c>
      <c r="W467" s="18">
        <f t="shared" si="549"/>
        <v>281612</v>
      </c>
      <c r="X467" s="18">
        <f t="shared" si="549"/>
        <v>348242</v>
      </c>
      <c r="Y467" s="18">
        <f t="shared" si="549"/>
        <v>250489</v>
      </c>
      <c r="Z467" s="18">
        <f t="shared" si="549"/>
        <v>4747465</v>
      </c>
      <c r="AA467" s="18">
        <f t="shared" si="549"/>
        <v>1195856</v>
      </c>
      <c r="AB467" s="18">
        <f t="shared" si="549"/>
        <v>520138</v>
      </c>
      <c r="AC467" s="18">
        <f t="shared" si="549"/>
        <v>2142167</v>
      </c>
      <c r="AD467" s="18">
        <f t="shared" si="549"/>
        <v>289030</v>
      </c>
      <c r="AE467" s="18">
        <f t="shared" si="549"/>
        <v>259921</v>
      </c>
      <c r="AF467" s="18">
        <f t="shared" si="549"/>
        <v>842271</v>
      </c>
      <c r="AG467" s="18">
        <f t="shared" si="549"/>
        <v>59295</v>
      </c>
      <c r="AH467" s="18">
        <f t="shared" si="549"/>
        <v>448902</v>
      </c>
      <c r="AI467" s="18">
        <f t="shared" si="549"/>
        <v>401988</v>
      </c>
      <c r="AJ467" s="18">
        <f t="shared" si="549"/>
        <v>30546091</v>
      </c>
      <c r="AL467" s="1" t="str">
        <f t="shared" si="513"/>
        <v>YE Dec-04</v>
      </c>
      <c r="AM467" s="35">
        <f t="shared" si="514"/>
        <v>5.4508218416556148E-2</v>
      </c>
      <c r="AN467" s="35">
        <f t="shared" si="478"/>
        <v>0.17267685740869429</v>
      </c>
      <c r="AO467" s="35">
        <f t="shared" si="479"/>
        <v>2.1511754155384401E-2</v>
      </c>
      <c r="AP467" s="35">
        <f t="shared" si="480"/>
        <v>3.2249691130691649E-2</v>
      </c>
      <c r="AQ467" s="35">
        <f t="shared" si="481"/>
        <v>2.7460174855106666E-2</v>
      </c>
      <c r="AR467" s="35">
        <f t="shared" si="482"/>
        <v>6.3005083039921542E-2</v>
      </c>
      <c r="AS467" s="35">
        <f t="shared" si="483"/>
        <v>3.5372905816328515E-2</v>
      </c>
      <c r="AT467" s="35">
        <f t="shared" si="484"/>
        <v>7.8214590534677574E-3</v>
      </c>
      <c r="AU467" s="35">
        <f t="shared" si="485"/>
        <v>1.1165880439497152E-2</v>
      </c>
      <c r="AV467" s="35">
        <f t="shared" si="486"/>
        <v>1.6286535648702152E-2</v>
      </c>
      <c r="AW467" s="35">
        <f t="shared" si="487"/>
        <v>3.3030576645633643E-2</v>
      </c>
      <c r="AX467" s="35">
        <f t="shared" si="488"/>
        <v>1.1509230428207656E-2</v>
      </c>
      <c r="AY467" s="35">
        <f t="shared" si="489"/>
        <v>1.784558947329791E-2</v>
      </c>
      <c r="AZ467" s="35">
        <f t="shared" si="490"/>
        <v>6.3068953732901539E-3</v>
      </c>
      <c r="BA467" s="35">
        <f t="shared" si="491"/>
        <v>6.3597335580516667E-3</v>
      </c>
      <c r="BB467" s="35">
        <f t="shared" si="492"/>
        <v>5.4524161536741314E-3</v>
      </c>
      <c r="BC467" s="35">
        <f t="shared" si="493"/>
        <v>6.1044799480234641E-2</v>
      </c>
      <c r="BD467" s="35">
        <f t="shared" si="494"/>
        <v>5.0360617337256018E-2</v>
      </c>
      <c r="BE467" s="35">
        <f t="shared" si="495"/>
        <v>2.1751784868315884E-2</v>
      </c>
      <c r="BF467" s="35">
        <f t="shared" si="496"/>
        <v>3.757249986585845E-2</v>
      </c>
      <c r="BG467" s="35">
        <f t="shared" si="497"/>
        <v>0.12659966867773687</v>
      </c>
      <c r="BH467" s="35">
        <f t="shared" si="498"/>
        <v>9.2192483810776306E-3</v>
      </c>
      <c r="BI467" s="35">
        <f t="shared" si="499"/>
        <v>1.1400542216678395E-2</v>
      </c>
      <c r="BJ467" s="35">
        <f t="shared" si="500"/>
        <v>8.2003618728170493E-3</v>
      </c>
      <c r="BK467" s="35">
        <f t="shared" si="501"/>
        <v>0.15541972293607062</v>
      </c>
      <c r="BL467" s="35">
        <f t="shared" si="502"/>
        <v>3.9149231893534267E-2</v>
      </c>
      <c r="BM467" s="35">
        <f t="shared" si="503"/>
        <v>1.7027972580845124E-2</v>
      </c>
      <c r="BN467" s="35">
        <f t="shared" si="504"/>
        <v>7.0129006032228478E-2</v>
      </c>
      <c r="BO467" s="35">
        <f t="shared" si="505"/>
        <v>9.4620945115366801E-3</v>
      </c>
      <c r="BP467" s="35">
        <f t="shared" si="506"/>
        <v>8.5091411532821001E-3</v>
      </c>
      <c r="BQ467" s="35">
        <f t="shared" si="507"/>
        <v>2.7573773678602607E-2</v>
      </c>
      <c r="BR467" s="35">
        <f t="shared" si="508"/>
        <v>1.9411649104299467E-3</v>
      </c>
      <c r="BS467" s="35">
        <f t="shared" si="509"/>
        <v>1.4695890220454068E-2</v>
      </c>
      <c r="BT467" s="35">
        <f t="shared" si="510"/>
        <v>1.3160047221754168E-2</v>
      </c>
      <c r="BU467" s="35">
        <f t="shared" si="511"/>
        <v>1</v>
      </c>
    </row>
    <row r="468" spans="1:73">
      <c r="A468" s="2" t="str">
        <f>"YE "&amp;TEXT(A53,"mmm-yy")</f>
        <v>YE Jan-05</v>
      </c>
      <c r="B468" s="18">
        <f t="shared" ref="B468:AJ468" si="550">IF(OR(B42="C",B43="C",B44="C",B45="C",B46="C",B47="C",B48="C",B49="C",B50="C",B51="C",B52="C",B53="C"),"C",SUM(B42:B53))</f>
        <v>1671425</v>
      </c>
      <c r="C468" s="18">
        <f t="shared" si="550"/>
        <v>5287795</v>
      </c>
      <c r="D468" s="18">
        <f t="shared" si="550"/>
        <v>651159</v>
      </c>
      <c r="E468" s="18">
        <f t="shared" si="550"/>
        <v>991040</v>
      </c>
      <c r="F468" s="18">
        <f t="shared" si="550"/>
        <v>865185</v>
      </c>
      <c r="G468" s="18">
        <f t="shared" si="550"/>
        <v>1902022</v>
      </c>
      <c r="H468" s="18">
        <f t="shared" si="550"/>
        <v>1089570</v>
      </c>
      <c r="I468" s="18">
        <f t="shared" si="550"/>
        <v>258977</v>
      </c>
      <c r="J468" s="18">
        <f t="shared" si="550"/>
        <v>347987</v>
      </c>
      <c r="K468" s="18">
        <f t="shared" si="550"/>
        <v>496673</v>
      </c>
      <c r="L468" s="18">
        <f t="shared" si="550"/>
        <v>1016160</v>
      </c>
      <c r="M468" s="18">
        <f t="shared" si="550"/>
        <v>354515</v>
      </c>
      <c r="N468" s="18">
        <f t="shared" si="550"/>
        <v>547297</v>
      </c>
      <c r="O468" s="18">
        <f t="shared" si="550"/>
        <v>191896</v>
      </c>
      <c r="P468" s="18">
        <f t="shared" si="550"/>
        <v>193132</v>
      </c>
      <c r="Q468" s="18">
        <f t="shared" si="550"/>
        <v>171797</v>
      </c>
      <c r="R468" s="18">
        <f t="shared" si="550"/>
        <v>1872442</v>
      </c>
      <c r="S468" s="18">
        <f t="shared" si="550"/>
        <v>1547342</v>
      </c>
      <c r="T468" s="18">
        <f t="shared" si="550"/>
        <v>673045</v>
      </c>
      <c r="U468" s="18">
        <f t="shared" si="550"/>
        <v>1166882</v>
      </c>
      <c r="V468" s="18">
        <f t="shared" si="550"/>
        <v>3907132</v>
      </c>
      <c r="W468" s="18">
        <f t="shared" si="550"/>
        <v>287440</v>
      </c>
      <c r="X468" s="18">
        <f t="shared" si="550"/>
        <v>348412</v>
      </c>
      <c r="Y468" s="18">
        <f t="shared" si="550"/>
        <v>257585</v>
      </c>
      <c r="Z468" s="18">
        <f t="shared" si="550"/>
        <v>4800567</v>
      </c>
      <c r="AA468" s="18">
        <f t="shared" si="550"/>
        <v>1198032</v>
      </c>
      <c r="AB468" s="18">
        <f t="shared" si="550"/>
        <v>512077</v>
      </c>
      <c r="AC468" s="18">
        <f t="shared" si="550"/>
        <v>2159078</v>
      </c>
      <c r="AD468" s="18">
        <f t="shared" si="550"/>
        <v>291939</v>
      </c>
      <c r="AE468" s="18">
        <f t="shared" si="550"/>
        <v>256286</v>
      </c>
      <c r="AF468" s="18">
        <f t="shared" si="550"/>
        <v>841422</v>
      </c>
      <c r="AG468" s="18">
        <f t="shared" si="550"/>
        <v>58317</v>
      </c>
      <c r="AH468" s="18">
        <f t="shared" si="550"/>
        <v>454019</v>
      </c>
      <c r="AI468" s="18">
        <f t="shared" si="550"/>
        <v>406853</v>
      </c>
      <c r="AJ468" s="18">
        <f t="shared" si="550"/>
        <v>30727584</v>
      </c>
      <c r="AL468" s="1" t="str">
        <f t="shared" si="513"/>
        <v>YE Jan-05</v>
      </c>
      <c r="AM468" s="35">
        <f t="shared" si="514"/>
        <v>5.4394937135311384E-2</v>
      </c>
      <c r="AN468" s="35">
        <f t="shared" si="478"/>
        <v>0.17208625969422131</v>
      </c>
      <c r="AO468" s="35">
        <f t="shared" si="479"/>
        <v>2.1191350416615899E-2</v>
      </c>
      <c r="AP468" s="35">
        <f t="shared" si="480"/>
        <v>3.2252454342000983E-2</v>
      </c>
      <c r="AQ468" s="35">
        <f t="shared" si="481"/>
        <v>2.8156623052433931E-2</v>
      </c>
      <c r="AR468" s="35">
        <f t="shared" si="482"/>
        <v>6.1899497207460241E-2</v>
      </c>
      <c r="AS468" s="35">
        <f t="shared" si="483"/>
        <v>3.5459019492062899E-2</v>
      </c>
      <c r="AT468" s="35">
        <f t="shared" si="484"/>
        <v>8.4281601833713967E-3</v>
      </c>
      <c r="AU468" s="35">
        <f t="shared" si="485"/>
        <v>1.1324905986751187E-2</v>
      </c>
      <c r="AV468" s="35">
        <f t="shared" si="486"/>
        <v>1.6163750459521974E-2</v>
      </c>
      <c r="AW468" s="35">
        <f t="shared" si="487"/>
        <v>3.3069960853414314E-2</v>
      </c>
      <c r="AX468" s="35">
        <f t="shared" si="488"/>
        <v>1.1537353538761785E-2</v>
      </c>
      <c r="AY468" s="35">
        <f t="shared" si="489"/>
        <v>1.781126039717278E-2</v>
      </c>
      <c r="AZ468" s="35">
        <f t="shared" si="490"/>
        <v>6.2450728309781855E-3</v>
      </c>
      <c r="BA468" s="35">
        <f t="shared" si="491"/>
        <v>6.285297275568427E-3</v>
      </c>
      <c r="BB468" s="35">
        <f t="shared" si="492"/>
        <v>5.5909699897004591E-3</v>
      </c>
      <c r="BC468" s="35">
        <f t="shared" si="493"/>
        <v>6.0936844237412219E-2</v>
      </c>
      <c r="BD468" s="35">
        <f t="shared" si="494"/>
        <v>5.0356773900609955E-2</v>
      </c>
      <c r="BE468" s="35">
        <f t="shared" si="495"/>
        <v>2.1903609473494564E-2</v>
      </c>
      <c r="BF468" s="35">
        <f t="shared" si="496"/>
        <v>3.7975065009992322E-2</v>
      </c>
      <c r="BG468" s="35">
        <f t="shared" si="497"/>
        <v>0.12715389534042118</v>
      </c>
      <c r="BH468" s="35">
        <f t="shared" si="498"/>
        <v>9.3544614506627013E-3</v>
      </c>
      <c r="BI468" s="35">
        <f t="shared" si="499"/>
        <v>1.1338737207585211E-2</v>
      </c>
      <c r="BJ468" s="35">
        <f t="shared" si="500"/>
        <v>8.3828588671338421E-3</v>
      </c>
      <c r="BK468" s="35">
        <f t="shared" si="501"/>
        <v>0.15622988777770488</v>
      </c>
      <c r="BL468" s="35">
        <f t="shared" si="502"/>
        <v>3.8988812137003677E-2</v>
      </c>
      <c r="BM468" s="35">
        <f t="shared" si="503"/>
        <v>1.6665058990645017E-2</v>
      </c>
      <c r="BN468" s="35">
        <f t="shared" si="504"/>
        <v>7.0265140272661855E-2</v>
      </c>
      <c r="BO468" s="35">
        <f t="shared" si="505"/>
        <v>9.5008771272092202E-3</v>
      </c>
      <c r="BP468" s="35">
        <f t="shared" si="506"/>
        <v>8.3405841474552631E-3</v>
      </c>
      <c r="BQ468" s="35">
        <f t="shared" si="507"/>
        <v>2.7383278815542412E-2</v>
      </c>
      <c r="BR468" s="35">
        <f t="shared" si="508"/>
        <v>1.8978713067711408E-3</v>
      </c>
      <c r="BS468" s="35">
        <f t="shared" si="509"/>
        <v>1.4775616592570377E-2</v>
      </c>
      <c r="BT468" s="35">
        <f t="shared" si="510"/>
        <v>1.3240643976434985E-2</v>
      </c>
      <c r="BU468" s="35">
        <f t="shared" si="511"/>
        <v>1</v>
      </c>
    </row>
    <row r="469" spans="1:73">
      <c r="A469" s="2" t="str">
        <f>"YE "&amp;TEXT(A54,"mmm-yy")</f>
        <v>YE Feb-05</v>
      </c>
      <c r="B469" s="18">
        <f t="shared" ref="B469:AJ469" si="551">IF(OR(B43="C",B44="C",B45="C",B46="C",B47="C",B48="C",B49="C",B50="C",B51="C",B52="C",B53="C",B54="C"),"C",SUM(B43:B54))</f>
        <v>1666742</v>
      </c>
      <c r="C469" s="18">
        <f t="shared" si="551"/>
        <v>5284926</v>
      </c>
      <c r="D469" s="18">
        <f t="shared" si="551"/>
        <v>647617</v>
      </c>
      <c r="E469" s="18">
        <f t="shared" si="551"/>
        <v>988265</v>
      </c>
      <c r="F469" s="18">
        <f t="shared" si="551"/>
        <v>869974</v>
      </c>
      <c r="G469" s="18">
        <f t="shared" si="551"/>
        <v>1906109</v>
      </c>
      <c r="H469" s="18">
        <f t="shared" si="551"/>
        <v>1090866</v>
      </c>
      <c r="I469" s="18">
        <f t="shared" si="551"/>
        <v>259329</v>
      </c>
      <c r="J469" s="18">
        <f t="shared" si="551"/>
        <v>340370</v>
      </c>
      <c r="K469" s="18">
        <f t="shared" si="551"/>
        <v>499748</v>
      </c>
      <c r="L469" s="18">
        <f t="shared" si="551"/>
        <v>1015454</v>
      </c>
      <c r="M469" s="18">
        <f t="shared" si="551"/>
        <v>357974</v>
      </c>
      <c r="N469" s="18">
        <f t="shared" si="551"/>
        <v>550750</v>
      </c>
      <c r="O469" s="18">
        <f t="shared" si="551"/>
        <v>193710</v>
      </c>
      <c r="P469" s="18">
        <f t="shared" si="551"/>
        <v>192693</v>
      </c>
      <c r="Q469" s="18">
        <f t="shared" si="551"/>
        <v>173557</v>
      </c>
      <c r="R469" s="18">
        <f t="shared" si="551"/>
        <v>1877795</v>
      </c>
      <c r="S469" s="18">
        <f t="shared" si="551"/>
        <v>1555969</v>
      </c>
      <c r="T469" s="18">
        <f t="shared" si="551"/>
        <v>672692</v>
      </c>
      <c r="U469" s="18">
        <f t="shared" si="551"/>
        <v>1171118</v>
      </c>
      <c r="V469" s="18">
        <f t="shared" si="551"/>
        <v>3917228</v>
      </c>
      <c r="W469" s="18">
        <f t="shared" si="551"/>
        <v>288927</v>
      </c>
      <c r="X469" s="18">
        <f t="shared" si="551"/>
        <v>343955</v>
      </c>
      <c r="Y469" s="18">
        <f t="shared" si="551"/>
        <v>257929</v>
      </c>
      <c r="Z469" s="18">
        <f t="shared" si="551"/>
        <v>4808038</v>
      </c>
      <c r="AA469" s="18">
        <f t="shared" si="551"/>
        <v>1200783</v>
      </c>
      <c r="AB469" s="18">
        <f t="shared" si="551"/>
        <v>513894</v>
      </c>
      <c r="AC469" s="18">
        <f t="shared" si="551"/>
        <v>2173698</v>
      </c>
      <c r="AD469" s="18">
        <f t="shared" si="551"/>
        <v>292463</v>
      </c>
      <c r="AE469" s="18">
        <f t="shared" si="551"/>
        <v>256997</v>
      </c>
      <c r="AF469" s="18">
        <f t="shared" si="551"/>
        <v>841643</v>
      </c>
      <c r="AG469" s="18">
        <f t="shared" si="551"/>
        <v>56436</v>
      </c>
      <c r="AH469" s="18">
        <f t="shared" si="551"/>
        <v>455286</v>
      </c>
      <c r="AI469" s="18">
        <f t="shared" si="551"/>
        <v>410591</v>
      </c>
      <c r="AJ469" s="18">
        <f t="shared" si="551"/>
        <v>30769515</v>
      </c>
      <c r="AL469" s="1" t="str">
        <f t="shared" si="513"/>
        <v>YE Feb-05</v>
      </c>
      <c r="AM469" s="35">
        <f t="shared" si="514"/>
        <v>5.4168614617422471E-2</v>
      </c>
      <c r="AN469" s="35">
        <f t="shared" si="478"/>
        <v>0.17175850838077883</v>
      </c>
      <c r="AO469" s="35">
        <f t="shared" si="479"/>
        <v>2.1047358075029783E-2</v>
      </c>
      <c r="AP469" s="35">
        <f t="shared" si="480"/>
        <v>3.2118315807057735E-2</v>
      </c>
      <c r="AQ469" s="35">
        <f t="shared" si="481"/>
        <v>2.8273893819905839E-2</v>
      </c>
      <c r="AR469" s="35">
        <f t="shared" si="482"/>
        <v>6.1947970255624762E-2</v>
      </c>
      <c r="AS469" s="35">
        <f t="shared" si="483"/>
        <v>3.5452817504598298E-2</v>
      </c>
      <c r="AT469" s="35">
        <f t="shared" si="484"/>
        <v>8.4281146452909635E-3</v>
      </c>
      <c r="AU469" s="35">
        <f t="shared" si="485"/>
        <v>1.1061922815487991E-2</v>
      </c>
      <c r="AV469" s="35">
        <f t="shared" si="486"/>
        <v>1.624165996766605E-2</v>
      </c>
      <c r="AW469" s="35">
        <f t="shared" si="487"/>
        <v>3.3001950144485544E-2</v>
      </c>
      <c r="AX469" s="35">
        <f t="shared" si="488"/>
        <v>1.1634047530485938E-2</v>
      </c>
      <c r="AY469" s="35">
        <f t="shared" si="489"/>
        <v>1.7899209656050803E-2</v>
      </c>
      <c r="AZ469" s="35">
        <f t="shared" si="490"/>
        <v>6.2955168451631427E-3</v>
      </c>
      <c r="BA469" s="35">
        <f t="shared" si="491"/>
        <v>6.2624646504827915E-3</v>
      </c>
      <c r="BB469" s="35">
        <f t="shared" si="492"/>
        <v>5.6405503954157221E-3</v>
      </c>
      <c r="BC469" s="35">
        <f t="shared" si="493"/>
        <v>6.1027773755939929E-2</v>
      </c>
      <c r="BD469" s="35">
        <f t="shared" si="494"/>
        <v>5.0568525373246867E-2</v>
      </c>
      <c r="BE469" s="35">
        <f t="shared" si="495"/>
        <v>2.1862288047114164E-2</v>
      </c>
      <c r="BF469" s="35">
        <f t="shared" si="496"/>
        <v>3.8060983411665736E-2</v>
      </c>
      <c r="BG469" s="35">
        <f t="shared" si="497"/>
        <v>0.1273087339855698</v>
      </c>
      <c r="BH469" s="35">
        <f t="shared" si="498"/>
        <v>9.3900407594984837E-3</v>
      </c>
      <c r="BI469" s="35">
        <f t="shared" si="499"/>
        <v>1.1178434239213716E-2</v>
      </c>
      <c r="BJ469" s="35">
        <f t="shared" si="500"/>
        <v>8.3826150655933324E-3</v>
      </c>
      <c r="BK469" s="35">
        <f t="shared" si="501"/>
        <v>0.15625979155017555</v>
      </c>
      <c r="BL469" s="35">
        <f t="shared" si="502"/>
        <v>3.9025087005758782E-2</v>
      </c>
      <c r="BM469" s="35">
        <f t="shared" si="503"/>
        <v>1.6701400720810843E-2</v>
      </c>
      <c r="BN469" s="35">
        <f t="shared" si="504"/>
        <v>7.0644532421131764E-2</v>
      </c>
      <c r="BO469" s="35">
        <f t="shared" si="505"/>
        <v>9.5049596979347901E-3</v>
      </c>
      <c r="BP469" s="35">
        <f t="shared" si="506"/>
        <v>8.3523253453946216E-3</v>
      </c>
      <c r="BQ469" s="35">
        <f t="shared" si="507"/>
        <v>2.7353144825324676E-2</v>
      </c>
      <c r="BR469" s="35">
        <f t="shared" si="508"/>
        <v>1.8341530570111359E-3</v>
      </c>
      <c r="BS469" s="35">
        <f t="shared" si="509"/>
        <v>1.4796658315868808E-2</v>
      </c>
      <c r="BT469" s="35">
        <f t="shared" si="510"/>
        <v>1.3344084234021888E-2</v>
      </c>
      <c r="BU469" s="35">
        <f t="shared" si="511"/>
        <v>1</v>
      </c>
    </row>
    <row r="470" spans="1:73">
      <c r="A470" s="2" t="str">
        <f>"YE "&amp;TEXT(A55,"mmm-yy")</f>
        <v>YE Mar-05</v>
      </c>
      <c r="B470" s="18">
        <f t="shared" ref="B470:AJ470" si="552">IF(OR(B44="C",B45="C",B46="C",B47="C",B48="C",B49="C",B50="C",B51="C",B52="C",B53="C",B54="C",B55="C"),"C",SUM(B44:B55))</f>
        <v>1693976</v>
      </c>
      <c r="C470" s="18">
        <f t="shared" si="552"/>
        <v>5300877</v>
      </c>
      <c r="D470" s="18">
        <f t="shared" si="552"/>
        <v>658144</v>
      </c>
      <c r="E470" s="18">
        <f t="shared" si="552"/>
        <v>1000251</v>
      </c>
      <c r="F470" s="18">
        <f t="shared" si="552"/>
        <v>891126</v>
      </c>
      <c r="G470" s="18">
        <f t="shared" si="552"/>
        <v>1927798</v>
      </c>
      <c r="H470" s="18">
        <f t="shared" si="552"/>
        <v>1103366</v>
      </c>
      <c r="I470" s="18">
        <f t="shared" si="552"/>
        <v>262313</v>
      </c>
      <c r="J470" s="18">
        <f t="shared" si="552"/>
        <v>337990</v>
      </c>
      <c r="K470" s="18">
        <f t="shared" si="552"/>
        <v>517919</v>
      </c>
      <c r="L470" s="18">
        <f t="shared" si="552"/>
        <v>1026135</v>
      </c>
      <c r="M470" s="18">
        <f t="shared" si="552"/>
        <v>360597</v>
      </c>
      <c r="N470" s="18">
        <f t="shared" si="552"/>
        <v>546642</v>
      </c>
      <c r="O470" s="18">
        <f t="shared" si="552"/>
        <v>195466</v>
      </c>
      <c r="P470" s="18">
        <f t="shared" si="552"/>
        <v>194071</v>
      </c>
      <c r="Q470" s="18">
        <f t="shared" si="552"/>
        <v>177811</v>
      </c>
      <c r="R470" s="18">
        <f t="shared" si="552"/>
        <v>1897016</v>
      </c>
      <c r="S470" s="18">
        <f t="shared" si="552"/>
        <v>1578380</v>
      </c>
      <c r="T470" s="18">
        <f t="shared" si="552"/>
        <v>678722</v>
      </c>
      <c r="U470" s="18">
        <f t="shared" si="552"/>
        <v>1185479</v>
      </c>
      <c r="V470" s="18">
        <f t="shared" si="552"/>
        <v>3963259</v>
      </c>
      <c r="W470" s="18">
        <f t="shared" si="552"/>
        <v>293101</v>
      </c>
      <c r="X470" s="18">
        <f t="shared" si="552"/>
        <v>340859</v>
      </c>
      <c r="Y470" s="18">
        <f t="shared" si="552"/>
        <v>261169</v>
      </c>
      <c r="Z470" s="18">
        <f t="shared" si="552"/>
        <v>4858387</v>
      </c>
      <c r="AA470" s="18">
        <f t="shared" si="552"/>
        <v>1215418</v>
      </c>
      <c r="AB470" s="18">
        <f t="shared" si="552"/>
        <v>519568</v>
      </c>
      <c r="AC470" s="18">
        <f t="shared" si="552"/>
        <v>2200158</v>
      </c>
      <c r="AD470" s="18">
        <f t="shared" si="552"/>
        <v>297775</v>
      </c>
      <c r="AE470" s="18">
        <f t="shared" si="552"/>
        <v>267321</v>
      </c>
      <c r="AF470" s="18">
        <f t="shared" si="552"/>
        <v>849273</v>
      </c>
      <c r="AG470" s="18">
        <f t="shared" si="552"/>
        <v>56679</v>
      </c>
      <c r="AH470" s="18">
        <f t="shared" si="552"/>
        <v>459077</v>
      </c>
      <c r="AI470" s="18">
        <f t="shared" si="552"/>
        <v>421171</v>
      </c>
      <c r="AJ470" s="18">
        <f t="shared" si="552"/>
        <v>31100522</v>
      </c>
      <c r="AL470" s="1" t="str">
        <f t="shared" si="513"/>
        <v>YE Mar-05</v>
      </c>
      <c r="AM470" s="35">
        <f t="shared" si="514"/>
        <v>5.4467767454192573E-2</v>
      </c>
      <c r="AN470" s="35">
        <f t="shared" si="478"/>
        <v>0.17044334497022268</v>
      </c>
      <c r="AO470" s="35">
        <f t="shared" si="479"/>
        <v>2.1161831303024431E-2</v>
      </c>
      <c r="AP470" s="35">
        <f t="shared" si="480"/>
        <v>3.2161871752506274E-2</v>
      </c>
      <c r="AQ470" s="35">
        <f t="shared" si="481"/>
        <v>2.8653088202185161E-2</v>
      </c>
      <c r="AR470" s="35">
        <f t="shared" si="482"/>
        <v>6.1986033546317966E-2</v>
      </c>
      <c r="AS470" s="35">
        <f t="shared" si="483"/>
        <v>3.54774109579254E-2</v>
      </c>
      <c r="AT470" s="35">
        <f t="shared" si="484"/>
        <v>8.4343600406449771E-3</v>
      </c>
      <c r="AU470" s="35">
        <f t="shared" si="485"/>
        <v>1.0867663250153807E-2</v>
      </c>
      <c r="AV470" s="35">
        <f t="shared" si="486"/>
        <v>1.6653064536987516E-2</v>
      </c>
      <c r="AW470" s="35">
        <f t="shared" si="487"/>
        <v>3.2994140741431928E-2</v>
      </c>
      <c r="AX470" s="35">
        <f t="shared" si="488"/>
        <v>1.1594564232716095E-2</v>
      </c>
      <c r="AY470" s="35">
        <f t="shared" si="489"/>
        <v>1.7576618167373523E-2</v>
      </c>
      <c r="AZ470" s="35">
        <f t="shared" si="490"/>
        <v>6.284974895276677E-3</v>
      </c>
      <c r="BA470" s="35">
        <f t="shared" si="491"/>
        <v>6.2401203426746344E-3</v>
      </c>
      <c r="BB470" s="35">
        <f t="shared" si="492"/>
        <v>5.7172995360013574E-3</v>
      </c>
      <c r="BC470" s="35">
        <f t="shared" si="493"/>
        <v>6.0996275239367362E-2</v>
      </c>
      <c r="BD470" s="35">
        <f t="shared" si="494"/>
        <v>5.0750916656640041E-2</v>
      </c>
      <c r="BE470" s="35">
        <f t="shared" si="495"/>
        <v>2.1823492223056577E-2</v>
      </c>
      <c r="BF470" s="35">
        <f t="shared" si="496"/>
        <v>3.8117656031625452E-2</v>
      </c>
      <c r="BG470" s="35">
        <f t="shared" si="497"/>
        <v>0.12743384178567807</v>
      </c>
      <c r="BH470" s="35">
        <f t="shared" si="498"/>
        <v>9.4243112704024707E-3</v>
      </c>
      <c r="BI470" s="35">
        <f t="shared" si="499"/>
        <v>1.0959912505648619E-2</v>
      </c>
      <c r="BJ470" s="35">
        <f t="shared" si="500"/>
        <v>8.3975760921311867E-3</v>
      </c>
      <c r="BK470" s="35">
        <f t="shared" si="501"/>
        <v>0.15621560950005919</v>
      </c>
      <c r="BL470" s="35">
        <f t="shared" si="502"/>
        <v>3.9080308684207934E-2</v>
      </c>
      <c r="BM470" s="35">
        <f t="shared" si="503"/>
        <v>1.6706086155081255E-2</v>
      </c>
      <c r="BN470" s="35">
        <f t="shared" si="504"/>
        <v>7.07434428271011E-2</v>
      </c>
      <c r="BO470" s="35">
        <f t="shared" si="505"/>
        <v>9.5745981369701767E-3</v>
      </c>
      <c r="BP470" s="35">
        <f t="shared" si="506"/>
        <v>8.5953862767962543E-3</v>
      </c>
      <c r="BQ470" s="35">
        <f t="shared" si="507"/>
        <v>2.7307355162720419E-2</v>
      </c>
      <c r="BR470" s="35">
        <f t="shared" si="508"/>
        <v>1.8224452952911852E-3</v>
      </c>
      <c r="BS470" s="35">
        <f t="shared" si="509"/>
        <v>1.4761070569812301E-2</v>
      </c>
      <c r="BT470" s="35">
        <f t="shared" si="510"/>
        <v>1.3542248583480368E-2</v>
      </c>
      <c r="BU470" s="35">
        <f t="shared" si="511"/>
        <v>1</v>
      </c>
    </row>
    <row r="471" spans="1:73">
      <c r="A471" s="2" t="str">
        <f>"YE "&amp;TEXT(A56,"mmm-yy")</f>
        <v>YE Apr-05</v>
      </c>
      <c r="B471" s="18">
        <f t="shared" ref="B471:AJ471" si="553">IF(OR(B45="C",B46="C",B47="C",B48="C",B49="C",B50="C",B51="C",B52="C",B53="C",B54="C",B55="C",B56="C"),"C",SUM(B45:B56))</f>
        <v>1688837</v>
      </c>
      <c r="C471" s="18">
        <f t="shared" si="553"/>
        <v>5301588</v>
      </c>
      <c r="D471" s="18">
        <f t="shared" si="553"/>
        <v>657499</v>
      </c>
      <c r="E471" s="18">
        <f t="shared" si="553"/>
        <v>1011764</v>
      </c>
      <c r="F471" s="18">
        <f t="shared" si="553"/>
        <v>887806</v>
      </c>
      <c r="G471" s="18">
        <f t="shared" si="553"/>
        <v>1921930</v>
      </c>
      <c r="H471" s="18">
        <f t="shared" si="553"/>
        <v>1098127</v>
      </c>
      <c r="I471" s="18">
        <f t="shared" si="553"/>
        <v>261326</v>
      </c>
      <c r="J471" s="18">
        <f t="shared" si="553"/>
        <v>331716</v>
      </c>
      <c r="K471" s="18">
        <f t="shared" si="553"/>
        <v>518910</v>
      </c>
      <c r="L471" s="18">
        <f t="shared" si="553"/>
        <v>1023847</v>
      </c>
      <c r="M471" s="18">
        <f t="shared" si="553"/>
        <v>359971</v>
      </c>
      <c r="N471" s="18">
        <f t="shared" si="553"/>
        <v>552638</v>
      </c>
      <c r="O471" s="18">
        <f t="shared" si="553"/>
        <v>192812</v>
      </c>
      <c r="P471" s="18">
        <f t="shared" si="553"/>
        <v>192384</v>
      </c>
      <c r="Q471" s="18">
        <f t="shared" si="553"/>
        <v>175723</v>
      </c>
      <c r="R471" s="18">
        <f t="shared" si="553"/>
        <v>1919972</v>
      </c>
      <c r="S471" s="18">
        <f t="shared" si="553"/>
        <v>1601807</v>
      </c>
      <c r="T471" s="18">
        <f t="shared" si="553"/>
        <v>675356</v>
      </c>
      <c r="U471" s="18">
        <f t="shared" si="553"/>
        <v>1177737</v>
      </c>
      <c r="V471" s="18">
        <f t="shared" si="553"/>
        <v>3969291</v>
      </c>
      <c r="W471" s="18">
        <f t="shared" si="553"/>
        <v>289186</v>
      </c>
      <c r="X471" s="18">
        <f t="shared" si="553"/>
        <v>337546</v>
      </c>
      <c r="Y471" s="18">
        <f t="shared" si="553"/>
        <v>258781</v>
      </c>
      <c r="Z471" s="18">
        <f t="shared" si="553"/>
        <v>4854803</v>
      </c>
      <c r="AA471" s="18">
        <f t="shared" si="553"/>
        <v>1206304</v>
      </c>
      <c r="AB471" s="18">
        <f t="shared" si="553"/>
        <v>511911</v>
      </c>
      <c r="AC471" s="18">
        <f t="shared" si="553"/>
        <v>2197949</v>
      </c>
      <c r="AD471" s="18">
        <f t="shared" si="553"/>
        <v>293286</v>
      </c>
      <c r="AE471" s="18">
        <f t="shared" si="553"/>
        <v>260241</v>
      </c>
      <c r="AF471" s="18">
        <f t="shared" si="553"/>
        <v>846804</v>
      </c>
      <c r="AG471" s="18">
        <f t="shared" si="553"/>
        <v>57051</v>
      </c>
      <c r="AH471" s="18">
        <f t="shared" si="553"/>
        <v>454090</v>
      </c>
      <c r="AI471" s="18">
        <f t="shared" si="553"/>
        <v>421977</v>
      </c>
      <c r="AJ471" s="18">
        <f t="shared" si="553"/>
        <v>31054356</v>
      </c>
      <c r="AL471" s="1" t="str">
        <f t="shared" si="513"/>
        <v>YE Apr-05</v>
      </c>
      <c r="AM471" s="35">
        <f t="shared" si="514"/>
        <v>5.4383256249139415E-2</v>
      </c>
      <c r="AN471" s="35">
        <f t="shared" si="478"/>
        <v>0.1707196246478272</v>
      </c>
      <c r="AO471" s="35">
        <f t="shared" si="479"/>
        <v>2.1172520853435184E-2</v>
      </c>
      <c r="AP471" s="35">
        <f t="shared" si="480"/>
        <v>3.258042124589542E-2</v>
      </c>
      <c r="AQ471" s="35">
        <f t="shared" si="481"/>
        <v>2.8588775114190099E-2</v>
      </c>
      <c r="AR471" s="35">
        <f t="shared" si="482"/>
        <v>6.1889224171964796E-2</v>
      </c>
      <c r="AS471" s="35">
        <f t="shared" si="483"/>
        <v>3.536144816527511E-2</v>
      </c>
      <c r="AT471" s="35">
        <f t="shared" si="484"/>
        <v>8.4151157409285832E-3</v>
      </c>
      <c r="AU471" s="35">
        <f t="shared" si="485"/>
        <v>1.0681786477877693E-2</v>
      </c>
      <c r="AV471" s="35">
        <f t="shared" si="486"/>
        <v>1.6709733088652683E-2</v>
      </c>
      <c r="AW471" s="35">
        <f t="shared" si="487"/>
        <v>3.2969513198084027E-2</v>
      </c>
      <c r="AX471" s="35">
        <f t="shared" si="488"/>
        <v>1.1591642731216194E-2</v>
      </c>
      <c r="AY471" s="35">
        <f t="shared" si="489"/>
        <v>1.7795828707573264E-2</v>
      </c>
      <c r="AZ471" s="35">
        <f t="shared" si="490"/>
        <v>6.2088552085897385E-3</v>
      </c>
      <c r="BA471" s="35">
        <f t="shared" si="491"/>
        <v>6.1950729231029615E-3</v>
      </c>
      <c r="BB471" s="35">
        <f t="shared" si="492"/>
        <v>5.6585620387684102E-3</v>
      </c>
      <c r="BC471" s="35">
        <f t="shared" si="493"/>
        <v>6.1826173436022952E-2</v>
      </c>
      <c r="BD471" s="35">
        <f t="shared" si="494"/>
        <v>5.1580750861489451E-2</v>
      </c>
      <c r="BE471" s="35">
        <f t="shared" si="495"/>
        <v>2.174754485328886E-2</v>
      </c>
      <c r="BF471" s="35">
        <f t="shared" si="496"/>
        <v>3.7925017669018797E-2</v>
      </c>
      <c r="BG471" s="35">
        <f t="shared" si="497"/>
        <v>0.12781752743479852</v>
      </c>
      <c r="BH471" s="35">
        <f t="shared" si="498"/>
        <v>9.3122523616332598E-3</v>
      </c>
      <c r="BI471" s="35">
        <f t="shared" si="499"/>
        <v>1.0869521815232619E-2</v>
      </c>
      <c r="BJ471" s="35">
        <f t="shared" si="500"/>
        <v>8.3331626648448284E-3</v>
      </c>
      <c r="BK471" s="35">
        <f t="shared" si="501"/>
        <v>0.15633243207490763</v>
      </c>
      <c r="BL471" s="35">
        <f t="shared" si="502"/>
        <v>3.8844920822057941E-2</v>
      </c>
      <c r="BM471" s="35">
        <f t="shared" si="503"/>
        <v>1.6484354079021959E-2</v>
      </c>
      <c r="BN471" s="35">
        <f t="shared" si="504"/>
        <v>7.0777478045270042E-2</v>
      </c>
      <c r="BO471" s="35">
        <f t="shared" si="505"/>
        <v>9.4442789282121967E-3</v>
      </c>
      <c r="BP471" s="35">
        <f t="shared" si="506"/>
        <v>8.3801770031875725E-3</v>
      </c>
      <c r="BQ471" s="35">
        <f t="shared" si="507"/>
        <v>2.7268445045197525E-2</v>
      </c>
      <c r="BR471" s="35">
        <f t="shared" si="508"/>
        <v>1.8371335731451007E-3</v>
      </c>
      <c r="BS471" s="35">
        <f t="shared" si="509"/>
        <v>1.46224252726413E-2</v>
      </c>
      <c r="BT471" s="35">
        <f t="shared" si="510"/>
        <v>1.358833524031218E-2</v>
      </c>
      <c r="BU471" s="35">
        <f t="shared" si="511"/>
        <v>1</v>
      </c>
    </row>
    <row r="472" spans="1:73">
      <c r="A472" s="2" t="str">
        <f>"YE "&amp;TEXT(A57,"mmm-yy")</f>
        <v>YE May-05</v>
      </c>
      <c r="B472" s="18">
        <f t="shared" ref="B472:AJ472" si="554">IF(OR(B46="C",B47="C",B48="C",B49="C",B50="C",B51="C",B52="C",B53="C",B54="C",B55="C",B56="C",B57="C"),"C",SUM(B46:B57))</f>
        <v>1688059</v>
      </c>
      <c r="C472" s="18">
        <f t="shared" si="554"/>
        <v>5288922</v>
      </c>
      <c r="D472" s="18">
        <f t="shared" si="554"/>
        <v>651378</v>
      </c>
      <c r="E472" s="18">
        <f t="shared" si="554"/>
        <v>1016649</v>
      </c>
      <c r="F472" s="18">
        <f t="shared" si="554"/>
        <v>888297</v>
      </c>
      <c r="G472" s="18">
        <f t="shared" si="554"/>
        <v>1925419</v>
      </c>
      <c r="H472" s="18">
        <f t="shared" si="554"/>
        <v>1101130</v>
      </c>
      <c r="I472" s="18">
        <f t="shared" si="554"/>
        <v>261985</v>
      </c>
      <c r="J472" s="18">
        <f t="shared" si="554"/>
        <v>333661</v>
      </c>
      <c r="K472" s="18">
        <f t="shared" si="554"/>
        <v>522422</v>
      </c>
      <c r="L472" s="18">
        <f t="shared" si="554"/>
        <v>1020226</v>
      </c>
      <c r="M472" s="18">
        <f t="shared" si="554"/>
        <v>359951</v>
      </c>
      <c r="N472" s="18">
        <f t="shared" si="554"/>
        <v>551380</v>
      </c>
      <c r="O472" s="18">
        <f t="shared" si="554"/>
        <v>192714</v>
      </c>
      <c r="P472" s="18">
        <f t="shared" si="554"/>
        <v>191640</v>
      </c>
      <c r="Q472" s="18">
        <f t="shared" si="554"/>
        <v>175912</v>
      </c>
      <c r="R472" s="18">
        <f t="shared" si="554"/>
        <v>1929090</v>
      </c>
      <c r="S472" s="18">
        <f t="shared" si="554"/>
        <v>1610732</v>
      </c>
      <c r="T472" s="18">
        <f t="shared" si="554"/>
        <v>675016</v>
      </c>
      <c r="U472" s="18">
        <f t="shared" si="554"/>
        <v>1175717</v>
      </c>
      <c r="V472" s="18">
        <f t="shared" si="554"/>
        <v>3961935</v>
      </c>
      <c r="W472" s="18">
        <f t="shared" si="554"/>
        <v>286550</v>
      </c>
      <c r="X472" s="18">
        <f t="shared" si="554"/>
        <v>333704</v>
      </c>
      <c r="Y472" s="18">
        <f t="shared" si="554"/>
        <v>258254</v>
      </c>
      <c r="Z472" s="18">
        <f t="shared" si="554"/>
        <v>4840441</v>
      </c>
      <c r="AA472" s="18">
        <f t="shared" si="554"/>
        <v>1209372</v>
      </c>
      <c r="AB472" s="18">
        <f t="shared" si="554"/>
        <v>509985</v>
      </c>
      <c r="AC472" s="18">
        <f t="shared" si="554"/>
        <v>2206634</v>
      </c>
      <c r="AD472" s="18">
        <f t="shared" si="554"/>
        <v>294786</v>
      </c>
      <c r="AE472" s="18">
        <f t="shared" si="554"/>
        <v>261532</v>
      </c>
      <c r="AF472" s="18">
        <f t="shared" si="554"/>
        <v>849853</v>
      </c>
      <c r="AG472" s="18">
        <f t="shared" si="554"/>
        <v>56924</v>
      </c>
      <c r="AH472" s="18">
        <f t="shared" si="554"/>
        <v>452030</v>
      </c>
      <c r="AI472" s="18">
        <f t="shared" si="554"/>
        <v>423194</v>
      </c>
      <c r="AJ472" s="18">
        <f t="shared" si="554"/>
        <v>31054318</v>
      </c>
      <c r="AL472" s="1" t="str">
        <f t="shared" si="513"/>
        <v>YE May-05</v>
      </c>
      <c r="AM472" s="35">
        <f t="shared" si="514"/>
        <v>5.4358269919178387E-2</v>
      </c>
      <c r="AN472" s="35">
        <f t="shared" si="478"/>
        <v>0.17031196756599196</v>
      </c>
      <c r="AO472" s="35">
        <f t="shared" si="479"/>
        <v>2.0975440516838913E-2</v>
      </c>
      <c r="AP472" s="35">
        <f t="shared" si="480"/>
        <v>3.2737766129657071E-2</v>
      </c>
      <c r="AQ472" s="35">
        <f t="shared" si="481"/>
        <v>2.8604621102933252E-2</v>
      </c>
      <c r="AR472" s="35">
        <f t="shared" si="482"/>
        <v>6.2001651428957479E-2</v>
      </c>
      <c r="AS472" s="35">
        <f t="shared" si="483"/>
        <v>3.5458192963696705E-2</v>
      </c>
      <c r="AT472" s="35">
        <f t="shared" si="484"/>
        <v>8.4363469196135615E-3</v>
      </c>
      <c r="AU472" s="35">
        <f t="shared" si="485"/>
        <v>1.0744431740539271E-2</v>
      </c>
      <c r="AV472" s="35">
        <f t="shared" si="486"/>
        <v>1.6822845698945956E-2</v>
      </c>
      <c r="AW472" s="35">
        <f t="shared" si="487"/>
        <v>3.28529513995445E-2</v>
      </c>
      <c r="AX472" s="35">
        <f t="shared" si="488"/>
        <v>1.1591012882652905E-2</v>
      </c>
      <c r="AY472" s="35">
        <f t="shared" si="489"/>
        <v>1.7755340819270285E-2</v>
      </c>
      <c r="AZ472" s="35">
        <f t="shared" si="490"/>
        <v>6.2057070453133117E-3</v>
      </c>
      <c r="BA472" s="35">
        <f t="shared" si="491"/>
        <v>6.1711224828701764E-3</v>
      </c>
      <c r="BB472" s="35">
        <f t="shared" si="492"/>
        <v>5.6646550730883862E-3</v>
      </c>
      <c r="BC472" s="35">
        <f t="shared" si="493"/>
        <v>6.2119863653099711E-2</v>
      </c>
      <c r="BD472" s="35">
        <f t="shared" si="494"/>
        <v>5.186821362491361E-2</v>
      </c>
      <c r="BE472" s="35">
        <f t="shared" si="495"/>
        <v>2.1736622906997991E-2</v>
      </c>
      <c r="BF472" s="35">
        <f t="shared" si="496"/>
        <v>3.7860016761598177E-2</v>
      </c>
      <c r="BG472" s="35">
        <f t="shared" si="497"/>
        <v>0.127580808569037</v>
      </c>
      <c r="BH472" s="35">
        <f t="shared" si="498"/>
        <v>9.2273802309875228E-3</v>
      </c>
      <c r="BI472" s="35">
        <f t="shared" si="499"/>
        <v>1.0745816411102636E-2</v>
      </c>
      <c r="BJ472" s="35">
        <f t="shared" si="500"/>
        <v>8.3162025970108244E-3</v>
      </c>
      <c r="BK472" s="35">
        <f t="shared" si="501"/>
        <v>0.15587014340485597</v>
      </c>
      <c r="BL472" s="35">
        <f t="shared" si="502"/>
        <v>3.8943762989739464E-2</v>
      </c>
      <c r="BM472" s="35">
        <f t="shared" si="503"/>
        <v>1.642235388972316E-2</v>
      </c>
      <c r="BN472" s="35">
        <f t="shared" si="504"/>
        <v>7.105723590516462E-2</v>
      </c>
      <c r="BO472" s="35">
        <f t="shared" si="505"/>
        <v>9.492592946333582E-3</v>
      </c>
      <c r="BP472" s="35">
        <f t="shared" si="506"/>
        <v>8.4217595762367085E-3</v>
      </c>
      <c r="BQ472" s="35">
        <f t="shared" si="507"/>
        <v>2.736666121600223E-2</v>
      </c>
      <c r="BR472" s="35">
        <f t="shared" si="508"/>
        <v>1.8330462127682211E-3</v>
      </c>
      <c r="BS472" s="35">
        <f t="shared" si="509"/>
        <v>1.455610778507517E-2</v>
      </c>
      <c r="BT472" s="35">
        <f t="shared" si="510"/>
        <v>1.3627541264953878E-2</v>
      </c>
      <c r="BU472" s="35">
        <f t="shared" si="511"/>
        <v>1</v>
      </c>
    </row>
    <row r="473" spans="1:73">
      <c r="A473" s="2" t="str">
        <f>"YE "&amp;TEXT(A58,"mmm-yy")</f>
        <v>YE Jun-05</v>
      </c>
      <c r="B473" s="18">
        <f t="shared" ref="B473:AJ473" si="555">IF(OR(B47="C",B48="C",B49="C",B50="C",B51="C",B52="C",B53="C",B54="C",B55="C",B56="C",B57="C",B58="C"),"C",SUM(B47:B58))</f>
        <v>1683949</v>
      </c>
      <c r="C473" s="18">
        <f t="shared" si="555"/>
        <v>5290161</v>
      </c>
      <c r="D473" s="18">
        <f t="shared" si="555"/>
        <v>645005</v>
      </c>
      <c r="E473" s="18">
        <f t="shared" si="555"/>
        <v>1019854</v>
      </c>
      <c r="F473" s="18">
        <f t="shared" si="555"/>
        <v>892043</v>
      </c>
      <c r="G473" s="18">
        <f t="shared" si="555"/>
        <v>1928252</v>
      </c>
      <c r="H473" s="18">
        <f t="shared" si="555"/>
        <v>1101104</v>
      </c>
      <c r="I473" s="18">
        <f t="shared" si="555"/>
        <v>262530</v>
      </c>
      <c r="J473" s="18">
        <f t="shared" si="555"/>
        <v>333864</v>
      </c>
      <c r="K473" s="18">
        <f t="shared" si="555"/>
        <v>528595</v>
      </c>
      <c r="L473" s="18">
        <f t="shared" si="555"/>
        <v>1021908</v>
      </c>
      <c r="M473" s="18">
        <f t="shared" si="555"/>
        <v>359897</v>
      </c>
      <c r="N473" s="18">
        <f t="shared" si="555"/>
        <v>554099</v>
      </c>
      <c r="O473" s="18">
        <f t="shared" si="555"/>
        <v>196305</v>
      </c>
      <c r="P473" s="18">
        <f t="shared" si="555"/>
        <v>191012</v>
      </c>
      <c r="Q473" s="18">
        <f t="shared" si="555"/>
        <v>178604</v>
      </c>
      <c r="R473" s="18">
        <f t="shared" si="555"/>
        <v>1949222</v>
      </c>
      <c r="S473" s="18">
        <f t="shared" si="555"/>
        <v>1628955</v>
      </c>
      <c r="T473" s="18">
        <f t="shared" si="555"/>
        <v>677655</v>
      </c>
      <c r="U473" s="18">
        <f t="shared" si="555"/>
        <v>1176286</v>
      </c>
      <c r="V473" s="18">
        <f t="shared" si="555"/>
        <v>4009639</v>
      </c>
      <c r="W473" s="18">
        <f t="shared" si="555"/>
        <v>288342</v>
      </c>
      <c r="X473" s="18">
        <f t="shared" si="555"/>
        <v>333522</v>
      </c>
      <c r="Y473" s="18">
        <f t="shared" si="555"/>
        <v>255300</v>
      </c>
      <c r="Z473" s="18">
        <f t="shared" si="555"/>
        <v>4886800</v>
      </c>
      <c r="AA473" s="18">
        <f t="shared" si="555"/>
        <v>1218141</v>
      </c>
      <c r="AB473" s="18">
        <f t="shared" si="555"/>
        <v>508377</v>
      </c>
      <c r="AC473" s="18">
        <f t="shared" si="555"/>
        <v>2226502</v>
      </c>
      <c r="AD473" s="18">
        <f t="shared" si="555"/>
        <v>295341</v>
      </c>
      <c r="AE473" s="18">
        <f t="shared" si="555"/>
        <v>260797</v>
      </c>
      <c r="AF473" s="18">
        <f t="shared" si="555"/>
        <v>849804</v>
      </c>
      <c r="AG473" s="18">
        <f t="shared" si="555"/>
        <v>56945</v>
      </c>
      <c r="AH473" s="18">
        <f t="shared" si="555"/>
        <v>451396</v>
      </c>
      <c r="AI473" s="18">
        <f t="shared" si="555"/>
        <v>426991</v>
      </c>
      <c r="AJ473" s="18">
        <f t="shared" si="555"/>
        <v>31171438</v>
      </c>
      <c r="AL473" s="1" t="str">
        <f t="shared" si="513"/>
        <v>YE Jun-05</v>
      </c>
      <c r="AM473" s="35">
        <f t="shared" si="514"/>
        <v>5.4022178893383101E-2</v>
      </c>
      <c r="AN473" s="35">
        <f t="shared" si="478"/>
        <v>0.16971180476178224</v>
      </c>
      <c r="AO473" s="35">
        <f t="shared" si="479"/>
        <v>2.0692179808964862E-2</v>
      </c>
      <c r="AP473" s="35">
        <f t="shared" si="480"/>
        <v>3.2717579471309599E-2</v>
      </c>
      <c r="AQ473" s="35">
        <f t="shared" si="481"/>
        <v>2.8617319483303913E-2</v>
      </c>
      <c r="AR473" s="35">
        <f t="shared" si="482"/>
        <v>6.1859577989311881E-2</v>
      </c>
      <c r="AS473" s="35">
        <f t="shared" si="483"/>
        <v>3.5324132303424696E-2</v>
      </c>
      <c r="AT473" s="35">
        <f t="shared" si="484"/>
        <v>8.422133107879079E-3</v>
      </c>
      <c r="AU473" s="35">
        <f t="shared" si="485"/>
        <v>1.0710574212200284E-2</v>
      </c>
      <c r="AV473" s="35">
        <f t="shared" si="486"/>
        <v>1.6957671314361565E-2</v>
      </c>
      <c r="AW473" s="35">
        <f t="shared" si="487"/>
        <v>3.2783473126905473E-2</v>
      </c>
      <c r="AX473" s="35">
        <f t="shared" si="488"/>
        <v>1.1545729779935081E-2</v>
      </c>
      <c r="AY473" s="35">
        <f t="shared" si="489"/>
        <v>1.7775856218118651E-2</v>
      </c>
      <c r="AZ473" s="35">
        <f t="shared" si="490"/>
        <v>6.2975920456412697E-3</v>
      </c>
      <c r="BA473" s="35">
        <f t="shared" si="491"/>
        <v>6.1277891639134521E-3</v>
      </c>
      <c r="BB473" s="35">
        <f t="shared" si="492"/>
        <v>5.729732455717956E-3</v>
      </c>
      <c r="BC473" s="35">
        <f t="shared" si="493"/>
        <v>6.2532309224874391E-2</v>
      </c>
      <c r="BD473" s="35">
        <f t="shared" si="494"/>
        <v>5.2257935614006643E-2</v>
      </c>
      <c r="BE473" s="35">
        <f t="shared" si="495"/>
        <v>2.173961303934711E-2</v>
      </c>
      <c r="BF473" s="35">
        <f t="shared" si="496"/>
        <v>3.7736019749874866E-2</v>
      </c>
      <c r="BG473" s="35">
        <f t="shared" si="497"/>
        <v>0.12863182635334308</v>
      </c>
      <c r="BH473" s="35">
        <f t="shared" si="498"/>
        <v>9.2501988519105207E-3</v>
      </c>
      <c r="BI473" s="35">
        <f t="shared" si="499"/>
        <v>1.069960262981772E-2</v>
      </c>
      <c r="BJ473" s="35">
        <f t="shared" si="500"/>
        <v>8.1901900066336363E-3</v>
      </c>
      <c r="BK473" s="35">
        <f t="shared" si="501"/>
        <v>0.15677172159975425</v>
      </c>
      <c r="BL473" s="35">
        <f t="shared" si="502"/>
        <v>3.9078755365729356E-2</v>
      </c>
      <c r="BM473" s="35">
        <f t="shared" si="503"/>
        <v>1.6309064727780605E-2</v>
      </c>
      <c r="BN473" s="35">
        <f t="shared" si="504"/>
        <v>7.1427631923814364E-2</v>
      </c>
      <c r="BO473" s="35">
        <f t="shared" si="505"/>
        <v>9.4747313229501962E-3</v>
      </c>
      <c r="BP473" s="35">
        <f t="shared" si="506"/>
        <v>8.3665373410107026E-3</v>
      </c>
      <c r="BQ473" s="35">
        <f t="shared" si="507"/>
        <v>2.7262264897756721E-2</v>
      </c>
      <c r="BR473" s="35">
        <f t="shared" si="508"/>
        <v>1.8268326279974635E-3</v>
      </c>
      <c r="BS473" s="35">
        <f t="shared" si="509"/>
        <v>1.448107719637445E-2</v>
      </c>
      <c r="BT473" s="35">
        <f t="shared" si="510"/>
        <v>1.369814892723268E-2</v>
      </c>
      <c r="BU473" s="35">
        <f t="shared" si="511"/>
        <v>1</v>
      </c>
    </row>
    <row r="474" spans="1:73">
      <c r="A474" s="2" t="str">
        <f>"YE "&amp;TEXT(A59,"mmm-yy")</f>
        <v>YE Jul-05</v>
      </c>
      <c r="B474" s="18">
        <f t="shared" ref="B474:AJ474" si="556">IF(OR(B48="C",B49="C",B50="C",B51="C",B52="C",B53="C",B54="C",B55="C",B56="C",B57="C",B58="C",B59="C"),"C",SUM(B48:B59))</f>
        <v>1682309</v>
      </c>
      <c r="C474" s="18">
        <f t="shared" si="556"/>
        <v>5318253</v>
      </c>
      <c r="D474" s="18">
        <f t="shared" si="556"/>
        <v>645391</v>
      </c>
      <c r="E474" s="18">
        <f t="shared" si="556"/>
        <v>1024588</v>
      </c>
      <c r="F474" s="18">
        <f t="shared" si="556"/>
        <v>896965</v>
      </c>
      <c r="G474" s="18">
        <f t="shared" si="556"/>
        <v>1931060</v>
      </c>
      <c r="H474" s="18">
        <f t="shared" si="556"/>
        <v>1102594</v>
      </c>
      <c r="I474" s="18">
        <f t="shared" si="556"/>
        <v>261200</v>
      </c>
      <c r="J474" s="18">
        <f t="shared" si="556"/>
        <v>332878</v>
      </c>
      <c r="K474" s="18">
        <f t="shared" si="556"/>
        <v>527693</v>
      </c>
      <c r="L474" s="18">
        <f t="shared" si="556"/>
        <v>1022121</v>
      </c>
      <c r="M474" s="18">
        <f t="shared" si="556"/>
        <v>355880</v>
      </c>
      <c r="N474" s="18">
        <f t="shared" si="556"/>
        <v>550424</v>
      </c>
      <c r="O474" s="18">
        <f t="shared" si="556"/>
        <v>195291</v>
      </c>
      <c r="P474" s="18">
        <f t="shared" si="556"/>
        <v>190449</v>
      </c>
      <c r="Q474" s="18">
        <f t="shared" si="556"/>
        <v>180396</v>
      </c>
      <c r="R474" s="18">
        <f t="shared" si="556"/>
        <v>1966398</v>
      </c>
      <c r="S474" s="18">
        <f t="shared" si="556"/>
        <v>1644190</v>
      </c>
      <c r="T474" s="18">
        <f t="shared" si="556"/>
        <v>678380</v>
      </c>
      <c r="U474" s="18">
        <f t="shared" si="556"/>
        <v>1173674</v>
      </c>
      <c r="V474" s="18">
        <f t="shared" si="556"/>
        <v>4004835</v>
      </c>
      <c r="W474" s="18">
        <f t="shared" si="556"/>
        <v>289746</v>
      </c>
      <c r="X474" s="18">
        <f t="shared" si="556"/>
        <v>331356</v>
      </c>
      <c r="Y474" s="18">
        <f t="shared" si="556"/>
        <v>252878</v>
      </c>
      <c r="Z474" s="18">
        <f t="shared" si="556"/>
        <v>4878812</v>
      </c>
      <c r="AA474" s="18">
        <f t="shared" si="556"/>
        <v>1221752</v>
      </c>
      <c r="AB474" s="18">
        <f t="shared" si="556"/>
        <v>508040</v>
      </c>
      <c r="AC474" s="18">
        <f t="shared" si="556"/>
        <v>2239436</v>
      </c>
      <c r="AD474" s="18">
        <f t="shared" si="556"/>
        <v>294574</v>
      </c>
      <c r="AE474" s="18">
        <f t="shared" si="556"/>
        <v>262303</v>
      </c>
      <c r="AF474" s="18">
        <f t="shared" si="556"/>
        <v>850750</v>
      </c>
      <c r="AG474" s="18">
        <f t="shared" si="556"/>
        <v>57381</v>
      </c>
      <c r="AH474" s="18">
        <f t="shared" si="556"/>
        <v>448831</v>
      </c>
      <c r="AI474" s="18">
        <f t="shared" si="556"/>
        <v>428735</v>
      </c>
      <c r="AJ474" s="18">
        <f t="shared" si="556"/>
        <v>31226558</v>
      </c>
      <c r="AL474" s="1" t="str">
        <f t="shared" si="513"/>
        <v>YE Jul-05</v>
      </c>
      <c r="AM474" s="35">
        <f t="shared" si="514"/>
        <v>5.387430148401242E-2</v>
      </c>
      <c r="AN474" s="35">
        <f t="shared" si="478"/>
        <v>0.17031185441571883</v>
      </c>
      <c r="AO474" s="35">
        <f t="shared" si="479"/>
        <v>2.0668015988185441E-2</v>
      </c>
      <c r="AP474" s="35">
        <f t="shared" si="480"/>
        <v>3.2811429296818434E-2</v>
      </c>
      <c r="AQ474" s="35">
        <f t="shared" si="481"/>
        <v>2.8724427456910236E-2</v>
      </c>
      <c r="AR474" s="35">
        <f t="shared" si="482"/>
        <v>6.1840309136857161E-2</v>
      </c>
      <c r="AS474" s="35">
        <f t="shared" si="483"/>
        <v>3.5309495205971791E-2</v>
      </c>
      <c r="AT474" s="35">
        <f t="shared" si="484"/>
        <v>8.3646747105460672E-3</v>
      </c>
      <c r="AU474" s="35">
        <f t="shared" si="485"/>
        <v>1.0660092604506715E-2</v>
      </c>
      <c r="AV474" s="35">
        <f t="shared" si="486"/>
        <v>1.6898852572864418E-2</v>
      </c>
      <c r="AW474" s="35">
        <f t="shared" si="487"/>
        <v>3.2732426032994096E-2</v>
      </c>
      <c r="AX474" s="35">
        <f t="shared" si="488"/>
        <v>1.1396709173005875E-2</v>
      </c>
      <c r="AY474" s="35">
        <f t="shared" si="489"/>
        <v>1.7626790631231275E-2</v>
      </c>
      <c r="AZ474" s="35">
        <f t="shared" si="490"/>
        <v>6.2540034031288369E-3</v>
      </c>
      <c r="BA474" s="35">
        <f t="shared" si="491"/>
        <v>6.0989430855619758E-3</v>
      </c>
      <c r="BB474" s="35">
        <f t="shared" si="492"/>
        <v>5.7770055860783629E-3</v>
      </c>
      <c r="BC474" s="35">
        <f t="shared" si="493"/>
        <v>6.2971974048500634E-2</v>
      </c>
      <c r="BD474" s="35">
        <f t="shared" si="494"/>
        <v>5.2653577765439274E-2</v>
      </c>
      <c r="BE474" s="35">
        <f t="shared" si="495"/>
        <v>2.1724456470674738E-2</v>
      </c>
      <c r="BF474" s="35">
        <f t="shared" si="496"/>
        <v>3.7585762734400632E-2</v>
      </c>
      <c r="BG474" s="35">
        <f t="shared" si="497"/>
        <v>0.12825092666313079</v>
      </c>
      <c r="BH474" s="35">
        <f t="shared" si="498"/>
        <v>9.278832460497247E-3</v>
      </c>
      <c r="BI474" s="35">
        <f t="shared" si="499"/>
        <v>1.0611352042066244E-2</v>
      </c>
      <c r="BJ474" s="35">
        <f t="shared" si="500"/>
        <v>8.0981707942322685E-3</v>
      </c>
      <c r="BK474" s="35">
        <f t="shared" si="501"/>
        <v>0.15623918588785865</v>
      </c>
      <c r="BL474" s="35">
        <f t="shared" si="502"/>
        <v>3.912541369433032E-2</v>
      </c>
      <c r="BM474" s="35">
        <f t="shared" si="503"/>
        <v>1.6269484456147874E-2</v>
      </c>
      <c r="BN474" s="35">
        <f t="shared" si="504"/>
        <v>7.1715749138922064E-2</v>
      </c>
      <c r="BO474" s="35">
        <f t="shared" si="505"/>
        <v>9.4334444417473098E-3</v>
      </c>
      <c r="BP474" s="35">
        <f t="shared" si="506"/>
        <v>8.3999972075052276E-3</v>
      </c>
      <c r="BQ474" s="35">
        <f t="shared" si="507"/>
        <v>2.7244437251137316E-2</v>
      </c>
      <c r="BR474" s="35">
        <f t="shared" si="508"/>
        <v>1.8375704424419752E-3</v>
      </c>
      <c r="BS474" s="35">
        <f t="shared" si="509"/>
        <v>1.4373374100341126E-2</v>
      </c>
      <c r="BT474" s="35">
        <f t="shared" si="510"/>
        <v>1.3729819341600185E-2</v>
      </c>
      <c r="BU474" s="35">
        <f t="shared" si="511"/>
        <v>1</v>
      </c>
    </row>
    <row r="475" spans="1:73">
      <c r="A475" s="2" t="str">
        <f>"YE "&amp;TEXT(A60,"mmm-yy")</f>
        <v>YE Aug-05</v>
      </c>
      <c r="B475" s="18">
        <f t="shared" ref="B475:AJ475" si="557">IF(OR(B49="C",B50="C",B51="C",B52="C",B53="C",B54="C",B55="C",B56="C",B57="C",B58="C",B59="C",B60="C"),"C",SUM(B49:B60))</f>
        <v>1683890</v>
      </c>
      <c r="C475" s="18">
        <f t="shared" si="557"/>
        <v>5308250</v>
      </c>
      <c r="D475" s="18">
        <f t="shared" si="557"/>
        <v>649659</v>
      </c>
      <c r="E475" s="18">
        <f t="shared" si="557"/>
        <v>1023885</v>
      </c>
      <c r="F475" s="18">
        <f t="shared" si="557"/>
        <v>899501</v>
      </c>
      <c r="G475" s="18">
        <f t="shared" si="557"/>
        <v>1918857</v>
      </c>
      <c r="H475" s="18">
        <f t="shared" si="557"/>
        <v>1096685</v>
      </c>
      <c r="I475" s="18">
        <f t="shared" si="557"/>
        <v>258514</v>
      </c>
      <c r="J475" s="18">
        <f t="shared" si="557"/>
        <v>335226</v>
      </c>
      <c r="K475" s="18">
        <f t="shared" si="557"/>
        <v>530673</v>
      </c>
      <c r="L475" s="18">
        <f t="shared" si="557"/>
        <v>1021567</v>
      </c>
      <c r="M475" s="18">
        <f t="shared" si="557"/>
        <v>358428</v>
      </c>
      <c r="N475" s="18">
        <f t="shared" si="557"/>
        <v>553836</v>
      </c>
      <c r="O475" s="18">
        <f t="shared" si="557"/>
        <v>196301</v>
      </c>
      <c r="P475" s="18">
        <f t="shared" si="557"/>
        <v>191909</v>
      </c>
      <c r="Q475" s="18">
        <f t="shared" si="557"/>
        <v>184130</v>
      </c>
      <c r="R475" s="18">
        <f t="shared" si="557"/>
        <v>1975293</v>
      </c>
      <c r="S475" s="18">
        <f t="shared" si="557"/>
        <v>1650354</v>
      </c>
      <c r="T475" s="18">
        <f t="shared" si="557"/>
        <v>679198</v>
      </c>
      <c r="U475" s="18">
        <f t="shared" si="557"/>
        <v>1175368</v>
      </c>
      <c r="V475" s="18">
        <f t="shared" si="557"/>
        <v>3999967</v>
      </c>
      <c r="W475" s="18">
        <f t="shared" si="557"/>
        <v>288382</v>
      </c>
      <c r="X475" s="18">
        <f t="shared" si="557"/>
        <v>330849</v>
      </c>
      <c r="Y475" s="18">
        <f t="shared" si="557"/>
        <v>248865</v>
      </c>
      <c r="Z475" s="18">
        <f t="shared" si="557"/>
        <v>4868059</v>
      </c>
      <c r="AA475" s="18">
        <f t="shared" si="557"/>
        <v>1221221</v>
      </c>
      <c r="AB475" s="18">
        <f t="shared" si="557"/>
        <v>508832</v>
      </c>
      <c r="AC475" s="18">
        <f t="shared" si="557"/>
        <v>2242448</v>
      </c>
      <c r="AD475" s="18">
        <f t="shared" si="557"/>
        <v>295355</v>
      </c>
      <c r="AE475" s="18">
        <f t="shared" si="557"/>
        <v>263171</v>
      </c>
      <c r="AF475" s="18">
        <f t="shared" si="557"/>
        <v>855692</v>
      </c>
      <c r="AG475" s="18">
        <f t="shared" si="557"/>
        <v>58099</v>
      </c>
      <c r="AH475" s="18">
        <f t="shared" si="557"/>
        <v>448515</v>
      </c>
      <c r="AI475" s="18">
        <f t="shared" si="557"/>
        <v>430347</v>
      </c>
      <c r="AJ475" s="18">
        <f t="shared" si="557"/>
        <v>31232909</v>
      </c>
      <c r="AL475" s="1" t="str">
        <f t="shared" si="513"/>
        <v>YE Aug-05</v>
      </c>
      <c r="AM475" s="35">
        <f t="shared" si="514"/>
        <v>5.3913966195079682E-2</v>
      </c>
      <c r="AN475" s="35">
        <f t="shared" si="478"/>
        <v>0.16995695149625673</v>
      </c>
      <c r="AO475" s="35">
        <f t="shared" si="479"/>
        <v>2.0800464023379955E-2</v>
      </c>
      <c r="AP475" s="35">
        <f t="shared" si="480"/>
        <v>3.2782249005368025E-2</v>
      </c>
      <c r="AQ475" s="35">
        <f t="shared" si="481"/>
        <v>2.8799782946891051E-2</v>
      </c>
      <c r="AR475" s="35">
        <f t="shared" si="482"/>
        <v>6.1437024646023207E-2</v>
      </c>
      <c r="AS475" s="35">
        <f t="shared" si="483"/>
        <v>3.5113123788757555E-2</v>
      </c>
      <c r="AT475" s="35">
        <f t="shared" si="484"/>
        <v>8.2769747768291456E-3</v>
      </c>
      <c r="AU475" s="35">
        <f t="shared" si="485"/>
        <v>1.0733102062315104E-2</v>
      </c>
      <c r="AV475" s="35">
        <f t="shared" si="486"/>
        <v>1.6990828487990023E-2</v>
      </c>
      <c r="AW475" s="35">
        <f t="shared" si="487"/>
        <v>3.2708032415424387E-2</v>
      </c>
      <c r="AX475" s="35">
        <f t="shared" si="488"/>
        <v>1.1475972346988236E-2</v>
      </c>
      <c r="AY475" s="35">
        <f t="shared" si="489"/>
        <v>1.773245008974348E-2</v>
      </c>
      <c r="AZ475" s="35">
        <f t="shared" si="490"/>
        <v>6.2850693798646804E-3</v>
      </c>
      <c r="BA475" s="35">
        <f t="shared" si="491"/>
        <v>6.1444484726030481E-3</v>
      </c>
      <c r="BB475" s="35">
        <f t="shared" si="492"/>
        <v>5.8953842563944335E-3</v>
      </c>
      <c r="BC475" s="35">
        <f t="shared" si="493"/>
        <v>6.3243964883322262E-2</v>
      </c>
      <c r="BD475" s="35">
        <f t="shared" si="494"/>
        <v>5.2840226954203977E-2</v>
      </c>
      <c r="BE475" s="35">
        <f t="shared" si="495"/>
        <v>2.1746229273744561E-2</v>
      </c>
      <c r="BF475" s="35">
        <f t="shared" si="496"/>
        <v>3.7632357587953143E-2</v>
      </c>
      <c r="BG475" s="35">
        <f t="shared" si="497"/>
        <v>0.12806898646552584</v>
      </c>
      <c r="BH475" s="35">
        <f t="shared" si="498"/>
        <v>9.2332737882340702E-3</v>
      </c>
      <c r="BI475" s="35">
        <f t="shared" si="499"/>
        <v>1.0592961417714885E-2</v>
      </c>
      <c r="BJ475" s="35">
        <f t="shared" si="500"/>
        <v>7.9680378154977499E-3</v>
      </c>
      <c r="BK475" s="35">
        <f t="shared" si="501"/>
        <v>0.15586313141692951</v>
      </c>
      <c r="BL475" s="35">
        <f t="shared" si="502"/>
        <v>3.9100456508870181E-2</v>
      </c>
      <c r="BM475" s="35">
        <f t="shared" si="503"/>
        <v>1.6291534035462404E-2</v>
      </c>
      <c r="BN475" s="35">
        <f t="shared" si="504"/>
        <v>7.1797602970635879E-2</v>
      </c>
      <c r="BO475" s="35">
        <f t="shared" si="505"/>
        <v>9.456531890769445E-3</v>
      </c>
      <c r="BP475" s="35">
        <f t="shared" si="506"/>
        <v>8.4260803244424008E-3</v>
      </c>
      <c r="BQ475" s="35">
        <f t="shared" si="507"/>
        <v>2.7397127817969182E-2</v>
      </c>
      <c r="BR475" s="35">
        <f t="shared" si="508"/>
        <v>1.8601853576943473E-3</v>
      </c>
      <c r="BS475" s="35">
        <f t="shared" si="509"/>
        <v>1.4360333838900501E-2</v>
      </c>
      <c r="BT475" s="35">
        <f t="shared" si="510"/>
        <v>1.3778639703397464E-2</v>
      </c>
      <c r="BU475" s="35">
        <f t="shared" si="511"/>
        <v>1</v>
      </c>
    </row>
    <row r="476" spans="1:73">
      <c r="A476" s="2" t="str">
        <f>"YE "&amp;TEXT(A61,"mmm-yy")</f>
        <v>YE Sep-05</v>
      </c>
      <c r="B476" s="18">
        <f t="shared" ref="B476:AJ476" si="558">IF(OR(B50="C",B51="C",B52="C",B53="C",B54="C",B55="C",B56="C",B57="C",B58="C",B59="C",B60="C",B61="C"),"C",SUM(B50:B61))</f>
        <v>1681188</v>
      </c>
      <c r="C476" s="18">
        <f t="shared" si="558"/>
        <v>5311604</v>
      </c>
      <c r="D476" s="18">
        <f t="shared" si="558"/>
        <v>654777</v>
      </c>
      <c r="E476" s="18">
        <f t="shared" si="558"/>
        <v>1032453</v>
      </c>
      <c r="F476" s="18">
        <f t="shared" si="558"/>
        <v>901299</v>
      </c>
      <c r="G476" s="18">
        <f t="shared" si="558"/>
        <v>1897703</v>
      </c>
      <c r="H476" s="18">
        <f t="shared" si="558"/>
        <v>1082761</v>
      </c>
      <c r="I476" s="18">
        <f t="shared" si="558"/>
        <v>258198</v>
      </c>
      <c r="J476" s="18">
        <f t="shared" si="558"/>
        <v>335070</v>
      </c>
      <c r="K476" s="18">
        <f t="shared" si="558"/>
        <v>526588</v>
      </c>
      <c r="L476" s="18">
        <f t="shared" si="558"/>
        <v>1023005</v>
      </c>
      <c r="M476" s="18">
        <f t="shared" si="558"/>
        <v>361916</v>
      </c>
      <c r="N476" s="18">
        <f t="shared" si="558"/>
        <v>552451</v>
      </c>
      <c r="O476" s="18">
        <f t="shared" si="558"/>
        <v>194964</v>
      </c>
      <c r="P476" s="18">
        <f t="shared" si="558"/>
        <v>192567</v>
      </c>
      <c r="Q476" s="18">
        <f t="shared" si="558"/>
        <v>186960</v>
      </c>
      <c r="R476" s="18">
        <f t="shared" si="558"/>
        <v>1977899</v>
      </c>
      <c r="S476" s="18">
        <f t="shared" si="558"/>
        <v>1653385</v>
      </c>
      <c r="T476" s="18">
        <f t="shared" si="558"/>
        <v>679528</v>
      </c>
      <c r="U476" s="18">
        <f t="shared" si="558"/>
        <v>1167385</v>
      </c>
      <c r="V476" s="18">
        <f t="shared" si="558"/>
        <v>3981497</v>
      </c>
      <c r="W476" s="18">
        <f t="shared" si="558"/>
        <v>282474</v>
      </c>
      <c r="X476" s="18">
        <f t="shared" si="558"/>
        <v>328102</v>
      </c>
      <c r="Y476" s="18">
        <f t="shared" si="558"/>
        <v>247526</v>
      </c>
      <c r="Z476" s="18">
        <f t="shared" si="558"/>
        <v>4839595</v>
      </c>
      <c r="AA476" s="18">
        <f t="shared" si="558"/>
        <v>1209963</v>
      </c>
      <c r="AB476" s="18">
        <f t="shared" si="558"/>
        <v>506435</v>
      </c>
      <c r="AC476" s="18">
        <f t="shared" si="558"/>
        <v>2244632</v>
      </c>
      <c r="AD476" s="18">
        <f t="shared" si="558"/>
        <v>295570</v>
      </c>
      <c r="AE476" s="18">
        <f t="shared" si="558"/>
        <v>267074</v>
      </c>
      <c r="AF476" s="18">
        <f t="shared" si="558"/>
        <v>860310</v>
      </c>
      <c r="AG476" s="18">
        <f t="shared" si="558"/>
        <v>58585</v>
      </c>
      <c r="AH476" s="18">
        <f t="shared" si="558"/>
        <v>444246</v>
      </c>
      <c r="AI476" s="18">
        <f t="shared" si="558"/>
        <v>431751</v>
      </c>
      <c r="AJ476" s="18">
        <f t="shared" si="558"/>
        <v>31176477</v>
      </c>
      <c r="AL476" s="1" t="str">
        <f t="shared" si="513"/>
        <v>YE Sep-05</v>
      </c>
      <c r="AM476" s="35">
        <f t="shared" si="514"/>
        <v>5.392488702299493E-2</v>
      </c>
      <c r="AN476" s="35">
        <f t="shared" si="478"/>
        <v>0.17037216873478039</v>
      </c>
      <c r="AO476" s="35">
        <f t="shared" si="479"/>
        <v>2.1002276812739296E-2</v>
      </c>
      <c r="AP476" s="35">
        <f t="shared" si="480"/>
        <v>3.3116410170398666E-2</v>
      </c>
      <c r="AQ476" s="35">
        <f t="shared" si="481"/>
        <v>2.8909584620481654E-2</v>
      </c>
      <c r="AR476" s="35">
        <f t="shared" si="482"/>
        <v>6.0869706349437752E-2</v>
      </c>
      <c r="AS476" s="35">
        <f t="shared" si="483"/>
        <v>3.4730062668722958E-2</v>
      </c>
      <c r="AT476" s="35">
        <f t="shared" si="484"/>
        <v>8.2818209382670149E-3</v>
      </c>
      <c r="AU476" s="35">
        <f t="shared" si="485"/>
        <v>1.0747526091546521E-2</v>
      </c>
      <c r="AV476" s="35">
        <f t="shared" si="486"/>
        <v>1.6890555016848118E-2</v>
      </c>
      <c r="AW476" s="35">
        <f t="shared" si="487"/>
        <v>3.2813361176120062E-2</v>
      </c>
      <c r="AX476" s="35">
        <f t="shared" si="488"/>
        <v>1.1608624027660341E-2</v>
      </c>
      <c r="AY476" s="35">
        <f t="shared" si="489"/>
        <v>1.7720122770767205E-2</v>
      </c>
      <c r="AZ476" s="35">
        <f t="shared" si="490"/>
        <v>6.2535609780412331E-3</v>
      </c>
      <c r="BA476" s="35">
        <f t="shared" si="491"/>
        <v>6.1766760881930309E-3</v>
      </c>
      <c r="BB476" s="35">
        <f t="shared" si="492"/>
        <v>5.9968289553691398E-3</v>
      </c>
      <c r="BC476" s="35">
        <f t="shared" si="493"/>
        <v>6.3442030348714512E-2</v>
      </c>
      <c r="BD476" s="35">
        <f t="shared" si="494"/>
        <v>5.3033092866779014E-2</v>
      </c>
      <c r="BE476" s="35">
        <f t="shared" si="495"/>
        <v>2.1796176649465558E-2</v>
      </c>
      <c r="BF476" s="35">
        <f t="shared" si="496"/>
        <v>3.744441682746899E-2</v>
      </c>
      <c r="BG476" s="35">
        <f t="shared" si="497"/>
        <v>0.12770836807507147</v>
      </c>
      <c r="BH476" s="35">
        <f t="shared" si="498"/>
        <v>9.0604849290700801E-3</v>
      </c>
      <c r="BI476" s="35">
        <f t="shared" si="499"/>
        <v>1.052402425071954E-2</v>
      </c>
      <c r="BJ476" s="35">
        <f t="shared" si="500"/>
        <v>7.9395115747042232E-3</v>
      </c>
      <c r="BK476" s="35">
        <f t="shared" si="501"/>
        <v>0.15523226052770492</v>
      </c>
      <c r="BL476" s="35">
        <f t="shared" si="502"/>
        <v>3.8810125980558996E-2</v>
      </c>
      <c r="BM476" s="35">
        <f t="shared" si="503"/>
        <v>1.6244138168658377E-2</v>
      </c>
      <c r="BN476" s="35">
        <f t="shared" si="504"/>
        <v>7.1997615381622498E-2</v>
      </c>
      <c r="BO476" s="35">
        <f t="shared" si="505"/>
        <v>9.4805452200388135E-3</v>
      </c>
      <c r="BP476" s="35">
        <f t="shared" si="506"/>
        <v>8.5665227665075814E-3</v>
      </c>
      <c r="BQ476" s="35">
        <f t="shared" si="507"/>
        <v>2.7594843381437872E-2</v>
      </c>
      <c r="BR476" s="35">
        <f t="shared" si="508"/>
        <v>1.8791411229690897E-3</v>
      </c>
      <c r="BS476" s="35">
        <f t="shared" si="509"/>
        <v>1.4249397069463621E-2</v>
      </c>
      <c r="BT476" s="35">
        <f t="shared" si="510"/>
        <v>1.3848614133020867E-2</v>
      </c>
      <c r="BU476" s="35">
        <f t="shared" si="511"/>
        <v>1</v>
      </c>
    </row>
    <row r="477" spans="1:73">
      <c r="A477" s="2" t="str">
        <f>"YE "&amp;TEXT(A62,"mmm-yy")</f>
        <v>YE Oct-05</v>
      </c>
      <c r="B477" s="18">
        <f t="shared" ref="B477:AJ477" si="559">IF(OR(B51="C",B52="C",B53="C",B54="C",B55="C",B56="C",B57="C",B58="C",B59="C",B60="C",B61="C",B62="C"),"C",SUM(B51:B62))</f>
        <v>1682488</v>
      </c>
      <c r="C477" s="18">
        <f t="shared" si="559"/>
        <v>5289056</v>
      </c>
      <c r="D477" s="18">
        <f t="shared" si="559"/>
        <v>658309</v>
      </c>
      <c r="E477" s="18">
        <f t="shared" si="559"/>
        <v>1036874</v>
      </c>
      <c r="F477" s="18">
        <f t="shared" si="559"/>
        <v>907713</v>
      </c>
      <c r="G477" s="18">
        <f t="shared" si="559"/>
        <v>1890430</v>
      </c>
      <c r="H477" s="18">
        <f t="shared" si="559"/>
        <v>1080834</v>
      </c>
      <c r="I477" s="18">
        <f t="shared" si="559"/>
        <v>259008</v>
      </c>
      <c r="J477" s="18">
        <f t="shared" si="559"/>
        <v>336191</v>
      </c>
      <c r="K477" s="18">
        <f t="shared" si="559"/>
        <v>529865</v>
      </c>
      <c r="L477" s="18">
        <f t="shared" si="559"/>
        <v>1036979</v>
      </c>
      <c r="M477" s="18">
        <f t="shared" si="559"/>
        <v>359055</v>
      </c>
      <c r="N477" s="18">
        <f t="shared" si="559"/>
        <v>555992</v>
      </c>
      <c r="O477" s="18">
        <f t="shared" si="559"/>
        <v>195203</v>
      </c>
      <c r="P477" s="18">
        <f t="shared" si="559"/>
        <v>194013</v>
      </c>
      <c r="Q477" s="18">
        <f t="shared" si="559"/>
        <v>190514</v>
      </c>
      <c r="R477" s="18">
        <f t="shared" si="559"/>
        <v>1990838</v>
      </c>
      <c r="S477" s="18">
        <f t="shared" si="559"/>
        <v>1663698</v>
      </c>
      <c r="T477" s="18">
        <f t="shared" si="559"/>
        <v>683985</v>
      </c>
      <c r="U477" s="18">
        <f t="shared" si="559"/>
        <v>1171276</v>
      </c>
      <c r="V477" s="18">
        <f t="shared" si="559"/>
        <v>3985975</v>
      </c>
      <c r="W477" s="18">
        <f t="shared" si="559"/>
        <v>282921</v>
      </c>
      <c r="X477" s="18">
        <f t="shared" si="559"/>
        <v>331263</v>
      </c>
      <c r="Y477" s="18">
        <f t="shared" si="559"/>
        <v>244366</v>
      </c>
      <c r="Z477" s="18">
        <f t="shared" si="559"/>
        <v>4844522</v>
      </c>
      <c r="AA477" s="18">
        <f t="shared" si="559"/>
        <v>1215051</v>
      </c>
      <c r="AB477" s="18">
        <f t="shared" si="559"/>
        <v>505605</v>
      </c>
      <c r="AC477" s="18">
        <f t="shared" si="559"/>
        <v>2245473</v>
      </c>
      <c r="AD477" s="18">
        <f t="shared" si="559"/>
        <v>295273</v>
      </c>
      <c r="AE477" s="18">
        <f t="shared" si="559"/>
        <v>269397</v>
      </c>
      <c r="AF477" s="18">
        <f t="shared" si="559"/>
        <v>864690</v>
      </c>
      <c r="AG477" s="18">
        <f t="shared" si="559"/>
        <v>60154</v>
      </c>
      <c r="AH477" s="18">
        <f t="shared" si="559"/>
        <v>439699</v>
      </c>
      <c r="AI477" s="18">
        <f t="shared" si="559"/>
        <v>435644</v>
      </c>
      <c r="AJ477" s="18">
        <f t="shared" si="559"/>
        <v>31224131</v>
      </c>
      <c r="AL477" s="1" t="str">
        <f t="shared" si="513"/>
        <v>YE Oct-05</v>
      </c>
      <c r="AM477" s="35">
        <f t="shared" si="514"/>
        <v>5.3884221789871428E-2</v>
      </c>
      <c r="AN477" s="35">
        <f t="shared" si="478"/>
        <v>0.16939001440904791</v>
      </c>
      <c r="AO477" s="35">
        <f t="shared" si="479"/>
        <v>2.1083340958312019E-2</v>
      </c>
      <c r="AP477" s="35">
        <f t="shared" si="480"/>
        <v>3.3207457398894462E-2</v>
      </c>
      <c r="AQ477" s="35">
        <f t="shared" si="481"/>
        <v>2.9070881107948209E-2</v>
      </c>
      <c r="AR477" s="35">
        <f t="shared" si="482"/>
        <v>6.0543878707144803E-2</v>
      </c>
      <c r="AS477" s="35">
        <f t="shared" si="483"/>
        <v>3.4615342857740379E-2</v>
      </c>
      <c r="AT477" s="35">
        <f t="shared" si="484"/>
        <v>8.2951227689891521E-3</v>
      </c>
      <c r="AU477" s="35">
        <f t="shared" si="485"/>
        <v>1.0767025029455583E-2</v>
      </c>
      <c r="AV477" s="35">
        <f t="shared" si="486"/>
        <v>1.6969727676328285E-2</v>
      </c>
      <c r="AW477" s="35">
        <f t="shared" si="487"/>
        <v>3.3210820182633743E-2</v>
      </c>
      <c r="AX477" s="35">
        <f t="shared" si="488"/>
        <v>1.1499279195312113E-2</v>
      </c>
      <c r="AY477" s="35">
        <f t="shared" si="489"/>
        <v>1.780648435019697E-2</v>
      </c>
      <c r="AZ477" s="35">
        <f t="shared" si="490"/>
        <v>6.2516711834190034E-3</v>
      </c>
      <c r="BA477" s="35">
        <f t="shared" si="491"/>
        <v>6.2135596343738117E-3</v>
      </c>
      <c r="BB477" s="35">
        <f t="shared" si="492"/>
        <v>6.1014988695762265E-3</v>
      </c>
      <c r="BC477" s="35">
        <f t="shared" si="493"/>
        <v>6.3759596704228538E-2</v>
      </c>
      <c r="BD477" s="35">
        <f t="shared" si="494"/>
        <v>5.328244363309903E-2</v>
      </c>
      <c r="BE477" s="35">
        <f t="shared" si="495"/>
        <v>2.1905653675357691E-2</v>
      </c>
      <c r="BF477" s="35">
        <f t="shared" si="496"/>
        <v>3.751188463819858E-2</v>
      </c>
      <c r="BG477" s="35">
        <f t="shared" si="497"/>
        <v>0.12765687538269679</v>
      </c>
      <c r="BH477" s="35">
        <f t="shared" si="498"/>
        <v>9.0609727457266944E-3</v>
      </c>
      <c r="BI477" s="35">
        <f t="shared" si="499"/>
        <v>1.0609198379291964E-2</v>
      </c>
      <c r="BJ477" s="35">
        <f t="shared" si="500"/>
        <v>7.8261905831742765E-3</v>
      </c>
      <c r="BK477" s="35">
        <f t="shared" si="501"/>
        <v>0.15515314101135433</v>
      </c>
      <c r="BL477" s="35">
        <f t="shared" si="502"/>
        <v>3.8913845192360998E-2</v>
      </c>
      <c r="BM477" s="35">
        <f t="shared" si="503"/>
        <v>1.6192764499995214E-2</v>
      </c>
      <c r="BN477" s="35">
        <f t="shared" si="504"/>
        <v>7.1914667537104557E-2</v>
      </c>
      <c r="BO477" s="35">
        <f t="shared" si="505"/>
        <v>9.4565642195134272E-3</v>
      </c>
      <c r="BP477" s="35">
        <f t="shared" si="506"/>
        <v>8.6278462001072188E-3</v>
      </c>
      <c r="BQ477" s="35">
        <f t="shared" si="507"/>
        <v>2.7693004490661404E-2</v>
      </c>
      <c r="BR477" s="35">
        <f t="shared" si="508"/>
        <v>1.9265227909785543E-3</v>
      </c>
      <c r="BS477" s="35">
        <f t="shared" si="509"/>
        <v>1.4082025213127628E-2</v>
      </c>
      <c r="BT477" s="35">
        <f t="shared" si="510"/>
        <v>1.3952157707767752E-2</v>
      </c>
      <c r="BU477" s="35">
        <f t="shared" si="511"/>
        <v>1</v>
      </c>
    </row>
    <row r="478" spans="1:73">
      <c r="A478" s="2" t="str">
        <f>"YE "&amp;TEXT(A63,"mmm-yy")</f>
        <v>YE Nov-05</v>
      </c>
      <c r="B478" s="18">
        <f t="shared" ref="B478:AJ478" si="560">IF(OR(B52="C",B53="C",B54="C",B55="C",B56="C",B57="C",B58="C",B59="C",B60="C",B61="C",B62="C",B63="C"),"C",SUM(B52:B63))</f>
        <v>1678983</v>
      </c>
      <c r="C478" s="18">
        <f t="shared" si="560"/>
        <v>5284732</v>
      </c>
      <c r="D478" s="18">
        <f t="shared" si="560"/>
        <v>657792</v>
      </c>
      <c r="E478" s="18">
        <f t="shared" si="560"/>
        <v>1035777</v>
      </c>
      <c r="F478" s="18">
        <f t="shared" si="560"/>
        <v>909955</v>
      </c>
      <c r="G478" s="18">
        <f t="shared" si="560"/>
        <v>1886336</v>
      </c>
      <c r="H478" s="18">
        <f t="shared" si="560"/>
        <v>1077621</v>
      </c>
      <c r="I478" s="18">
        <f t="shared" si="560"/>
        <v>257340</v>
      </c>
      <c r="J478" s="18">
        <f t="shared" si="560"/>
        <v>334979</v>
      </c>
      <c r="K478" s="18">
        <f t="shared" si="560"/>
        <v>528476</v>
      </c>
      <c r="L478" s="18">
        <f t="shared" si="560"/>
        <v>1035875</v>
      </c>
      <c r="M478" s="18">
        <f t="shared" si="560"/>
        <v>354720</v>
      </c>
      <c r="N478" s="18">
        <f t="shared" si="560"/>
        <v>558837</v>
      </c>
      <c r="O478" s="18">
        <f t="shared" si="560"/>
        <v>193292</v>
      </c>
      <c r="P478" s="18">
        <f t="shared" si="560"/>
        <v>196063</v>
      </c>
      <c r="Q478" s="18">
        <f t="shared" si="560"/>
        <v>196050</v>
      </c>
      <c r="R478" s="18">
        <f t="shared" si="560"/>
        <v>1996823</v>
      </c>
      <c r="S478" s="18">
        <f t="shared" si="560"/>
        <v>1669155</v>
      </c>
      <c r="T478" s="18">
        <f t="shared" si="560"/>
        <v>680671</v>
      </c>
      <c r="U478" s="18">
        <f t="shared" si="560"/>
        <v>1172768</v>
      </c>
      <c r="V478" s="18">
        <f t="shared" si="560"/>
        <v>3958896</v>
      </c>
      <c r="W478" s="18">
        <f t="shared" si="560"/>
        <v>282217</v>
      </c>
      <c r="X478" s="18">
        <f t="shared" si="560"/>
        <v>331481</v>
      </c>
      <c r="Y478" s="18">
        <f t="shared" si="560"/>
        <v>243070</v>
      </c>
      <c r="Z478" s="18">
        <f t="shared" si="560"/>
        <v>4815660</v>
      </c>
      <c r="AA478" s="18">
        <f t="shared" si="560"/>
        <v>1213944</v>
      </c>
      <c r="AB478" s="18">
        <f t="shared" si="560"/>
        <v>506008</v>
      </c>
      <c r="AC478" s="18">
        <f t="shared" si="560"/>
        <v>2252836</v>
      </c>
      <c r="AD478" s="18">
        <f t="shared" si="560"/>
        <v>293578</v>
      </c>
      <c r="AE478" s="18">
        <f t="shared" si="560"/>
        <v>268532</v>
      </c>
      <c r="AF478" s="18">
        <f t="shared" si="560"/>
        <v>870413</v>
      </c>
      <c r="AG478" s="18">
        <f t="shared" si="560"/>
        <v>60926</v>
      </c>
      <c r="AH478" s="18">
        <f t="shared" si="560"/>
        <v>434667</v>
      </c>
      <c r="AI478" s="18">
        <f t="shared" si="560"/>
        <v>437038</v>
      </c>
      <c r="AJ478" s="18">
        <f t="shared" si="560"/>
        <v>31190691</v>
      </c>
      <c r="AL478" s="1" t="str">
        <f t="shared" si="513"/>
        <v>YE Nov-05</v>
      </c>
      <c r="AM478" s="35">
        <f t="shared" si="514"/>
        <v>5.3829618587161149E-2</v>
      </c>
      <c r="AN478" s="35">
        <f t="shared" si="478"/>
        <v>0.16943298883631658</v>
      </c>
      <c r="AO478" s="35">
        <f t="shared" si="479"/>
        <v>2.1089369260847732E-2</v>
      </c>
      <c r="AP478" s="35">
        <f t="shared" si="480"/>
        <v>3.3207888853760886E-2</v>
      </c>
      <c r="AQ478" s="35">
        <f t="shared" si="481"/>
        <v>2.9173928849476276E-2</v>
      </c>
      <c r="AR478" s="35">
        <f t="shared" si="482"/>
        <v>6.047753158145807E-2</v>
      </c>
      <c r="AS478" s="35">
        <f t="shared" si="483"/>
        <v>3.4549442973225569E-2</v>
      </c>
      <c r="AT478" s="35">
        <f t="shared" si="484"/>
        <v>8.250538598199058E-3</v>
      </c>
      <c r="AU478" s="35">
        <f t="shared" si="485"/>
        <v>1.0739710768190419E-2</v>
      </c>
      <c r="AV478" s="35">
        <f t="shared" si="486"/>
        <v>1.6943388654005773E-2</v>
      </c>
      <c r="AW478" s="35">
        <f t="shared" si="487"/>
        <v>3.321103081685494E-2</v>
      </c>
      <c r="AX478" s="35">
        <f t="shared" si="488"/>
        <v>1.1372623966554637E-2</v>
      </c>
      <c r="AY478" s="35">
        <f t="shared" si="489"/>
        <v>1.7916788057052022E-2</v>
      </c>
      <c r="AZ478" s="35">
        <f t="shared" si="490"/>
        <v>6.1971054119961625E-3</v>
      </c>
      <c r="BA478" s="35">
        <f t="shared" si="491"/>
        <v>6.285946021522896E-3</v>
      </c>
      <c r="BB478" s="35">
        <f t="shared" si="492"/>
        <v>6.2855292305002159E-3</v>
      </c>
      <c r="BC478" s="35">
        <f t="shared" si="493"/>
        <v>6.4019838483219238E-2</v>
      </c>
      <c r="BD478" s="35">
        <f t="shared" si="494"/>
        <v>5.3514524574014725E-2</v>
      </c>
      <c r="BE478" s="35">
        <f t="shared" si="495"/>
        <v>2.1822889399917431E-2</v>
      </c>
      <c r="BF478" s="35">
        <f t="shared" si="496"/>
        <v>3.7599936468223807E-2</v>
      </c>
      <c r="BG478" s="35">
        <f t="shared" si="497"/>
        <v>0.12692556250196574</v>
      </c>
      <c r="BH478" s="35">
        <f t="shared" si="498"/>
        <v>9.0481163113699525E-3</v>
      </c>
      <c r="BI478" s="35">
        <f t="shared" si="499"/>
        <v>1.0627561922241478E-2</v>
      </c>
      <c r="BJ478" s="35">
        <f t="shared" si="500"/>
        <v>7.7930302986875151E-3</v>
      </c>
      <c r="BK478" s="35">
        <f t="shared" si="501"/>
        <v>0.15439414279087307</v>
      </c>
      <c r="BL478" s="35">
        <f t="shared" si="502"/>
        <v>3.8920073941292294E-2</v>
      </c>
      <c r="BM478" s="35">
        <f t="shared" si="503"/>
        <v>1.6223045523422356E-2</v>
      </c>
      <c r="BN478" s="35">
        <f t="shared" si="504"/>
        <v>7.2227832336257E-2</v>
      </c>
      <c r="BO478" s="35">
        <f t="shared" si="505"/>
        <v>9.4123596043447708E-3</v>
      </c>
      <c r="BP478" s="35">
        <f t="shared" si="506"/>
        <v>8.6093636078790302E-3</v>
      </c>
      <c r="BQ478" s="35">
        <f t="shared" si="507"/>
        <v>2.7906178801873932E-2</v>
      </c>
      <c r="BR478" s="35">
        <f t="shared" si="508"/>
        <v>1.9533392190637907E-3</v>
      </c>
      <c r="BS478" s="35">
        <f t="shared" si="509"/>
        <v>1.3935792573495727E-2</v>
      </c>
      <c r="BT478" s="35">
        <f t="shared" si="510"/>
        <v>1.4011808843863062E-2</v>
      </c>
      <c r="BU478" s="35">
        <f t="shared" si="511"/>
        <v>1</v>
      </c>
    </row>
    <row r="479" spans="1:73">
      <c r="A479" s="2" t="str">
        <f>"YE "&amp;TEXT(A64,"mmm-yy")</f>
        <v>YE Dec-05</v>
      </c>
      <c r="B479" s="18">
        <f t="shared" ref="B479:AJ479" si="561">IF(OR(B53="C",B54="C",B55="C",B56="C",B57="C",B58="C",B59="C",B60="C",B61="C",B62="C",B63="C",B64="C"),"C",SUM(B53:B64))</f>
        <v>1656439</v>
      </c>
      <c r="C479" s="18">
        <f t="shared" si="561"/>
        <v>5263071</v>
      </c>
      <c r="D479" s="18">
        <f t="shared" si="561"/>
        <v>650474</v>
      </c>
      <c r="E479" s="18">
        <f t="shared" si="561"/>
        <v>1032564</v>
      </c>
      <c r="F479" s="18">
        <f t="shared" si="561"/>
        <v>917609</v>
      </c>
      <c r="G479" s="18">
        <f t="shared" si="561"/>
        <v>1872429</v>
      </c>
      <c r="H479" s="18">
        <f t="shared" si="561"/>
        <v>1074056</v>
      </c>
      <c r="I479" s="18">
        <f t="shared" si="561"/>
        <v>256623</v>
      </c>
      <c r="J479" s="18">
        <f t="shared" si="561"/>
        <v>335156</v>
      </c>
      <c r="K479" s="18">
        <f t="shared" si="561"/>
        <v>533914</v>
      </c>
      <c r="L479" s="18">
        <f t="shared" si="561"/>
        <v>1033604</v>
      </c>
      <c r="M479" s="18">
        <f t="shared" si="561"/>
        <v>357554</v>
      </c>
      <c r="N479" s="18">
        <f t="shared" si="561"/>
        <v>557266</v>
      </c>
      <c r="O479" s="18">
        <f t="shared" si="561"/>
        <v>191687</v>
      </c>
      <c r="P479" s="18">
        <f t="shared" si="561"/>
        <v>196942</v>
      </c>
      <c r="Q479" s="18">
        <f t="shared" si="561"/>
        <v>193290</v>
      </c>
      <c r="R479" s="18">
        <f t="shared" si="561"/>
        <v>1998262</v>
      </c>
      <c r="S479" s="18">
        <f t="shared" si="561"/>
        <v>1671534</v>
      </c>
      <c r="T479" s="18">
        <f t="shared" si="561"/>
        <v>680775</v>
      </c>
      <c r="U479" s="18">
        <f t="shared" si="561"/>
        <v>1161790</v>
      </c>
      <c r="V479" s="18">
        <f t="shared" si="561"/>
        <v>3933044</v>
      </c>
      <c r="W479" s="18">
        <f t="shared" si="561"/>
        <v>280669</v>
      </c>
      <c r="X479" s="18">
        <f t="shared" si="561"/>
        <v>333470</v>
      </c>
      <c r="Y479" s="18">
        <f t="shared" si="561"/>
        <v>243637</v>
      </c>
      <c r="Z479" s="18">
        <f t="shared" si="561"/>
        <v>4790818</v>
      </c>
      <c r="AA479" s="18">
        <f t="shared" si="561"/>
        <v>1209842</v>
      </c>
      <c r="AB479" s="18">
        <f t="shared" si="561"/>
        <v>506082</v>
      </c>
      <c r="AC479" s="18">
        <f t="shared" si="561"/>
        <v>2256738</v>
      </c>
      <c r="AD479" s="18">
        <f t="shared" si="561"/>
        <v>291950</v>
      </c>
      <c r="AE479" s="18">
        <f t="shared" si="561"/>
        <v>273375</v>
      </c>
      <c r="AF479" s="18">
        <f t="shared" si="561"/>
        <v>872060</v>
      </c>
      <c r="AG479" s="18">
        <f t="shared" si="561"/>
        <v>62054</v>
      </c>
      <c r="AH479" s="18">
        <f t="shared" si="561"/>
        <v>427708</v>
      </c>
      <c r="AI479" s="18">
        <f t="shared" si="561"/>
        <v>433371</v>
      </c>
      <c r="AJ479" s="18">
        <f t="shared" si="561"/>
        <v>31087501</v>
      </c>
      <c r="AL479" s="1" t="str">
        <f t="shared" si="513"/>
        <v>YE Dec-05</v>
      </c>
      <c r="AM479" s="35">
        <f t="shared" si="514"/>
        <v>5.3283118511198442E-2</v>
      </c>
      <c r="AN479" s="35">
        <f t="shared" si="478"/>
        <v>0.16929861940334157</v>
      </c>
      <c r="AO479" s="35">
        <f t="shared" si="479"/>
        <v>2.0923971984753615E-2</v>
      </c>
      <c r="AP479" s="35">
        <f t="shared" si="480"/>
        <v>3.3214763708411303E-2</v>
      </c>
      <c r="AQ479" s="35">
        <f t="shared" si="481"/>
        <v>2.951697532715801E-2</v>
      </c>
      <c r="AR479" s="35">
        <f t="shared" si="482"/>
        <v>6.0230926892451082E-2</v>
      </c>
      <c r="AS479" s="35">
        <f t="shared" si="483"/>
        <v>3.4549448024143205E-2</v>
      </c>
      <c r="AT479" s="35">
        <f t="shared" si="484"/>
        <v>8.254861013112633E-3</v>
      </c>
      <c r="AU479" s="35">
        <f t="shared" si="485"/>
        <v>1.0781053131289003E-2</v>
      </c>
      <c r="AV479" s="35">
        <f t="shared" si="486"/>
        <v>1.7174555137127297E-2</v>
      </c>
      <c r="AW479" s="35">
        <f t="shared" si="487"/>
        <v>3.324821766793027E-2</v>
      </c>
      <c r="AX479" s="35">
        <f t="shared" si="488"/>
        <v>1.1501535617160092E-2</v>
      </c>
      <c r="AY479" s="35">
        <f t="shared" si="489"/>
        <v>1.7925725197403292E-2</v>
      </c>
      <c r="AZ479" s="35">
        <f t="shared" si="490"/>
        <v>6.1660472483780543E-3</v>
      </c>
      <c r="BA479" s="35">
        <f t="shared" si="491"/>
        <v>6.3350862457551673E-3</v>
      </c>
      <c r="BB479" s="35">
        <f t="shared" si="492"/>
        <v>6.217611380213546E-3</v>
      </c>
      <c r="BC479" s="35">
        <f t="shared" si="493"/>
        <v>6.427863082336531E-2</v>
      </c>
      <c r="BD479" s="35">
        <f t="shared" si="494"/>
        <v>5.3768683433255055E-2</v>
      </c>
      <c r="BE479" s="35">
        <f t="shared" si="495"/>
        <v>2.1898672395700123E-2</v>
      </c>
      <c r="BF479" s="35">
        <f t="shared" si="496"/>
        <v>3.7371611182256174E-2</v>
      </c>
      <c r="BG479" s="35">
        <f t="shared" si="497"/>
        <v>0.12651528342532262</v>
      </c>
      <c r="BH479" s="35">
        <f t="shared" si="498"/>
        <v>9.0283551579137863E-3</v>
      </c>
      <c r="BI479" s="35">
        <f t="shared" si="499"/>
        <v>1.0726819116145746E-2</v>
      </c>
      <c r="BJ479" s="35">
        <f t="shared" si="500"/>
        <v>7.8371368608882389E-3</v>
      </c>
      <c r="BK479" s="35">
        <f t="shared" si="501"/>
        <v>0.15410753022573284</v>
      </c>
      <c r="BL479" s="35">
        <f t="shared" si="502"/>
        <v>3.891731278110775E-2</v>
      </c>
      <c r="BM479" s="35">
        <f t="shared" si="503"/>
        <v>1.6279275712769579E-2</v>
      </c>
      <c r="BN479" s="35">
        <f t="shared" si="504"/>
        <v>7.2593097785505503E-2</v>
      </c>
      <c r="BO479" s="35">
        <f t="shared" si="505"/>
        <v>9.3912341168883272E-3</v>
      </c>
      <c r="BP479" s="35">
        <f t="shared" si="506"/>
        <v>8.7937270995182282E-3</v>
      </c>
      <c r="BQ479" s="35">
        <f t="shared" si="507"/>
        <v>2.8051788402033345E-2</v>
      </c>
      <c r="BR479" s="35">
        <f t="shared" si="508"/>
        <v>1.9961076961445053E-3</v>
      </c>
      <c r="BS479" s="35">
        <f t="shared" si="509"/>
        <v>1.3758198190327361E-2</v>
      </c>
      <c r="BT479" s="35">
        <f t="shared" si="510"/>
        <v>1.3940361433361916E-2</v>
      </c>
      <c r="BU479" s="35">
        <f t="shared" si="511"/>
        <v>1</v>
      </c>
    </row>
    <row r="480" spans="1:73">
      <c r="A480" s="2" t="str">
        <f>"YE "&amp;TEXT(A65,"mmm-yy")</f>
        <v>YE Jan-06</v>
      </c>
      <c r="B480" s="18">
        <f t="shared" ref="B480:AJ480" si="562">IF(OR(B54="C",B55="C",B56="C",B57="C",B58="C",B59="C",B60="C",B61="C",B62="C",B63="C",B64="C",B65="C"),"C",SUM(B54:B65))</f>
        <v>1639922</v>
      </c>
      <c r="C480" s="18">
        <f t="shared" si="562"/>
        <v>5219626</v>
      </c>
      <c r="D480" s="18">
        <f t="shared" si="562"/>
        <v>645047</v>
      </c>
      <c r="E480" s="18">
        <f t="shared" si="562"/>
        <v>1032632</v>
      </c>
      <c r="F480" s="18">
        <f t="shared" si="562"/>
        <v>907108</v>
      </c>
      <c r="G480" s="18">
        <f t="shared" si="562"/>
        <v>1853394</v>
      </c>
      <c r="H480" s="18">
        <f t="shared" si="562"/>
        <v>1060852</v>
      </c>
      <c r="I480" s="18">
        <f t="shared" si="562"/>
        <v>238952</v>
      </c>
      <c r="J480" s="18">
        <f t="shared" si="562"/>
        <v>342007</v>
      </c>
      <c r="K480" s="18">
        <f t="shared" si="562"/>
        <v>544155</v>
      </c>
      <c r="L480" s="18">
        <f t="shared" si="562"/>
        <v>1022072</v>
      </c>
      <c r="M480" s="18">
        <f t="shared" si="562"/>
        <v>356454</v>
      </c>
      <c r="N480" s="18">
        <f t="shared" si="562"/>
        <v>552719</v>
      </c>
      <c r="O480" s="18">
        <f t="shared" si="562"/>
        <v>194680</v>
      </c>
      <c r="P480" s="18">
        <f t="shared" si="562"/>
        <v>198737</v>
      </c>
      <c r="Q480" s="18">
        <f t="shared" si="562"/>
        <v>194824</v>
      </c>
      <c r="R480" s="18">
        <f t="shared" si="562"/>
        <v>2005728</v>
      </c>
      <c r="S480" s="18">
        <f t="shared" si="562"/>
        <v>1672146</v>
      </c>
      <c r="T480" s="18">
        <f t="shared" si="562"/>
        <v>683065</v>
      </c>
      <c r="U480" s="18">
        <f t="shared" si="562"/>
        <v>1177851</v>
      </c>
      <c r="V480" s="18">
        <f t="shared" si="562"/>
        <v>3915620</v>
      </c>
      <c r="W480" s="18">
        <f t="shared" si="562"/>
        <v>278396</v>
      </c>
      <c r="X480" s="18">
        <f t="shared" si="562"/>
        <v>333247</v>
      </c>
      <c r="Y480" s="18">
        <f t="shared" si="562"/>
        <v>247687</v>
      </c>
      <c r="Z480" s="18">
        <f t="shared" si="562"/>
        <v>4774947</v>
      </c>
      <c r="AA480" s="18">
        <f t="shared" si="562"/>
        <v>1211707</v>
      </c>
      <c r="AB480" s="18">
        <f t="shared" si="562"/>
        <v>512266</v>
      </c>
      <c r="AC480" s="18">
        <f t="shared" si="562"/>
        <v>2268703</v>
      </c>
      <c r="AD480" s="18">
        <f t="shared" si="562"/>
        <v>290512</v>
      </c>
      <c r="AE480" s="18">
        <f t="shared" si="562"/>
        <v>278611</v>
      </c>
      <c r="AF480" s="18">
        <f t="shared" si="562"/>
        <v>877833</v>
      </c>
      <c r="AG480" s="18">
        <f t="shared" si="562"/>
        <v>63880</v>
      </c>
      <c r="AH480" s="18">
        <f t="shared" si="562"/>
        <v>419899</v>
      </c>
      <c r="AI480" s="18">
        <f t="shared" si="562"/>
        <v>439475</v>
      </c>
      <c r="AJ480" s="18">
        <f t="shared" si="562"/>
        <v>31007658</v>
      </c>
      <c r="AL480" s="1" t="str">
        <f t="shared" si="513"/>
        <v>YE Jan-06</v>
      </c>
      <c r="AM480" s="35">
        <f t="shared" si="514"/>
        <v>5.2887644723119687E-2</v>
      </c>
      <c r="AN480" s="35">
        <f t="shared" si="478"/>
        <v>0.16833344846618212</v>
      </c>
      <c r="AO480" s="35">
        <f t="shared" si="479"/>
        <v>2.0802828772169765E-2</v>
      </c>
      <c r="AP480" s="35">
        <f t="shared" si="480"/>
        <v>3.3302482889871914E-2</v>
      </c>
      <c r="AQ480" s="35">
        <f t="shared" si="481"/>
        <v>2.9254321625967365E-2</v>
      </c>
      <c r="AR480" s="35">
        <f t="shared" si="482"/>
        <v>5.9772137579690798E-2</v>
      </c>
      <c r="AS480" s="35">
        <f t="shared" si="483"/>
        <v>3.4212580647013068E-2</v>
      </c>
      <c r="AT480" s="35">
        <f t="shared" si="484"/>
        <v>7.7062253460096859E-3</v>
      </c>
      <c r="AU480" s="35">
        <f t="shared" si="485"/>
        <v>1.102975916465539E-2</v>
      </c>
      <c r="AV480" s="35">
        <f t="shared" si="486"/>
        <v>1.7549051914852776E-2</v>
      </c>
      <c r="AW480" s="35">
        <f t="shared" si="487"/>
        <v>3.2961921858142271E-2</v>
      </c>
      <c r="AX480" s="35">
        <f t="shared" si="488"/>
        <v>1.149567632615143E-2</v>
      </c>
      <c r="AY480" s="35">
        <f t="shared" si="489"/>
        <v>1.7825241751569885E-2</v>
      </c>
      <c r="AZ480" s="35">
        <f t="shared" si="490"/>
        <v>6.278449020561308E-3</v>
      </c>
      <c r="BA480" s="35">
        <f t="shared" si="491"/>
        <v>6.409287666936987E-3</v>
      </c>
      <c r="BB480" s="35">
        <f t="shared" si="492"/>
        <v>6.2830930346303481E-3</v>
      </c>
      <c r="BC480" s="35">
        <f t="shared" si="493"/>
        <v>6.4684923962977148E-2</v>
      </c>
      <c r="BD480" s="35">
        <f t="shared" si="494"/>
        <v>5.3926871871458337E-2</v>
      </c>
      <c r="BE480" s="35">
        <f t="shared" si="495"/>
        <v>2.2028912986591893E-2</v>
      </c>
      <c r="BF480" s="35">
        <f t="shared" si="496"/>
        <v>3.7985809828010871E-2</v>
      </c>
      <c r="BG480" s="35">
        <f t="shared" si="497"/>
        <v>0.12627912756261694</v>
      </c>
      <c r="BH480" s="35">
        <f t="shared" si="498"/>
        <v>8.9782981997543962E-3</v>
      </c>
      <c r="BI480" s="35">
        <f t="shared" si="499"/>
        <v>1.0747248308788751E-2</v>
      </c>
      <c r="BJ480" s="35">
        <f t="shared" si="500"/>
        <v>7.9879299494337811E-3</v>
      </c>
      <c r="BK480" s="35">
        <f t="shared" si="501"/>
        <v>0.15399250727030078</v>
      </c>
      <c r="BL480" s="35">
        <f t="shared" si="502"/>
        <v>3.9077669135798646E-2</v>
      </c>
      <c r="BM480" s="35">
        <f t="shared" si="503"/>
        <v>1.6520628549244191E-2</v>
      </c>
      <c r="BN480" s="35">
        <f t="shared" si="504"/>
        <v>7.3165893406074073E-2</v>
      </c>
      <c r="BO480" s="35">
        <f t="shared" si="505"/>
        <v>9.3690403835078422E-3</v>
      </c>
      <c r="BP480" s="35">
        <f t="shared" si="506"/>
        <v>8.9852319707602549E-3</v>
      </c>
      <c r="BQ480" s="35">
        <f t="shared" si="507"/>
        <v>2.8310200015750946E-2</v>
      </c>
      <c r="BR480" s="35">
        <f t="shared" si="508"/>
        <v>2.0601362411827428E-3</v>
      </c>
      <c r="BS480" s="35">
        <f t="shared" si="509"/>
        <v>1.3541783774833945E-2</v>
      </c>
      <c r="BT480" s="35">
        <f t="shared" si="510"/>
        <v>1.4173111687441857E-2</v>
      </c>
      <c r="BU480" s="35">
        <f t="shared" si="511"/>
        <v>1</v>
      </c>
    </row>
    <row r="481" spans="1:73">
      <c r="A481" s="2" t="str">
        <f>"YE "&amp;TEXT(A66,"mmm-yy")</f>
        <v>YE Feb-06</v>
      </c>
      <c r="B481" s="18">
        <f t="shared" ref="B481:AJ481" si="563">IF(OR(B55="C",B56="C",B57="C",B58="C",B59="C",B60="C",B61="C",B62="C",B63="C",B64="C",B65="C",B66="C"),"C",SUM(B55:B66))</f>
        <v>1651237</v>
      </c>
      <c r="C481" s="18">
        <f t="shared" si="563"/>
        <v>5213171</v>
      </c>
      <c r="D481" s="18">
        <f t="shared" si="563"/>
        <v>647442</v>
      </c>
      <c r="E481" s="18">
        <f t="shared" si="563"/>
        <v>1035601</v>
      </c>
      <c r="F481" s="18">
        <f t="shared" si="563"/>
        <v>914241</v>
      </c>
      <c r="G481" s="18">
        <f t="shared" si="563"/>
        <v>1855197</v>
      </c>
      <c r="H481" s="18">
        <f t="shared" si="563"/>
        <v>1061169</v>
      </c>
      <c r="I481" s="18">
        <f t="shared" si="563"/>
        <v>240975</v>
      </c>
      <c r="J481" s="18">
        <f t="shared" si="563"/>
        <v>344631</v>
      </c>
      <c r="K481" s="18">
        <f t="shared" si="563"/>
        <v>543769</v>
      </c>
      <c r="L481" s="18">
        <f t="shared" si="563"/>
        <v>1028843</v>
      </c>
      <c r="M481" s="18">
        <f t="shared" si="563"/>
        <v>356665</v>
      </c>
      <c r="N481" s="18">
        <f t="shared" si="563"/>
        <v>546925</v>
      </c>
      <c r="O481" s="18">
        <f t="shared" si="563"/>
        <v>193420</v>
      </c>
      <c r="P481" s="18">
        <f t="shared" si="563"/>
        <v>199139</v>
      </c>
      <c r="Q481" s="18">
        <f t="shared" si="563"/>
        <v>200141</v>
      </c>
      <c r="R481" s="18">
        <f t="shared" si="563"/>
        <v>2014641</v>
      </c>
      <c r="S481" s="18">
        <f t="shared" si="563"/>
        <v>1680777</v>
      </c>
      <c r="T481" s="18">
        <f t="shared" si="563"/>
        <v>687800</v>
      </c>
      <c r="U481" s="18">
        <f t="shared" si="563"/>
        <v>1190688</v>
      </c>
      <c r="V481" s="18">
        <f t="shared" si="563"/>
        <v>3914855</v>
      </c>
      <c r="W481" s="18">
        <f t="shared" si="563"/>
        <v>278387</v>
      </c>
      <c r="X481" s="18">
        <f t="shared" si="563"/>
        <v>336670</v>
      </c>
      <c r="Y481" s="18">
        <f t="shared" si="563"/>
        <v>248321</v>
      </c>
      <c r="Z481" s="18">
        <f t="shared" si="563"/>
        <v>4778230</v>
      </c>
      <c r="AA481" s="18">
        <f t="shared" si="563"/>
        <v>1211275</v>
      </c>
      <c r="AB481" s="18">
        <f t="shared" si="563"/>
        <v>510790</v>
      </c>
      <c r="AC481" s="18">
        <f t="shared" si="563"/>
        <v>2278606</v>
      </c>
      <c r="AD481" s="18">
        <f t="shared" si="563"/>
        <v>290484</v>
      </c>
      <c r="AE481" s="18">
        <f t="shared" si="563"/>
        <v>277420</v>
      </c>
      <c r="AF481" s="18">
        <f t="shared" si="563"/>
        <v>888017</v>
      </c>
      <c r="AG481" s="18">
        <f t="shared" si="563"/>
        <v>65739</v>
      </c>
      <c r="AH481" s="18">
        <f t="shared" si="563"/>
        <v>416712</v>
      </c>
      <c r="AI481" s="18">
        <f t="shared" si="563"/>
        <v>439954</v>
      </c>
      <c r="AJ481" s="18">
        <f t="shared" si="563"/>
        <v>31082922</v>
      </c>
      <c r="AL481" s="1" t="str">
        <f t="shared" si="513"/>
        <v>YE Feb-06</v>
      </c>
      <c r="AM481" s="35">
        <f t="shared" si="514"/>
        <v>5.3123609163900354E-2</v>
      </c>
      <c r="AN481" s="35">
        <f t="shared" si="478"/>
        <v>0.1677181765601059</v>
      </c>
      <c r="AO481" s="35">
        <f t="shared" si="479"/>
        <v>2.0829508885940647E-2</v>
      </c>
      <c r="AP481" s="35">
        <f t="shared" si="480"/>
        <v>3.3317363148805637E-2</v>
      </c>
      <c r="AQ481" s="35">
        <f t="shared" si="481"/>
        <v>2.9412968317457412E-2</v>
      </c>
      <c r="AR481" s="35">
        <f t="shared" si="482"/>
        <v>5.9685411815530082E-2</v>
      </c>
      <c r="AS481" s="35">
        <f t="shared" si="483"/>
        <v>3.4139937036807545E-2</v>
      </c>
      <c r="AT481" s="35">
        <f t="shared" si="484"/>
        <v>7.752649509592438E-3</v>
      </c>
      <c r="AU481" s="35">
        <f t="shared" si="485"/>
        <v>1.1087471119993159E-2</v>
      </c>
      <c r="AV481" s="35">
        <f t="shared" si="486"/>
        <v>1.7494140351412266E-2</v>
      </c>
      <c r="AW481" s="35">
        <f t="shared" si="487"/>
        <v>3.3099944722056698E-2</v>
      </c>
      <c r="AX481" s="35">
        <f t="shared" si="488"/>
        <v>1.1474629058362017E-2</v>
      </c>
      <c r="AY481" s="35">
        <f t="shared" si="489"/>
        <v>1.7595675207112124E-2</v>
      </c>
      <c r="AZ481" s="35">
        <f t="shared" si="490"/>
        <v>6.2227096924800055E-3</v>
      </c>
      <c r="BA481" s="35">
        <f t="shared" si="491"/>
        <v>6.4067014034266149E-3</v>
      </c>
      <c r="BB481" s="35">
        <f t="shared" si="492"/>
        <v>6.4389377549510952E-3</v>
      </c>
      <c r="BC481" s="35">
        <f t="shared" si="493"/>
        <v>6.481504538086863E-2</v>
      </c>
      <c r="BD481" s="35">
        <f t="shared" si="494"/>
        <v>5.4073970265729847E-2</v>
      </c>
      <c r="BE481" s="35">
        <f t="shared" si="495"/>
        <v>2.2127906765007487E-2</v>
      </c>
      <c r="BF481" s="35">
        <f t="shared" si="496"/>
        <v>3.8306823277425461E-2</v>
      </c>
      <c r="BG481" s="35">
        <f t="shared" si="497"/>
        <v>0.12594874445845214</v>
      </c>
      <c r="BH481" s="35">
        <f t="shared" si="498"/>
        <v>8.9562686545364041E-3</v>
      </c>
      <c r="BI481" s="35">
        <f t="shared" si="499"/>
        <v>1.0831349768210338E-2</v>
      </c>
      <c r="BJ481" s="35">
        <f t="shared" si="500"/>
        <v>7.9889850767569399E-3</v>
      </c>
      <c r="BK481" s="35">
        <f t="shared" si="501"/>
        <v>0.1537252514419333</v>
      </c>
      <c r="BL481" s="35">
        <f t="shared" si="502"/>
        <v>3.8969148396022744E-2</v>
      </c>
      <c r="BM481" s="35">
        <f t="shared" si="503"/>
        <v>1.6433139715757741E-2</v>
      </c>
      <c r="BN481" s="35">
        <f t="shared" si="504"/>
        <v>7.3307329343103592E-2</v>
      </c>
      <c r="BO481" s="35">
        <f t="shared" si="505"/>
        <v>9.3454534293783576E-3</v>
      </c>
      <c r="BP481" s="35">
        <f t="shared" si="506"/>
        <v>8.9251583232747549E-3</v>
      </c>
      <c r="BQ481" s="35">
        <f t="shared" si="507"/>
        <v>2.8569289592529301E-2</v>
      </c>
      <c r="BR481" s="35">
        <f t="shared" si="508"/>
        <v>2.1149556016644769E-3</v>
      </c>
      <c r="BS481" s="35">
        <f t="shared" si="509"/>
        <v>1.340646159328264E-2</v>
      </c>
      <c r="BT481" s="35">
        <f t="shared" si="510"/>
        <v>1.4154203391817539E-2</v>
      </c>
      <c r="BU481" s="35">
        <f t="shared" si="511"/>
        <v>1</v>
      </c>
    </row>
    <row r="482" spans="1:73">
      <c r="A482" s="2" t="str">
        <f>"YE "&amp;TEXT(A67,"mmm-yy")</f>
        <v>YE Mar-06</v>
      </c>
      <c r="B482" s="18">
        <f t="shared" ref="B482:AJ482" si="564">IF(OR(B56="C",B57="C",B58="C",B59="C",B60="C",B61="C",B62="C",B63="C",B64="C",B65="C",B66="C",B67="C"),"C",SUM(B56:B67))</f>
        <v>1634457</v>
      </c>
      <c r="C482" s="18">
        <f t="shared" si="564"/>
        <v>5179780</v>
      </c>
      <c r="D482" s="18">
        <f t="shared" si="564"/>
        <v>636423</v>
      </c>
      <c r="E482" s="18">
        <f t="shared" si="564"/>
        <v>1036115</v>
      </c>
      <c r="F482" s="18">
        <f t="shared" si="564"/>
        <v>893911</v>
      </c>
      <c r="G482" s="18">
        <f t="shared" si="564"/>
        <v>1841251</v>
      </c>
      <c r="H482" s="18">
        <f t="shared" si="564"/>
        <v>1047305</v>
      </c>
      <c r="I482" s="18">
        <f t="shared" si="564"/>
        <v>238803</v>
      </c>
      <c r="J482" s="18">
        <f t="shared" si="564"/>
        <v>342703</v>
      </c>
      <c r="K482" s="18">
        <f t="shared" si="564"/>
        <v>535738</v>
      </c>
      <c r="L482" s="18">
        <f t="shared" si="564"/>
        <v>1028721</v>
      </c>
      <c r="M482" s="18">
        <f t="shared" si="564"/>
        <v>354732</v>
      </c>
      <c r="N482" s="18">
        <f t="shared" si="564"/>
        <v>546106</v>
      </c>
      <c r="O482" s="18">
        <f t="shared" si="564"/>
        <v>192629</v>
      </c>
      <c r="P482" s="18">
        <f t="shared" si="564"/>
        <v>198453</v>
      </c>
      <c r="Q482" s="18">
        <f t="shared" si="564"/>
        <v>202094</v>
      </c>
      <c r="R482" s="18">
        <f t="shared" si="564"/>
        <v>2017941</v>
      </c>
      <c r="S482" s="18">
        <f t="shared" si="564"/>
        <v>1684263</v>
      </c>
      <c r="T482" s="18">
        <f t="shared" si="564"/>
        <v>684016</v>
      </c>
      <c r="U482" s="18">
        <f t="shared" si="564"/>
        <v>1180868</v>
      </c>
      <c r="V482" s="18">
        <f t="shared" si="564"/>
        <v>3876255</v>
      </c>
      <c r="W482" s="18">
        <f t="shared" si="564"/>
        <v>274035</v>
      </c>
      <c r="X482" s="18">
        <f t="shared" si="564"/>
        <v>338608</v>
      </c>
      <c r="Y482" s="18">
        <f t="shared" si="564"/>
        <v>245208</v>
      </c>
      <c r="Z482" s="18">
        <f t="shared" si="564"/>
        <v>4734102</v>
      </c>
      <c r="AA482" s="18">
        <f t="shared" si="564"/>
        <v>1199502</v>
      </c>
      <c r="AB482" s="18">
        <f t="shared" si="564"/>
        <v>504314</v>
      </c>
      <c r="AC482" s="18">
        <f t="shared" si="564"/>
        <v>2277840</v>
      </c>
      <c r="AD482" s="18">
        <f t="shared" si="564"/>
        <v>285793</v>
      </c>
      <c r="AE482" s="18">
        <f t="shared" si="564"/>
        <v>268307</v>
      </c>
      <c r="AF482" s="18">
        <f t="shared" si="564"/>
        <v>886506</v>
      </c>
      <c r="AG482" s="18">
        <f t="shared" si="564"/>
        <v>66633</v>
      </c>
      <c r="AH482" s="18">
        <f t="shared" si="564"/>
        <v>410812</v>
      </c>
      <c r="AI482" s="18">
        <f t="shared" si="564"/>
        <v>433646</v>
      </c>
      <c r="AJ482" s="18">
        <f t="shared" si="564"/>
        <v>30859499</v>
      </c>
      <c r="AL482" s="1" t="str">
        <f t="shared" si="513"/>
        <v>YE Mar-06</v>
      </c>
      <c r="AM482" s="35">
        <f t="shared" si="514"/>
        <v>5.296446970833843E-2</v>
      </c>
      <c r="AN482" s="35">
        <f t="shared" si="478"/>
        <v>0.16785042427292809</v>
      </c>
      <c r="AO482" s="35">
        <f t="shared" si="479"/>
        <v>2.0623244726040432E-2</v>
      </c>
      <c r="AP482" s="35">
        <f t="shared" si="480"/>
        <v>3.3575237238945455E-2</v>
      </c>
      <c r="AQ482" s="35">
        <f t="shared" si="481"/>
        <v>2.8967126135132654E-2</v>
      </c>
      <c r="AR482" s="35">
        <f t="shared" si="482"/>
        <v>5.9665615439835881E-2</v>
      </c>
      <c r="AS482" s="35">
        <f t="shared" si="483"/>
        <v>3.3937848440118878E-2</v>
      </c>
      <c r="AT482" s="35">
        <f t="shared" si="484"/>
        <v>7.7383952344786929E-3</v>
      </c>
      <c r="AU482" s="35">
        <f t="shared" si="485"/>
        <v>1.110526778156703E-2</v>
      </c>
      <c r="AV482" s="35">
        <f t="shared" si="486"/>
        <v>1.7360554038806656E-2</v>
      </c>
      <c r="AW482" s="35">
        <f t="shared" si="487"/>
        <v>3.3335635163746505E-2</v>
      </c>
      <c r="AX482" s="35">
        <f t="shared" si="488"/>
        <v>1.1495066721595188E-2</v>
      </c>
      <c r="AY482" s="35">
        <f t="shared" si="489"/>
        <v>1.7696528384987715E-2</v>
      </c>
      <c r="AZ482" s="35">
        <f t="shared" si="490"/>
        <v>6.2421298544088483E-3</v>
      </c>
      <c r="BA482" s="35">
        <f t="shared" si="491"/>
        <v>6.4308561846710471E-3</v>
      </c>
      <c r="BB482" s="35">
        <f t="shared" si="492"/>
        <v>6.5488425460180025E-3</v>
      </c>
      <c r="BC482" s="35">
        <f t="shared" si="493"/>
        <v>6.5391243065870908E-2</v>
      </c>
      <c r="BD482" s="35">
        <f t="shared" si="494"/>
        <v>5.4578429805357501E-2</v>
      </c>
      <c r="BE482" s="35">
        <f t="shared" si="495"/>
        <v>2.216549270615184E-2</v>
      </c>
      <c r="BF482" s="35">
        <f t="shared" si="496"/>
        <v>3.8265948517181049E-2</v>
      </c>
      <c r="BG482" s="35">
        <f t="shared" si="497"/>
        <v>0.12560978387886337</v>
      </c>
      <c r="BH482" s="35">
        <f t="shared" si="498"/>
        <v>8.8800858367791384E-3</v>
      </c>
      <c r="BI482" s="35">
        <f t="shared" si="499"/>
        <v>1.0972569580601423E-2</v>
      </c>
      <c r="BJ482" s="35">
        <f t="shared" si="500"/>
        <v>7.9459488308607999E-3</v>
      </c>
      <c r="BK482" s="35">
        <f t="shared" si="501"/>
        <v>0.15340825850737239</v>
      </c>
      <c r="BL482" s="35">
        <f t="shared" si="502"/>
        <v>3.8869782040207461E-2</v>
      </c>
      <c r="BM482" s="35">
        <f t="shared" si="503"/>
        <v>1.6342261421677648E-2</v>
      </c>
      <c r="BN482" s="35">
        <f t="shared" si="504"/>
        <v>7.3813252768620774E-2</v>
      </c>
      <c r="BO482" s="35">
        <f t="shared" si="505"/>
        <v>9.2611030399424171E-3</v>
      </c>
      <c r="BP482" s="35">
        <f t="shared" si="506"/>
        <v>8.694470380092691E-3</v>
      </c>
      <c r="BQ482" s="35">
        <f t="shared" si="507"/>
        <v>2.8727167605669814E-2</v>
      </c>
      <c r="BR482" s="35">
        <f t="shared" si="508"/>
        <v>2.1592379059685966E-3</v>
      </c>
      <c r="BS482" s="35">
        <f t="shared" si="509"/>
        <v>1.3312335368762791E-2</v>
      </c>
      <c r="BT482" s="35">
        <f t="shared" si="510"/>
        <v>1.4052269610728288E-2</v>
      </c>
      <c r="BU482" s="35">
        <f t="shared" si="511"/>
        <v>1</v>
      </c>
    </row>
    <row r="483" spans="1:73">
      <c r="A483" s="2" t="str">
        <f>"YE "&amp;TEXT(A68,"mmm-yy")</f>
        <v>YE Apr-06</v>
      </c>
      <c r="B483" s="18">
        <f t="shared" ref="B483:AJ483" si="565">IF(OR(B57="C",B58="C",B59="C",B60="C",B61="C",B62="C",B63="C",B64="C",B65="C",B66="C",B67="C",B68="C"),"C",SUM(B57:B68))</f>
        <v>1646031</v>
      </c>
      <c r="C483" s="18">
        <f t="shared" si="565"/>
        <v>5161209</v>
      </c>
      <c r="D483" s="18">
        <f t="shared" si="565"/>
        <v>637279</v>
      </c>
      <c r="E483" s="18">
        <f t="shared" si="565"/>
        <v>1028577</v>
      </c>
      <c r="F483" s="18">
        <f t="shared" si="565"/>
        <v>901424</v>
      </c>
      <c r="G483" s="18">
        <f t="shared" si="565"/>
        <v>1842133</v>
      </c>
      <c r="H483" s="18">
        <f t="shared" si="565"/>
        <v>1049908</v>
      </c>
      <c r="I483" s="18">
        <f t="shared" si="565"/>
        <v>240061</v>
      </c>
      <c r="J483" s="18">
        <f t="shared" si="565"/>
        <v>343985</v>
      </c>
      <c r="K483" s="18">
        <f t="shared" si="565"/>
        <v>532704</v>
      </c>
      <c r="L483" s="18">
        <f t="shared" si="565"/>
        <v>1036592</v>
      </c>
      <c r="M483" s="18">
        <f t="shared" si="565"/>
        <v>356172</v>
      </c>
      <c r="N483" s="18">
        <f t="shared" si="565"/>
        <v>538313</v>
      </c>
      <c r="O483" s="18">
        <f t="shared" si="565"/>
        <v>194286</v>
      </c>
      <c r="P483" s="18">
        <f t="shared" si="565"/>
        <v>200332</v>
      </c>
      <c r="Q483" s="18">
        <f t="shared" si="565"/>
        <v>208602</v>
      </c>
      <c r="R483" s="18">
        <f t="shared" si="565"/>
        <v>2016830</v>
      </c>
      <c r="S483" s="18">
        <f t="shared" si="565"/>
        <v>1684022</v>
      </c>
      <c r="T483" s="18">
        <f t="shared" si="565"/>
        <v>685992</v>
      </c>
      <c r="U483" s="18">
        <f t="shared" si="565"/>
        <v>1190489</v>
      </c>
      <c r="V483" s="18">
        <f t="shared" si="565"/>
        <v>3881395</v>
      </c>
      <c r="W483" s="18">
        <f t="shared" si="565"/>
        <v>277027</v>
      </c>
      <c r="X483" s="18">
        <f t="shared" si="565"/>
        <v>340771</v>
      </c>
      <c r="Y483" s="18">
        <f t="shared" si="565"/>
        <v>248471</v>
      </c>
      <c r="Z483" s="18">
        <f t="shared" si="565"/>
        <v>4747660</v>
      </c>
      <c r="AA483" s="18">
        <f t="shared" si="565"/>
        <v>1209480</v>
      </c>
      <c r="AB483" s="18">
        <f t="shared" si="565"/>
        <v>512320</v>
      </c>
      <c r="AC483" s="18">
        <f t="shared" si="565"/>
        <v>2300552</v>
      </c>
      <c r="AD483" s="18">
        <f t="shared" si="565"/>
        <v>290796</v>
      </c>
      <c r="AE483" s="18">
        <f t="shared" si="565"/>
        <v>279144</v>
      </c>
      <c r="AF483" s="18">
        <f t="shared" si="565"/>
        <v>892129</v>
      </c>
      <c r="AG483" s="18">
        <f t="shared" si="565"/>
        <v>68579</v>
      </c>
      <c r="AH483" s="18">
        <f t="shared" si="565"/>
        <v>414655</v>
      </c>
      <c r="AI483" s="18">
        <f t="shared" si="565"/>
        <v>432595</v>
      </c>
      <c r="AJ483" s="18">
        <f t="shared" si="565"/>
        <v>30958826</v>
      </c>
      <c r="AL483" s="1" t="str">
        <f t="shared" si="513"/>
        <v>YE Apr-06</v>
      </c>
      <c r="AM483" s="35">
        <f t="shared" si="514"/>
        <v>5.3168392108925579E-2</v>
      </c>
      <c r="AN483" s="35">
        <f t="shared" si="478"/>
        <v>0.16671203875754204</v>
      </c>
      <c r="AO483" s="35">
        <f t="shared" si="479"/>
        <v>2.0584727599166713E-2</v>
      </c>
      <c r="AP483" s="35">
        <f t="shared" si="480"/>
        <v>3.32240311696574E-2</v>
      </c>
      <c r="AQ483" s="35">
        <f t="shared" si="481"/>
        <v>2.9116866382465537E-2</v>
      </c>
      <c r="AR483" s="35">
        <f t="shared" si="482"/>
        <v>5.9502676231973396E-2</v>
      </c>
      <c r="AS483" s="35">
        <f t="shared" si="483"/>
        <v>3.3913043085031715E-2</v>
      </c>
      <c r="AT483" s="35">
        <f t="shared" si="484"/>
        <v>7.7542023072838745E-3</v>
      </c>
      <c r="AU483" s="35">
        <f t="shared" si="485"/>
        <v>1.1111047944776718E-2</v>
      </c>
      <c r="AV483" s="35">
        <f t="shared" si="486"/>
        <v>1.7206854032514023E-2</v>
      </c>
      <c r="AW483" s="35">
        <f t="shared" si="487"/>
        <v>3.3482923415765184E-2</v>
      </c>
      <c r="AX483" s="35">
        <f t="shared" si="488"/>
        <v>1.1504699822919642E-2</v>
      </c>
      <c r="AY483" s="35">
        <f t="shared" si="489"/>
        <v>1.7388030153339794E-2</v>
      </c>
      <c r="AZ483" s="35">
        <f t="shared" si="490"/>
        <v>6.2756255679721189E-3</v>
      </c>
      <c r="BA483" s="35">
        <f t="shared" si="491"/>
        <v>6.4709172111371404E-3</v>
      </c>
      <c r="BB483" s="35">
        <f t="shared" si="492"/>
        <v>6.7380462036900233E-3</v>
      </c>
      <c r="BC483" s="35">
        <f t="shared" si="493"/>
        <v>6.5145558168129503E-2</v>
      </c>
      <c r="BD483" s="35">
        <f t="shared" si="494"/>
        <v>5.4395538125379818E-2</v>
      </c>
      <c r="BE483" s="35">
        <f t="shared" si="495"/>
        <v>2.2158204577912611E-2</v>
      </c>
      <c r="BF483" s="35">
        <f t="shared" si="496"/>
        <v>3.8453945249732661E-2</v>
      </c>
      <c r="BG483" s="35">
        <f t="shared" si="497"/>
        <v>0.12537280967954018</v>
      </c>
      <c r="BH483" s="35">
        <f t="shared" si="498"/>
        <v>8.9482398331254542E-3</v>
      </c>
      <c r="BI483" s="35">
        <f t="shared" si="499"/>
        <v>1.1007232638601993E-2</v>
      </c>
      <c r="BJ483" s="35">
        <f t="shared" si="500"/>
        <v>8.0258534351399496E-3</v>
      </c>
      <c r="BK483" s="35">
        <f t="shared" si="501"/>
        <v>0.15335400638254176</v>
      </c>
      <c r="BL483" s="35">
        <f t="shared" si="502"/>
        <v>3.9067372903610752E-2</v>
      </c>
      <c r="BM483" s="35">
        <f t="shared" si="503"/>
        <v>1.6548431132369167E-2</v>
      </c>
      <c r="BN483" s="35">
        <f t="shared" si="504"/>
        <v>7.4310052971646917E-2</v>
      </c>
      <c r="BO483" s="35">
        <f t="shared" si="505"/>
        <v>9.3929918401944573E-3</v>
      </c>
      <c r="BP483" s="35">
        <f t="shared" si="506"/>
        <v>9.0166209791030186E-3</v>
      </c>
      <c r="BQ483" s="35">
        <f t="shared" si="507"/>
        <v>2.8816628899299992E-2</v>
      </c>
      <c r="BR483" s="35">
        <f t="shared" si="508"/>
        <v>2.2151679782689434E-3</v>
      </c>
      <c r="BS483" s="35">
        <f t="shared" si="509"/>
        <v>1.3393757243895488E-2</v>
      </c>
      <c r="BT483" s="35">
        <f t="shared" si="510"/>
        <v>1.3973236582033182E-2</v>
      </c>
      <c r="BU483" s="35">
        <f t="shared" si="511"/>
        <v>1</v>
      </c>
    </row>
    <row r="484" spans="1:73">
      <c r="A484" s="2" t="str">
        <f>"YE "&amp;TEXT(A69,"mmm-yy")</f>
        <v>YE May-06</v>
      </c>
      <c r="B484" s="18">
        <f t="shared" ref="B484:AJ484" si="566">IF(OR(B58="C",B59="C",B60="C",B61="C",B62="C",B63="C",B64="C",B65="C",B66="C",B67="C",B68="C",B69="C"),"C",SUM(B58:B69))</f>
        <v>1645345</v>
      </c>
      <c r="C484" s="18">
        <f t="shared" si="566"/>
        <v>5156208</v>
      </c>
      <c r="D484" s="18">
        <f t="shared" si="566"/>
        <v>637208</v>
      </c>
      <c r="E484" s="18">
        <f t="shared" si="566"/>
        <v>1028792</v>
      </c>
      <c r="F484" s="18">
        <f t="shared" si="566"/>
        <v>906074</v>
      </c>
      <c r="G484" s="18">
        <f t="shared" si="566"/>
        <v>1835940</v>
      </c>
      <c r="H484" s="18">
        <f t="shared" si="566"/>
        <v>1047954</v>
      </c>
      <c r="I484" s="18">
        <f t="shared" si="566"/>
        <v>238988</v>
      </c>
      <c r="J484" s="18">
        <f t="shared" si="566"/>
        <v>342350</v>
      </c>
      <c r="K484" s="18">
        <f t="shared" si="566"/>
        <v>532022</v>
      </c>
      <c r="L484" s="18">
        <f t="shared" si="566"/>
        <v>1034792</v>
      </c>
      <c r="M484" s="18">
        <f t="shared" si="566"/>
        <v>357002</v>
      </c>
      <c r="N484" s="18">
        <f t="shared" si="566"/>
        <v>540877</v>
      </c>
      <c r="O484" s="18">
        <f t="shared" si="566"/>
        <v>194169</v>
      </c>
      <c r="P484" s="18">
        <f t="shared" si="566"/>
        <v>200450</v>
      </c>
      <c r="Q484" s="18">
        <f t="shared" si="566"/>
        <v>211541</v>
      </c>
      <c r="R484" s="18">
        <f t="shared" si="566"/>
        <v>2025424</v>
      </c>
      <c r="S484" s="18">
        <f t="shared" si="566"/>
        <v>1691801</v>
      </c>
      <c r="T484" s="18">
        <f t="shared" si="566"/>
        <v>686889</v>
      </c>
      <c r="U484" s="18">
        <f t="shared" si="566"/>
        <v>1189759</v>
      </c>
      <c r="V484" s="18">
        <f t="shared" si="566"/>
        <v>3890141</v>
      </c>
      <c r="W484" s="18">
        <f t="shared" si="566"/>
        <v>280418</v>
      </c>
      <c r="X484" s="18">
        <f t="shared" si="566"/>
        <v>341066</v>
      </c>
      <c r="Y484" s="18">
        <f t="shared" si="566"/>
        <v>248918</v>
      </c>
      <c r="Z484" s="18">
        <f t="shared" si="566"/>
        <v>4760541</v>
      </c>
      <c r="AA484" s="18">
        <f t="shared" si="566"/>
        <v>1209764</v>
      </c>
      <c r="AB484" s="18">
        <f t="shared" si="566"/>
        <v>515136</v>
      </c>
      <c r="AC484" s="18">
        <f t="shared" si="566"/>
        <v>2309102</v>
      </c>
      <c r="AD484" s="18">
        <f t="shared" si="566"/>
        <v>290919</v>
      </c>
      <c r="AE484" s="18">
        <f t="shared" si="566"/>
        <v>279014</v>
      </c>
      <c r="AF484" s="18">
        <f t="shared" si="566"/>
        <v>891744</v>
      </c>
      <c r="AG484" s="18">
        <f t="shared" si="566"/>
        <v>70152</v>
      </c>
      <c r="AH484" s="18">
        <f t="shared" si="566"/>
        <v>416944</v>
      </c>
      <c r="AI484" s="18">
        <f t="shared" si="566"/>
        <v>432233</v>
      </c>
      <c r="AJ484" s="18">
        <f t="shared" si="566"/>
        <v>30987329</v>
      </c>
      <c r="AL484" s="1" t="str">
        <f t="shared" si="513"/>
        <v>YE May-06</v>
      </c>
      <c r="AM484" s="35">
        <f t="shared" si="514"/>
        <v>5.3097348274192976E-2</v>
      </c>
      <c r="AN484" s="35">
        <f t="shared" si="478"/>
        <v>0.16639730387862731</v>
      </c>
      <c r="AO484" s="35">
        <f t="shared" si="479"/>
        <v>2.056350193977674E-2</v>
      </c>
      <c r="AP484" s="35">
        <f t="shared" si="480"/>
        <v>3.3200409109155553E-2</v>
      </c>
      <c r="AQ484" s="35">
        <f t="shared" si="481"/>
        <v>2.9240145221938942E-2</v>
      </c>
      <c r="AR484" s="35">
        <f t="shared" si="482"/>
        <v>5.9248088145964439E-2</v>
      </c>
      <c r="AS484" s="35">
        <f t="shared" si="483"/>
        <v>3.3818790899983665E-2</v>
      </c>
      <c r="AT484" s="35">
        <f t="shared" si="484"/>
        <v>7.7124427213458762E-3</v>
      </c>
      <c r="AU484" s="35">
        <f t="shared" si="485"/>
        <v>1.1048064194238878E-2</v>
      </c>
      <c r="AV484" s="35">
        <f t="shared" si="486"/>
        <v>1.7169017697524044E-2</v>
      </c>
      <c r="AW484" s="35">
        <f t="shared" si="487"/>
        <v>3.3394036639944023E-2</v>
      </c>
      <c r="AX484" s="35">
        <f t="shared" si="488"/>
        <v>1.1520902624424326E-2</v>
      </c>
      <c r="AY484" s="35">
        <f t="shared" si="489"/>
        <v>1.7454779661712695E-2</v>
      </c>
      <c r="AZ484" s="35">
        <f t="shared" si="490"/>
        <v>6.2660773376111249E-3</v>
      </c>
      <c r="BA484" s="35">
        <f t="shared" si="491"/>
        <v>6.4687730910915229E-3</v>
      </c>
      <c r="BB484" s="35">
        <f t="shared" si="492"/>
        <v>6.826693581754013E-3</v>
      </c>
      <c r="BC484" s="35">
        <f t="shared" si="493"/>
        <v>6.5362974653284903E-2</v>
      </c>
      <c r="BD484" s="35">
        <f t="shared" si="494"/>
        <v>5.4596541702577848E-2</v>
      </c>
      <c r="BE484" s="35">
        <f t="shared" si="495"/>
        <v>2.2166770165960414E-2</v>
      </c>
      <c r="BF484" s="35">
        <f t="shared" si="496"/>
        <v>3.8395016233893541E-2</v>
      </c>
      <c r="BG484" s="35">
        <f t="shared" si="497"/>
        <v>0.12553973270816599</v>
      </c>
      <c r="BH484" s="35">
        <f t="shared" si="498"/>
        <v>9.049440821440274E-3</v>
      </c>
      <c r="BI484" s="35">
        <f t="shared" si="499"/>
        <v>1.1006627902650145E-2</v>
      </c>
      <c r="BJ484" s="35">
        <f t="shared" si="500"/>
        <v>8.032896284800797E-3</v>
      </c>
      <c r="BK484" s="35">
        <f t="shared" si="501"/>
        <v>0.15362863317454692</v>
      </c>
      <c r="BL484" s="35">
        <f t="shared" si="502"/>
        <v>3.9040602692797431E-2</v>
      </c>
      <c r="BM484" s="35">
        <f t="shared" si="503"/>
        <v>1.6624085283375022E-2</v>
      </c>
      <c r="BN484" s="35">
        <f t="shared" si="504"/>
        <v>7.4517619766453574E-2</v>
      </c>
      <c r="BO484" s="35">
        <f t="shared" si="505"/>
        <v>9.3883212715752291E-3</v>
      </c>
      <c r="BP484" s="35">
        <f t="shared" si="506"/>
        <v>9.0041319792357709E-3</v>
      </c>
      <c r="BQ484" s="35">
        <f t="shared" si="507"/>
        <v>2.8777698135905808E-2</v>
      </c>
      <c r="BR484" s="35">
        <f t="shared" si="508"/>
        <v>2.2638930899788103E-3</v>
      </c>
      <c r="BS484" s="35">
        <f t="shared" si="509"/>
        <v>1.345530619951142E-2</v>
      </c>
      <c r="BT484" s="35">
        <f t="shared" si="510"/>
        <v>1.3948701419215576E-2</v>
      </c>
      <c r="BU484" s="35">
        <f t="shared" si="511"/>
        <v>1</v>
      </c>
    </row>
    <row r="485" spans="1:73">
      <c r="A485" s="2" t="str">
        <f>"YE "&amp;TEXT(A70,"mmm-yy")</f>
        <v>YE Jun-06</v>
      </c>
      <c r="B485" s="18">
        <f t="shared" ref="B485:AJ485" si="567">IF(OR(B59="C",B60="C",B61="C",B62="C",B63="C",B64="C",B65="C",B66="C",B67="C",B68="C",B69="C",B70="C"),"C",SUM(B59:B70))</f>
        <v>1644266</v>
      </c>
      <c r="C485" s="18">
        <f t="shared" si="567"/>
        <v>5151296</v>
      </c>
      <c r="D485" s="18">
        <f t="shared" si="567"/>
        <v>639838</v>
      </c>
      <c r="E485" s="18">
        <f t="shared" si="567"/>
        <v>1033776</v>
      </c>
      <c r="F485" s="18">
        <f t="shared" si="567"/>
        <v>904891</v>
      </c>
      <c r="G485" s="18">
        <f t="shared" si="567"/>
        <v>1825367</v>
      </c>
      <c r="H485" s="18">
        <f t="shared" si="567"/>
        <v>1040681</v>
      </c>
      <c r="I485" s="18">
        <f t="shared" si="567"/>
        <v>239580</v>
      </c>
      <c r="J485" s="18">
        <f t="shared" si="567"/>
        <v>341389</v>
      </c>
      <c r="K485" s="18">
        <f t="shared" si="567"/>
        <v>528022</v>
      </c>
      <c r="L485" s="18">
        <f t="shared" si="567"/>
        <v>1035426</v>
      </c>
      <c r="M485" s="18">
        <f t="shared" si="567"/>
        <v>358377</v>
      </c>
      <c r="N485" s="18">
        <f t="shared" si="567"/>
        <v>536173</v>
      </c>
      <c r="O485" s="18">
        <f t="shared" si="567"/>
        <v>190338</v>
      </c>
      <c r="P485" s="18">
        <f t="shared" si="567"/>
        <v>199472</v>
      </c>
      <c r="Q485" s="18">
        <f t="shared" si="567"/>
        <v>210175</v>
      </c>
      <c r="R485" s="18">
        <f t="shared" si="567"/>
        <v>2018125</v>
      </c>
      <c r="S485" s="18">
        <f t="shared" si="567"/>
        <v>1688397</v>
      </c>
      <c r="T485" s="18">
        <f t="shared" si="567"/>
        <v>685356</v>
      </c>
      <c r="U485" s="18">
        <f t="shared" si="567"/>
        <v>1186309</v>
      </c>
      <c r="V485" s="18">
        <f t="shared" si="567"/>
        <v>3838930</v>
      </c>
      <c r="W485" s="18">
        <f t="shared" si="567"/>
        <v>278995</v>
      </c>
      <c r="X485" s="18">
        <f t="shared" si="567"/>
        <v>339843</v>
      </c>
      <c r="Y485" s="18">
        <f t="shared" si="567"/>
        <v>249816</v>
      </c>
      <c r="Z485" s="18">
        <f t="shared" si="567"/>
        <v>4707584</v>
      </c>
      <c r="AA485" s="18">
        <f t="shared" si="567"/>
        <v>1205997</v>
      </c>
      <c r="AB485" s="18">
        <f t="shared" si="567"/>
        <v>514937</v>
      </c>
      <c r="AC485" s="18">
        <f t="shared" si="567"/>
        <v>2298463</v>
      </c>
      <c r="AD485" s="18">
        <f t="shared" si="567"/>
        <v>290663</v>
      </c>
      <c r="AE485" s="18">
        <f t="shared" si="567"/>
        <v>278961</v>
      </c>
      <c r="AF485" s="18">
        <f t="shared" si="567"/>
        <v>883442</v>
      </c>
      <c r="AG485" s="18">
        <f t="shared" si="567"/>
        <v>70665</v>
      </c>
      <c r="AH485" s="18">
        <f t="shared" si="567"/>
        <v>415711</v>
      </c>
      <c r="AI485" s="18">
        <f t="shared" si="567"/>
        <v>428958</v>
      </c>
      <c r="AJ485" s="18">
        <f t="shared" si="567"/>
        <v>30864234</v>
      </c>
      <c r="AL485" s="1" t="str">
        <f t="shared" si="513"/>
        <v>YE Jun-06</v>
      </c>
      <c r="AM485" s="35">
        <f t="shared" si="514"/>
        <v>5.3274155451257917E-2</v>
      </c>
      <c r="AN485" s="35">
        <f t="shared" si="478"/>
        <v>0.16690179318884116</v>
      </c>
      <c r="AO485" s="35">
        <f t="shared" si="479"/>
        <v>2.0730726704573325E-2</v>
      </c>
      <c r="AP485" s="35">
        <f t="shared" si="480"/>
        <v>3.3494302823131782E-2</v>
      </c>
      <c r="AQ485" s="35">
        <f t="shared" si="481"/>
        <v>2.9318433757338672E-2</v>
      </c>
      <c r="AR485" s="35">
        <f t="shared" si="482"/>
        <v>5.9141820918024404E-2</v>
      </c>
      <c r="AS485" s="35">
        <f t="shared" si="483"/>
        <v>3.3718024558782179E-2</v>
      </c>
      <c r="AT485" s="35">
        <f t="shared" si="484"/>
        <v>7.7623828279684507E-3</v>
      </c>
      <c r="AU485" s="35">
        <f t="shared" si="485"/>
        <v>1.1060990530333589E-2</v>
      </c>
      <c r="AV485" s="35">
        <f t="shared" si="486"/>
        <v>1.710789258531412E-2</v>
      </c>
      <c r="AW485" s="35">
        <f t="shared" si="487"/>
        <v>3.3547762759963524E-2</v>
      </c>
      <c r="AX485" s="35">
        <f t="shared" si="488"/>
        <v>1.1611401079968484E-2</v>
      </c>
      <c r="AY485" s="35">
        <f t="shared" si="489"/>
        <v>1.7371984673262911E-2</v>
      </c>
      <c r="AZ485" s="35">
        <f t="shared" si="490"/>
        <v>6.1669439131390724E-3</v>
      </c>
      <c r="BA485" s="35">
        <f t="shared" si="491"/>
        <v>6.4628851634548909E-3</v>
      </c>
      <c r="BB485" s="35">
        <f t="shared" si="492"/>
        <v>6.8096619537034355E-3</v>
      </c>
      <c r="BC485" s="35">
        <f t="shared" si="493"/>
        <v>6.5387172738516686E-2</v>
      </c>
      <c r="BD485" s="35">
        <f t="shared" si="494"/>
        <v>5.4703998161755772E-2</v>
      </c>
      <c r="BE485" s="35">
        <f t="shared" si="495"/>
        <v>2.2205508161971556E-2</v>
      </c>
      <c r="BF485" s="35">
        <f t="shared" si="496"/>
        <v>3.8436366183589719E-2</v>
      </c>
      <c r="BG485" s="35">
        <f t="shared" si="497"/>
        <v>0.12438118503119176</v>
      </c>
      <c r="BH485" s="35">
        <f t="shared" si="498"/>
        <v>9.03942731901268E-3</v>
      </c>
      <c r="BI485" s="35">
        <f t="shared" si="499"/>
        <v>1.1010900189520336E-2</v>
      </c>
      <c r="BJ485" s="35">
        <f t="shared" si="500"/>
        <v>8.0940288360955275E-3</v>
      </c>
      <c r="BK485" s="35">
        <f t="shared" si="501"/>
        <v>0.15252554137582031</v>
      </c>
      <c r="BL485" s="35">
        <f t="shared" si="502"/>
        <v>3.9074256629858369E-2</v>
      </c>
      <c r="BM485" s="35">
        <f t="shared" si="503"/>
        <v>1.6683939086257576E-2</v>
      </c>
      <c r="BN485" s="35">
        <f t="shared" si="504"/>
        <v>7.4470113206114241E-2</v>
      </c>
      <c r="BO485" s="35">
        <f t="shared" si="505"/>
        <v>9.4174700723173629E-3</v>
      </c>
      <c r="BP485" s="35">
        <f t="shared" si="506"/>
        <v>9.0383257203143288E-3</v>
      </c>
      <c r="BQ485" s="35">
        <f t="shared" si="507"/>
        <v>2.8623486978487787E-2</v>
      </c>
      <c r="BR485" s="35">
        <f t="shared" si="508"/>
        <v>2.289543294675643E-3</v>
      </c>
      <c r="BS485" s="35">
        <f t="shared" si="509"/>
        <v>1.3469020485005395E-2</v>
      </c>
      <c r="BT485" s="35">
        <f t="shared" si="510"/>
        <v>1.3898222777859966E-2</v>
      </c>
      <c r="BU485" s="35">
        <f t="shared" si="511"/>
        <v>1</v>
      </c>
    </row>
    <row r="486" spans="1:73">
      <c r="A486" s="2" t="str">
        <f>"YE "&amp;TEXT(A71,"mmm-yy")</f>
        <v>YE Jul-06</v>
      </c>
      <c r="B486" s="18">
        <f t="shared" ref="B486:AJ486" si="568">IF(OR(B60="C",B61="C",B62="C",B63="C",B64="C",B65="C",B66="C",B67="C",B68="C",B69="C",B70="C",B71="C"),"C",SUM(B60:B71))</f>
        <v>1644891</v>
      </c>
      <c r="C486" s="18">
        <f t="shared" si="568"/>
        <v>5092064</v>
      </c>
      <c r="D486" s="18">
        <f t="shared" si="568"/>
        <v>639828</v>
      </c>
      <c r="E486" s="18">
        <f t="shared" si="568"/>
        <v>1043065</v>
      </c>
      <c r="F486" s="18">
        <f t="shared" si="568"/>
        <v>903978</v>
      </c>
      <c r="G486" s="18">
        <f t="shared" si="568"/>
        <v>1805692</v>
      </c>
      <c r="H486" s="18">
        <f t="shared" si="568"/>
        <v>1028875</v>
      </c>
      <c r="I486" s="18">
        <f t="shared" si="568"/>
        <v>241879</v>
      </c>
      <c r="J486" s="18">
        <f t="shared" si="568"/>
        <v>341455</v>
      </c>
      <c r="K486" s="18">
        <f t="shared" si="568"/>
        <v>527463</v>
      </c>
      <c r="L486" s="18">
        <f t="shared" si="568"/>
        <v>1034645</v>
      </c>
      <c r="M486" s="18">
        <f t="shared" si="568"/>
        <v>362771</v>
      </c>
      <c r="N486" s="18">
        <f t="shared" si="568"/>
        <v>538152</v>
      </c>
      <c r="O486" s="18">
        <f t="shared" si="568"/>
        <v>191305</v>
      </c>
      <c r="P486" s="18">
        <f t="shared" si="568"/>
        <v>196885</v>
      </c>
      <c r="Q486" s="18">
        <f t="shared" si="568"/>
        <v>209428</v>
      </c>
      <c r="R486" s="18">
        <f t="shared" si="568"/>
        <v>2018554</v>
      </c>
      <c r="S486" s="18">
        <f t="shared" si="568"/>
        <v>1694391</v>
      </c>
      <c r="T486" s="18">
        <f t="shared" si="568"/>
        <v>683032</v>
      </c>
      <c r="U486" s="18">
        <f t="shared" si="568"/>
        <v>1187490</v>
      </c>
      <c r="V486" s="18">
        <f t="shared" si="568"/>
        <v>3832552</v>
      </c>
      <c r="W486" s="18">
        <f t="shared" si="568"/>
        <v>280450</v>
      </c>
      <c r="X486" s="18">
        <f t="shared" si="568"/>
        <v>339164</v>
      </c>
      <c r="Y486" s="18">
        <f t="shared" si="568"/>
        <v>249766</v>
      </c>
      <c r="Z486" s="18">
        <f t="shared" si="568"/>
        <v>4701931</v>
      </c>
      <c r="AA486" s="18">
        <f t="shared" si="568"/>
        <v>1207035</v>
      </c>
      <c r="AB486" s="18">
        <f t="shared" si="568"/>
        <v>517566</v>
      </c>
      <c r="AC486" s="18">
        <f t="shared" si="568"/>
        <v>2288231</v>
      </c>
      <c r="AD486" s="18">
        <f t="shared" si="568"/>
        <v>291738</v>
      </c>
      <c r="AE486" s="18">
        <f t="shared" si="568"/>
        <v>277818</v>
      </c>
      <c r="AF486" s="18">
        <f t="shared" si="568"/>
        <v>887134</v>
      </c>
      <c r="AG486" s="18">
        <f t="shared" si="568"/>
        <v>71148</v>
      </c>
      <c r="AH486" s="18">
        <f t="shared" si="568"/>
        <v>416615</v>
      </c>
      <c r="AI486" s="18">
        <f t="shared" si="568"/>
        <v>427196</v>
      </c>
      <c r="AJ486" s="18">
        <f t="shared" si="568"/>
        <v>30777859</v>
      </c>
      <c r="AL486" s="1" t="str">
        <f t="shared" si="513"/>
        <v>YE Jul-06</v>
      </c>
      <c r="AM486" s="35">
        <f t="shared" si="514"/>
        <v>5.3443970875297078E-2</v>
      </c>
      <c r="AN486" s="35">
        <f t="shared" si="478"/>
        <v>0.16544568613430843</v>
      </c>
      <c r="AO486" s="35">
        <f t="shared" si="479"/>
        <v>2.0788580518222532E-2</v>
      </c>
      <c r="AP486" s="35">
        <f t="shared" si="480"/>
        <v>3.3890109120325751E-2</v>
      </c>
      <c r="AQ486" s="35">
        <f t="shared" si="481"/>
        <v>2.9371048843910813E-2</v>
      </c>
      <c r="AR486" s="35">
        <f t="shared" si="482"/>
        <v>5.8668538315157011E-2</v>
      </c>
      <c r="AS486" s="35">
        <f t="shared" si="483"/>
        <v>3.3429063405612455E-2</v>
      </c>
      <c r="AT486" s="35">
        <f t="shared" si="484"/>
        <v>7.8588637370780087E-3</v>
      </c>
      <c r="AU486" s="35">
        <f t="shared" si="485"/>
        <v>1.1094176498761658E-2</v>
      </c>
      <c r="AV486" s="35">
        <f t="shared" si="486"/>
        <v>1.7137741777295164E-2</v>
      </c>
      <c r="AW486" s="35">
        <f t="shared" si="487"/>
        <v>3.3616535835062474E-2</v>
      </c>
      <c r="AX486" s="35">
        <f t="shared" si="488"/>
        <v>1.178675228839017E-2</v>
      </c>
      <c r="AY486" s="35">
        <f t="shared" si="489"/>
        <v>1.7485036889667991E-2</v>
      </c>
      <c r="AZ486" s="35">
        <f t="shared" si="490"/>
        <v>6.215669517493078E-3</v>
      </c>
      <c r="BA486" s="35">
        <f t="shared" si="491"/>
        <v>6.3969686780357268E-3</v>
      </c>
      <c r="BB486" s="35">
        <f t="shared" si="492"/>
        <v>6.8045018985888528E-3</v>
      </c>
      <c r="BC486" s="35">
        <f t="shared" si="493"/>
        <v>6.558461392652426E-2</v>
      </c>
      <c r="BD486" s="35">
        <f t="shared" si="494"/>
        <v>5.5052269880110895E-2</v>
      </c>
      <c r="BE486" s="35">
        <f t="shared" si="495"/>
        <v>2.2192316885979627E-2</v>
      </c>
      <c r="BF486" s="35">
        <f t="shared" si="496"/>
        <v>3.858260576214869E-2</v>
      </c>
      <c r="BG486" s="35">
        <f t="shared" si="497"/>
        <v>0.12452302156560013</v>
      </c>
      <c r="BH486" s="35">
        <f t="shared" si="498"/>
        <v>9.1120698161623256E-3</v>
      </c>
      <c r="BI486" s="35">
        <f t="shared" si="499"/>
        <v>1.1019739872094416E-2</v>
      </c>
      <c r="BJ486" s="35">
        <f t="shared" si="500"/>
        <v>8.1151193785116756E-3</v>
      </c>
      <c r="BK486" s="35">
        <f t="shared" si="501"/>
        <v>0.15276991814147955</v>
      </c>
      <c r="BL486" s="35">
        <f t="shared" si="502"/>
        <v>3.9217640187382753E-2</v>
      </c>
      <c r="BM486" s="35">
        <f t="shared" si="503"/>
        <v>1.6816179448999359E-2</v>
      </c>
      <c r="BN486" s="35">
        <f t="shared" si="504"/>
        <v>7.434665939563892E-2</v>
      </c>
      <c r="BO486" s="35">
        <f t="shared" si="505"/>
        <v>9.4788269710378483E-3</v>
      </c>
      <c r="BP486" s="35">
        <f t="shared" si="506"/>
        <v>9.0265537963508113E-3</v>
      </c>
      <c r="BQ486" s="35">
        <f t="shared" si="507"/>
        <v>2.882377230982831E-2</v>
      </c>
      <c r="BR486" s="35">
        <f t="shared" si="508"/>
        <v>2.3116617695857272E-3</v>
      </c>
      <c r="BS486" s="35">
        <f t="shared" si="509"/>
        <v>1.353619171495977E-2</v>
      </c>
      <c r="BT486" s="35">
        <f t="shared" si="510"/>
        <v>1.3879977811322093E-2</v>
      </c>
      <c r="BU486" s="35">
        <f t="shared" si="511"/>
        <v>1</v>
      </c>
    </row>
    <row r="487" spans="1:73">
      <c r="A487" s="2" t="str">
        <f>"YE "&amp;TEXT(A72,"mmm-yy")</f>
        <v>YE Aug-06</v>
      </c>
      <c r="B487" s="18">
        <f t="shared" ref="B487:AJ487" si="569">IF(OR(B61="C",B62="C",B63="C",B64="C",B65="C",B66="C",B67="C",B68="C",B69="C",B70="C",B71="C",B72="C"),"C",SUM(B61:B72))</f>
        <v>1645674</v>
      </c>
      <c r="C487" s="18">
        <f t="shared" si="569"/>
        <v>5104864</v>
      </c>
      <c r="D487" s="18">
        <f t="shared" si="569"/>
        <v>639257</v>
      </c>
      <c r="E487" s="18">
        <f t="shared" si="569"/>
        <v>1045040</v>
      </c>
      <c r="F487" s="18">
        <f t="shared" si="569"/>
        <v>906376</v>
      </c>
      <c r="G487" s="18">
        <f t="shared" si="569"/>
        <v>1817704</v>
      </c>
      <c r="H487" s="18">
        <f t="shared" si="569"/>
        <v>1028541</v>
      </c>
      <c r="I487" s="18">
        <f t="shared" si="569"/>
        <v>242914</v>
      </c>
      <c r="J487" s="18">
        <f t="shared" si="569"/>
        <v>340905</v>
      </c>
      <c r="K487" s="18">
        <f t="shared" si="569"/>
        <v>526963</v>
      </c>
      <c r="L487" s="18">
        <f t="shared" si="569"/>
        <v>1042653</v>
      </c>
      <c r="M487" s="18">
        <f t="shared" si="569"/>
        <v>371183</v>
      </c>
      <c r="N487" s="18">
        <f t="shared" si="569"/>
        <v>533723</v>
      </c>
      <c r="O487" s="18">
        <f t="shared" si="569"/>
        <v>191545</v>
      </c>
      <c r="P487" s="18">
        <f t="shared" si="569"/>
        <v>196864</v>
      </c>
      <c r="Q487" s="18">
        <f t="shared" si="569"/>
        <v>207665</v>
      </c>
      <c r="R487" s="18">
        <f t="shared" si="569"/>
        <v>2029278</v>
      </c>
      <c r="S487" s="18">
        <f t="shared" si="569"/>
        <v>1707085</v>
      </c>
      <c r="T487" s="18">
        <f t="shared" si="569"/>
        <v>684074</v>
      </c>
      <c r="U487" s="18">
        <f t="shared" si="569"/>
        <v>1184518</v>
      </c>
      <c r="V487" s="18">
        <f t="shared" si="569"/>
        <v>3829331</v>
      </c>
      <c r="W487" s="18">
        <f t="shared" si="569"/>
        <v>281244</v>
      </c>
      <c r="X487" s="18">
        <f t="shared" si="569"/>
        <v>338835</v>
      </c>
      <c r="Y487" s="18">
        <f t="shared" si="569"/>
        <v>250765</v>
      </c>
      <c r="Z487" s="18">
        <f t="shared" si="569"/>
        <v>4700175</v>
      </c>
      <c r="AA487" s="18">
        <f t="shared" si="569"/>
        <v>1210867</v>
      </c>
      <c r="AB487" s="18">
        <f t="shared" si="569"/>
        <v>520232</v>
      </c>
      <c r="AC487" s="18">
        <f t="shared" si="569"/>
        <v>2296704</v>
      </c>
      <c r="AD487" s="18">
        <f t="shared" si="569"/>
        <v>292476</v>
      </c>
      <c r="AE487" s="18">
        <f t="shared" si="569"/>
        <v>279018</v>
      </c>
      <c r="AF487" s="18">
        <f t="shared" si="569"/>
        <v>886899</v>
      </c>
      <c r="AG487" s="18">
        <f t="shared" si="569"/>
        <v>71066</v>
      </c>
      <c r="AH487" s="18">
        <f t="shared" si="569"/>
        <v>418842</v>
      </c>
      <c r="AI487" s="18">
        <f t="shared" si="569"/>
        <v>422868</v>
      </c>
      <c r="AJ487" s="18">
        <f t="shared" si="569"/>
        <v>30838886</v>
      </c>
      <c r="AL487" s="1" t="str">
        <f t="shared" si="513"/>
        <v>YE Aug-06</v>
      </c>
      <c r="AM487" s="35">
        <f t="shared" si="514"/>
        <v>5.3363600747445936E-2</v>
      </c>
      <c r="AN487" s="35">
        <f t="shared" si="478"/>
        <v>0.16553334643800038</v>
      </c>
      <c r="AO487" s="35">
        <f t="shared" si="479"/>
        <v>2.0728926459924656E-2</v>
      </c>
      <c r="AP487" s="35">
        <f t="shared" si="480"/>
        <v>3.3887086582829226E-2</v>
      </c>
      <c r="AQ487" s="35">
        <f t="shared" si="481"/>
        <v>2.9390685513088897E-2</v>
      </c>
      <c r="AR487" s="35">
        <f t="shared" si="482"/>
        <v>5.8941947513927707E-2</v>
      </c>
      <c r="AS487" s="35">
        <f t="shared" si="483"/>
        <v>3.3352080227541291E-2</v>
      </c>
      <c r="AT487" s="35">
        <f t="shared" si="484"/>
        <v>7.8768733734415706E-3</v>
      </c>
      <c r="AU487" s="35">
        <f t="shared" si="485"/>
        <v>1.1054387632549373E-2</v>
      </c>
      <c r="AV487" s="35">
        <f t="shared" si="486"/>
        <v>1.7087614643408324E-2</v>
      </c>
      <c r="AW487" s="35">
        <f t="shared" si="487"/>
        <v>3.3809684305717139E-2</v>
      </c>
      <c r="AX487" s="35">
        <f t="shared" si="488"/>
        <v>1.203620001059701E-2</v>
      </c>
      <c r="AY487" s="35">
        <f t="shared" si="489"/>
        <v>1.7306818411015237E-2</v>
      </c>
      <c r="AZ487" s="35">
        <f t="shared" si="490"/>
        <v>6.2111517257789402E-3</v>
      </c>
      <c r="BA487" s="35">
        <f t="shared" si="491"/>
        <v>6.3836287731015963E-3</v>
      </c>
      <c r="BB487" s="35">
        <f t="shared" si="492"/>
        <v>6.7338684023800343E-3</v>
      </c>
      <c r="BC487" s="35">
        <f t="shared" si="493"/>
        <v>6.5802571467724225E-2</v>
      </c>
      <c r="BD487" s="35">
        <f t="shared" si="494"/>
        <v>5.5354950240420489E-2</v>
      </c>
      <c r="BE487" s="35">
        <f t="shared" si="495"/>
        <v>2.2182189071291356E-2</v>
      </c>
      <c r="BF487" s="35">
        <f t="shared" si="496"/>
        <v>3.8409882899142336E-2</v>
      </c>
      <c r="BG487" s="35">
        <f t="shared" si="497"/>
        <v>0.12417215719141086</v>
      </c>
      <c r="BH487" s="35">
        <f t="shared" si="498"/>
        <v>9.1197846770470249E-3</v>
      </c>
      <c r="BI487" s="35">
        <f t="shared" si="499"/>
        <v>1.0987264585367968E-2</v>
      </c>
      <c r="BJ487" s="35">
        <f t="shared" si="500"/>
        <v>8.1314545538382944E-3</v>
      </c>
      <c r="BK487" s="35">
        <f t="shared" si="501"/>
        <v>0.15241066100766415</v>
      </c>
      <c r="BL487" s="35">
        <f t="shared" si="502"/>
        <v>3.9264291193916667E-2</v>
      </c>
      <c r="BM487" s="35">
        <f t="shared" si="503"/>
        <v>1.6869351246993812E-2</v>
      </c>
      <c r="BN487" s="35">
        <f t="shared" si="504"/>
        <v>7.4474285484890726E-2</v>
      </c>
      <c r="BO487" s="35">
        <f t="shared" si="505"/>
        <v>9.4840001678400451E-3</v>
      </c>
      <c r="BP487" s="35">
        <f t="shared" si="506"/>
        <v>9.0476030813823813E-3</v>
      </c>
      <c r="BQ487" s="35">
        <f t="shared" si="507"/>
        <v>2.8759112764319698E-2</v>
      </c>
      <c r="BR487" s="35">
        <f t="shared" si="508"/>
        <v>2.3044282468569067E-3</v>
      </c>
      <c r="BS487" s="35">
        <f t="shared" si="509"/>
        <v>1.358161899881857E-2</v>
      </c>
      <c r="BT487" s="35">
        <f t="shared" si="510"/>
        <v>1.3712168461597478E-2</v>
      </c>
      <c r="BU487" s="35">
        <f t="shared" si="511"/>
        <v>1</v>
      </c>
    </row>
    <row r="488" spans="1:73">
      <c r="A488" s="2" t="str">
        <f>"YE "&amp;TEXT(A73,"mmm-yy")</f>
        <v>YE Sep-06</v>
      </c>
      <c r="B488" s="18">
        <f t="shared" ref="B488:AJ488" si="570">IF(OR(B62="C",B63="C",B64="C",B65="C",B66="C",B67="C",B68="C",B69="C",B70="C",B71="C",B72="C",B73="C"),"C",SUM(B62:B73))</f>
        <v>1649533</v>
      </c>
      <c r="C488" s="18">
        <f t="shared" si="570"/>
        <v>5114439</v>
      </c>
      <c r="D488" s="18">
        <f t="shared" si="570"/>
        <v>637929</v>
      </c>
      <c r="E488" s="18">
        <f t="shared" si="570"/>
        <v>1044325</v>
      </c>
      <c r="F488" s="18">
        <f t="shared" si="570"/>
        <v>915884</v>
      </c>
      <c r="G488" s="18">
        <f t="shared" si="570"/>
        <v>1820445</v>
      </c>
      <c r="H488" s="18">
        <f t="shared" si="570"/>
        <v>1034091</v>
      </c>
      <c r="I488" s="18">
        <f t="shared" si="570"/>
        <v>241754</v>
      </c>
      <c r="J488" s="18">
        <f t="shared" si="570"/>
        <v>341611</v>
      </c>
      <c r="K488" s="18">
        <f t="shared" si="570"/>
        <v>535238</v>
      </c>
      <c r="L488" s="18">
        <f t="shared" si="570"/>
        <v>1040364</v>
      </c>
      <c r="M488" s="18">
        <f t="shared" si="570"/>
        <v>377917</v>
      </c>
      <c r="N488" s="18">
        <f t="shared" si="570"/>
        <v>537014</v>
      </c>
      <c r="O488" s="18">
        <f t="shared" si="570"/>
        <v>191412</v>
      </c>
      <c r="P488" s="18">
        <f t="shared" si="570"/>
        <v>196888</v>
      </c>
      <c r="Q488" s="18">
        <f t="shared" si="570"/>
        <v>207076</v>
      </c>
      <c r="R488" s="18">
        <f t="shared" si="570"/>
        <v>2045845</v>
      </c>
      <c r="S488" s="18">
        <f t="shared" si="570"/>
        <v>1723146</v>
      </c>
      <c r="T488" s="18">
        <f t="shared" si="570"/>
        <v>680987</v>
      </c>
      <c r="U488" s="18">
        <f t="shared" si="570"/>
        <v>1189017</v>
      </c>
      <c r="V488" s="18">
        <f t="shared" si="570"/>
        <v>3839344</v>
      </c>
      <c r="W488" s="18">
        <f t="shared" si="570"/>
        <v>284132</v>
      </c>
      <c r="X488" s="18">
        <f t="shared" si="570"/>
        <v>338683</v>
      </c>
      <c r="Y488" s="18">
        <f t="shared" si="570"/>
        <v>252903</v>
      </c>
      <c r="Z488" s="18">
        <f t="shared" si="570"/>
        <v>4715064</v>
      </c>
      <c r="AA488" s="18">
        <f t="shared" si="570"/>
        <v>1213990</v>
      </c>
      <c r="AB488" s="18">
        <f t="shared" si="570"/>
        <v>515126</v>
      </c>
      <c r="AC488" s="18">
        <f t="shared" si="570"/>
        <v>2293587</v>
      </c>
      <c r="AD488" s="18">
        <f t="shared" si="570"/>
        <v>292299</v>
      </c>
      <c r="AE488" s="18">
        <f t="shared" si="570"/>
        <v>279777</v>
      </c>
      <c r="AF488" s="18">
        <f t="shared" si="570"/>
        <v>880276</v>
      </c>
      <c r="AG488" s="18">
        <f t="shared" si="570"/>
        <v>71214</v>
      </c>
      <c r="AH488" s="18">
        <f t="shared" si="570"/>
        <v>421412</v>
      </c>
      <c r="AI488" s="18">
        <f t="shared" si="570"/>
        <v>419778</v>
      </c>
      <c r="AJ488" s="18">
        <f t="shared" si="570"/>
        <v>30904288</v>
      </c>
      <c r="AL488" s="1" t="str">
        <f t="shared" si="513"/>
        <v>YE Sep-06</v>
      </c>
      <c r="AM488" s="35">
        <f t="shared" si="514"/>
        <v>5.3375538048312257E-2</v>
      </c>
      <c r="AN488" s="35">
        <f t="shared" si="478"/>
        <v>0.16549285976107911</v>
      </c>
      <c r="AO488" s="35">
        <f t="shared" si="479"/>
        <v>2.0642086949228533E-2</v>
      </c>
      <c r="AP488" s="35">
        <f t="shared" si="480"/>
        <v>3.3792236210068972E-2</v>
      </c>
      <c r="AQ488" s="35">
        <f t="shared" si="481"/>
        <v>2.9636146284942724E-2</v>
      </c>
      <c r="AR488" s="35">
        <f t="shared" si="482"/>
        <v>5.890590328435976E-2</v>
      </c>
      <c r="AS488" s="35">
        <f t="shared" si="483"/>
        <v>3.3461084753028447E-2</v>
      </c>
      <c r="AT488" s="35">
        <f t="shared" si="484"/>
        <v>7.8226684918287076E-3</v>
      </c>
      <c r="AU488" s="35">
        <f t="shared" si="485"/>
        <v>1.105383822465025E-2</v>
      </c>
      <c r="AV488" s="35">
        <f t="shared" si="486"/>
        <v>1.7319214731625593E-2</v>
      </c>
      <c r="AW488" s="35">
        <f t="shared" si="487"/>
        <v>3.3664066293971895E-2</v>
      </c>
      <c r="AX488" s="35">
        <f t="shared" si="488"/>
        <v>1.2228626655304274E-2</v>
      </c>
      <c r="AY488" s="35">
        <f t="shared" si="489"/>
        <v>1.7376682484967782E-2</v>
      </c>
      <c r="AZ488" s="35">
        <f t="shared" si="490"/>
        <v>6.193703605143726E-3</v>
      </c>
      <c r="BA488" s="35">
        <f t="shared" si="491"/>
        <v>6.3708958446154788E-3</v>
      </c>
      <c r="BB488" s="35">
        <f t="shared" si="492"/>
        <v>6.7005588350716894E-3</v>
      </c>
      <c r="BC488" s="35">
        <f t="shared" si="493"/>
        <v>6.619938954749581E-2</v>
      </c>
      <c r="BD488" s="35">
        <f t="shared" si="494"/>
        <v>5.5757505236813741E-2</v>
      </c>
      <c r="BE488" s="35">
        <f t="shared" si="495"/>
        <v>2.2035356388084397E-2</v>
      </c>
      <c r="BF488" s="35">
        <f t="shared" si="496"/>
        <v>3.8474175493057788E-2</v>
      </c>
      <c r="BG488" s="35">
        <f t="shared" si="497"/>
        <v>0.12423337499314011</v>
      </c>
      <c r="BH488" s="35">
        <f t="shared" si="498"/>
        <v>9.1939345116121094E-3</v>
      </c>
      <c r="BI488" s="35">
        <f t="shared" si="499"/>
        <v>1.0959094090761774E-2</v>
      </c>
      <c r="BJ488" s="35">
        <f t="shared" si="500"/>
        <v>8.1834274907093794E-3</v>
      </c>
      <c r="BK488" s="35">
        <f t="shared" si="501"/>
        <v>0.15256989580216182</v>
      </c>
      <c r="BL488" s="35">
        <f t="shared" si="502"/>
        <v>3.9282251058493887E-2</v>
      </c>
      <c r="BM488" s="35">
        <f t="shared" si="503"/>
        <v>1.6668431254588362E-2</v>
      </c>
      <c r="BN488" s="35">
        <f t="shared" si="504"/>
        <v>7.4215817559039055E-2</v>
      </c>
      <c r="BO488" s="35">
        <f t="shared" si="505"/>
        <v>9.4582020462662016E-3</v>
      </c>
      <c r="BP488" s="35">
        <f t="shared" si="506"/>
        <v>9.0530155556406925E-3</v>
      </c>
      <c r="BQ488" s="35">
        <f t="shared" si="507"/>
        <v>2.8483943716807195E-2</v>
      </c>
      <c r="BR488" s="35">
        <f t="shared" si="508"/>
        <v>2.3043404203326088E-3</v>
      </c>
      <c r="BS488" s="35">
        <f t="shared" si="509"/>
        <v>1.3636036526711115E-2</v>
      </c>
      <c r="BT488" s="35">
        <f t="shared" si="510"/>
        <v>1.3583163604998763E-2</v>
      </c>
      <c r="BU488" s="35">
        <f t="shared" si="511"/>
        <v>1</v>
      </c>
    </row>
    <row r="489" spans="1:73">
      <c r="A489" s="2" t="str">
        <f>"YE "&amp;TEXT(A74,"mmm-yy")</f>
        <v>YE Oct-06</v>
      </c>
      <c r="B489" s="18">
        <f t="shared" ref="B489:AJ489" si="571">IF(OR(B63="C",B64="C",B65="C",B66="C",B67="C",B68="C",B69="C",B70="C",B71="C",B72="C",B73="C",B74="C"),"C",SUM(B63:B74))</f>
        <v>1665325</v>
      </c>
      <c r="C489" s="18">
        <f t="shared" si="571"/>
        <v>5158414</v>
      </c>
      <c r="D489" s="18">
        <f t="shared" si="571"/>
        <v>636240</v>
      </c>
      <c r="E489" s="18">
        <f t="shared" si="571"/>
        <v>1040154</v>
      </c>
      <c r="F489" s="18">
        <f t="shared" si="571"/>
        <v>922758</v>
      </c>
      <c r="G489" s="18">
        <f t="shared" si="571"/>
        <v>1821689</v>
      </c>
      <c r="H489" s="18">
        <f t="shared" si="571"/>
        <v>1033288</v>
      </c>
      <c r="I489" s="18">
        <f t="shared" si="571"/>
        <v>242984</v>
      </c>
      <c r="J489" s="18">
        <f t="shared" si="571"/>
        <v>345748</v>
      </c>
      <c r="K489" s="18">
        <f t="shared" si="571"/>
        <v>535518</v>
      </c>
      <c r="L489" s="18">
        <f t="shared" si="571"/>
        <v>1037688</v>
      </c>
      <c r="M489" s="18">
        <f t="shared" si="571"/>
        <v>379595</v>
      </c>
      <c r="N489" s="18">
        <f t="shared" si="571"/>
        <v>530925</v>
      </c>
      <c r="O489" s="18">
        <f t="shared" si="571"/>
        <v>190875</v>
      </c>
      <c r="P489" s="18">
        <f t="shared" si="571"/>
        <v>195957</v>
      </c>
      <c r="Q489" s="18">
        <f t="shared" si="571"/>
        <v>205600</v>
      </c>
      <c r="R489" s="18">
        <f t="shared" si="571"/>
        <v>2067063</v>
      </c>
      <c r="S489" s="18">
        <f t="shared" si="571"/>
        <v>1743441</v>
      </c>
      <c r="T489" s="18">
        <f t="shared" si="571"/>
        <v>685022</v>
      </c>
      <c r="U489" s="18">
        <f t="shared" si="571"/>
        <v>1190051</v>
      </c>
      <c r="V489" s="18">
        <f t="shared" si="571"/>
        <v>3838543</v>
      </c>
      <c r="W489" s="18">
        <f t="shared" si="571"/>
        <v>285864</v>
      </c>
      <c r="X489" s="18">
        <f t="shared" si="571"/>
        <v>337708</v>
      </c>
      <c r="Y489" s="18">
        <f t="shared" si="571"/>
        <v>258936</v>
      </c>
      <c r="Z489" s="18">
        <f t="shared" si="571"/>
        <v>4721053</v>
      </c>
      <c r="AA489" s="18">
        <f t="shared" si="571"/>
        <v>1216388</v>
      </c>
      <c r="AB489" s="18">
        <f t="shared" si="571"/>
        <v>516522</v>
      </c>
      <c r="AC489" s="18">
        <f t="shared" si="571"/>
        <v>2296143</v>
      </c>
      <c r="AD489" s="18">
        <f t="shared" si="571"/>
        <v>295472</v>
      </c>
      <c r="AE489" s="18">
        <f t="shared" si="571"/>
        <v>281610</v>
      </c>
      <c r="AF489" s="18">
        <f t="shared" si="571"/>
        <v>883679</v>
      </c>
      <c r="AG489" s="18">
        <f t="shared" si="571"/>
        <v>71712</v>
      </c>
      <c r="AH489" s="18">
        <f t="shared" si="571"/>
        <v>427175</v>
      </c>
      <c r="AI489" s="18">
        <f t="shared" si="571"/>
        <v>418023</v>
      </c>
      <c r="AJ489" s="18">
        <f t="shared" si="571"/>
        <v>31012665</v>
      </c>
      <c r="AL489" s="1" t="str">
        <f t="shared" si="513"/>
        <v>YE Oct-06</v>
      </c>
      <c r="AM489" s="35">
        <f t="shared" si="514"/>
        <v>5.3698222967939066E-2</v>
      </c>
      <c r="AN489" s="35">
        <f t="shared" si="478"/>
        <v>0.16633249673963846</v>
      </c>
      <c r="AO489" s="35">
        <f t="shared" si="479"/>
        <v>2.0515489397638028E-2</v>
      </c>
      <c r="AP489" s="35">
        <f t="shared" si="480"/>
        <v>3.3539652267871853E-2</v>
      </c>
      <c r="AQ489" s="35">
        <f t="shared" si="481"/>
        <v>2.9754231053667913E-2</v>
      </c>
      <c r="AR489" s="35">
        <f t="shared" si="482"/>
        <v>5.8740163091433775E-2</v>
      </c>
      <c r="AS489" s="35">
        <f t="shared" si="483"/>
        <v>3.3318258846829193E-2</v>
      </c>
      <c r="AT489" s="35">
        <f t="shared" si="484"/>
        <v>7.8349925748077438E-3</v>
      </c>
      <c r="AU489" s="35">
        <f t="shared" si="485"/>
        <v>1.1148606545100203E-2</v>
      </c>
      <c r="AV489" s="35">
        <f t="shared" si="486"/>
        <v>1.7267719494600028E-2</v>
      </c>
      <c r="AW489" s="35">
        <f t="shared" si="487"/>
        <v>3.3460136366868183E-2</v>
      </c>
      <c r="AX489" s="35">
        <f t="shared" si="488"/>
        <v>1.2239999368000139E-2</v>
      </c>
      <c r="AY489" s="35">
        <f t="shared" si="489"/>
        <v>1.7119618710613873E-2</v>
      </c>
      <c r="AZ489" s="35">
        <f t="shared" si="490"/>
        <v>6.1547435539641626E-3</v>
      </c>
      <c r="BA489" s="35">
        <f t="shared" si="491"/>
        <v>6.3186120896091972E-3</v>
      </c>
      <c r="BB489" s="35">
        <f t="shared" si="492"/>
        <v>6.6295495727310113E-3</v>
      </c>
      <c r="BC489" s="35">
        <f t="shared" si="493"/>
        <v>6.6652220955535427E-2</v>
      </c>
      <c r="BD489" s="35">
        <f t="shared" si="494"/>
        <v>5.6217064866885838E-2</v>
      </c>
      <c r="BE489" s="35">
        <f t="shared" si="495"/>
        <v>2.2088459666397584E-2</v>
      </c>
      <c r="BF489" s="35">
        <f t="shared" si="496"/>
        <v>3.8373064681800163E-2</v>
      </c>
      <c r="BG489" s="35">
        <f t="shared" si="497"/>
        <v>0.12377340031886973</v>
      </c>
      <c r="BH489" s="35">
        <f t="shared" si="498"/>
        <v>9.2176534973695424E-3</v>
      </c>
      <c r="BI489" s="35">
        <f t="shared" si="499"/>
        <v>1.0889357622119867E-2</v>
      </c>
      <c r="BJ489" s="35">
        <f t="shared" si="500"/>
        <v>8.3493630747309196E-3</v>
      </c>
      <c r="BK489" s="35">
        <f t="shared" si="501"/>
        <v>0.1522298390028719</v>
      </c>
      <c r="BL489" s="35">
        <f t="shared" si="502"/>
        <v>3.9222298373906277E-2</v>
      </c>
      <c r="BM489" s="35">
        <f t="shared" si="503"/>
        <v>1.6655195546722606E-2</v>
      </c>
      <c r="BN489" s="35">
        <f t="shared" si="504"/>
        <v>7.403888056701996E-2</v>
      </c>
      <c r="BO489" s="35">
        <f t="shared" si="505"/>
        <v>9.5274624093092293E-3</v>
      </c>
      <c r="BP489" s="35">
        <f t="shared" si="506"/>
        <v>9.0804837314045726E-3</v>
      </c>
      <c r="BQ489" s="35">
        <f t="shared" si="507"/>
        <v>2.8494132961485251E-2</v>
      </c>
      <c r="BR489" s="35">
        <f t="shared" si="508"/>
        <v>2.3123456175082021E-3</v>
      </c>
      <c r="BS489" s="35">
        <f t="shared" si="509"/>
        <v>1.3774211277876312E-2</v>
      </c>
      <c r="BT489" s="35">
        <f t="shared" si="510"/>
        <v>1.3479106036195213E-2</v>
      </c>
      <c r="BU489" s="35">
        <f t="shared" si="511"/>
        <v>1</v>
      </c>
    </row>
    <row r="490" spans="1:73">
      <c r="A490" s="2" t="str">
        <f>"YE "&amp;TEXT(A75,"mmm-yy")</f>
        <v>YE Nov-06</v>
      </c>
      <c r="B490" s="18">
        <f t="shared" ref="B490:AJ490" si="572">IF(OR(B64="C",B65="C",B66="C",B67="C",B68="C",B69="C",B70="C",B71="C",B72="C",B73="C",B74="C",B75="C"),"C",SUM(B64:B75))</f>
        <v>1673992</v>
      </c>
      <c r="C490" s="18">
        <f t="shared" si="572"/>
        <v>5183492</v>
      </c>
      <c r="D490" s="18">
        <f t="shared" si="572"/>
        <v>639948</v>
      </c>
      <c r="E490" s="18">
        <f t="shared" si="572"/>
        <v>1050840</v>
      </c>
      <c r="F490" s="18">
        <f t="shared" si="572"/>
        <v>923532</v>
      </c>
      <c r="G490" s="18">
        <f t="shared" si="572"/>
        <v>1820882</v>
      </c>
      <c r="H490" s="18">
        <f t="shared" si="572"/>
        <v>1045712</v>
      </c>
      <c r="I490" s="18">
        <f t="shared" si="572"/>
        <v>246608</v>
      </c>
      <c r="J490" s="18">
        <f t="shared" si="572"/>
        <v>349170</v>
      </c>
      <c r="K490" s="18">
        <f t="shared" si="572"/>
        <v>534470</v>
      </c>
      <c r="L490" s="18">
        <f t="shared" si="572"/>
        <v>1042716</v>
      </c>
      <c r="M490" s="18">
        <f t="shared" si="572"/>
        <v>382724</v>
      </c>
      <c r="N490" s="18">
        <f t="shared" si="572"/>
        <v>527336</v>
      </c>
      <c r="O490" s="18">
        <f t="shared" si="572"/>
        <v>187478</v>
      </c>
      <c r="P490" s="18">
        <f t="shared" si="572"/>
        <v>195308</v>
      </c>
      <c r="Q490" s="18">
        <f t="shared" si="572"/>
        <v>203473</v>
      </c>
      <c r="R490" s="18">
        <f t="shared" si="572"/>
        <v>2090988</v>
      </c>
      <c r="S490" s="18">
        <f t="shared" si="572"/>
        <v>1766290</v>
      </c>
      <c r="T490" s="18">
        <f t="shared" si="572"/>
        <v>690020</v>
      </c>
      <c r="U490" s="18">
        <f t="shared" si="572"/>
        <v>1190336</v>
      </c>
      <c r="V490" s="18">
        <f t="shared" si="572"/>
        <v>3851594</v>
      </c>
      <c r="W490" s="18">
        <f t="shared" si="572"/>
        <v>287521</v>
      </c>
      <c r="X490" s="18">
        <f t="shared" si="572"/>
        <v>336317</v>
      </c>
      <c r="Y490" s="18">
        <f t="shared" si="572"/>
        <v>261433</v>
      </c>
      <c r="Z490" s="18">
        <f t="shared" si="572"/>
        <v>4736868</v>
      </c>
      <c r="AA490" s="18">
        <f t="shared" si="572"/>
        <v>1217701</v>
      </c>
      <c r="AB490" s="18">
        <f t="shared" si="572"/>
        <v>517552</v>
      </c>
      <c r="AC490" s="18">
        <f t="shared" si="572"/>
        <v>2298562</v>
      </c>
      <c r="AD490" s="18">
        <f t="shared" si="572"/>
        <v>296328</v>
      </c>
      <c r="AE490" s="18">
        <f t="shared" si="572"/>
        <v>284023</v>
      </c>
      <c r="AF490" s="18">
        <f t="shared" si="572"/>
        <v>881200</v>
      </c>
      <c r="AG490" s="18">
        <f t="shared" si="572"/>
        <v>71853</v>
      </c>
      <c r="AH490" s="18">
        <f t="shared" si="572"/>
        <v>427465</v>
      </c>
      <c r="AI490" s="18">
        <f t="shared" si="572"/>
        <v>419694</v>
      </c>
      <c r="AJ490" s="18">
        <f t="shared" si="572"/>
        <v>31130261</v>
      </c>
      <c r="AL490" s="1" t="str">
        <f t="shared" si="513"/>
        <v>YE Nov-06</v>
      </c>
      <c r="AM490" s="35">
        <f t="shared" si="514"/>
        <v>5.3773786220423912E-2</v>
      </c>
      <c r="AN490" s="35">
        <f t="shared" si="478"/>
        <v>0.16650975075345498</v>
      </c>
      <c r="AO490" s="35">
        <f t="shared" si="479"/>
        <v>2.0557103584836631E-2</v>
      </c>
      <c r="AP490" s="35">
        <f t="shared" si="480"/>
        <v>3.375622196036198E-2</v>
      </c>
      <c r="AQ490" s="35">
        <f t="shared" si="481"/>
        <v>2.9666696337688914E-2</v>
      </c>
      <c r="AR490" s="35">
        <f t="shared" si="482"/>
        <v>5.8492346080876098E-2</v>
      </c>
      <c r="AS490" s="35">
        <f t="shared" si="483"/>
        <v>3.3591494783805381E-2</v>
      </c>
      <c r="AT490" s="35">
        <f t="shared" si="484"/>
        <v>7.9218095858560253E-3</v>
      </c>
      <c r="AU490" s="35">
        <f t="shared" si="485"/>
        <v>1.1216417363156705E-2</v>
      </c>
      <c r="AV490" s="35">
        <f t="shared" si="486"/>
        <v>1.7168824893565783E-2</v>
      </c>
      <c r="AW490" s="35">
        <f t="shared" si="487"/>
        <v>3.3495254023087055E-2</v>
      </c>
      <c r="AX490" s="35">
        <f t="shared" si="488"/>
        <v>1.2294275335500721E-2</v>
      </c>
      <c r="AY490" s="35">
        <f t="shared" si="489"/>
        <v>1.6939658809799248E-2</v>
      </c>
      <c r="AZ490" s="35">
        <f t="shared" si="490"/>
        <v>6.0223716081275391E-3</v>
      </c>
      <c r="BA490" s="35">
        <f t="shared" si="491"/>
        <v>6.2738953586030004E-3</v>
      </c>
      <c r="BB490" s="35">
        <f t="shared" si="492"/>
        <v>6.5361803423363528E-3</v>
      </c>
      <c r="BC490" s="35">
        <f t="shared" si="493"/>
        <v>6.7168983902833324E-2</v>
      </c>
      <c r="BD490" s="35">
        <f t="shared" si="494"/>
        <v>5.6738682659936583E-2</v>
      </c>
      <c r="BE490" s="35">
        <f t="shared" si="495"/>
        <v>2.2165570664505512E-2</v>
      </c>
      <c r="BF490" s="35">
        <f t="shared" si="496"/>
        <v>3.8237263735116128E-2</v>
      </c>
      <c r="BG490" s="35">
        <f t="shared" si="497"/>
        <v>0.12372507895131364</v>
      </c>
      <c r="BH490" s="35">
        <f t="shared" si="498"/>
        <v>9.2360613359457541E-3</v>
      </c>
      <c r="BI490" s="35">
        <f t="shared" si="499"/>
        <v>1.0803539359981594E-2</v>
      </c>
      <c r="BJ490" s="35">
        <f t="shared" si="500"/>
        <v>8.3980343113731048E-3</v>
      </c>
      <c r="BK490" s="35">
        <f t="shared" si="501"/>
        <v>0.15216281032786716</v>
      </c>
      <c r="BL490" s="35">
        <f t="shared" si="502"/>
        <v>3.9116311938406173E-2</v>
      </c>
      <c r="BM490" s="35">
        <f t="shared" si="503"/>
        <v>1.6625366552500156E-2</v>
      </c>
      <c r="BN490" s="35">
        <f t="shared" si="504"/>
        <v>7.3836901014096859E-2</v>
      </c>
      <c r="BO490" s="35">
        <f t="shared" si="505"/>
        <v>9.5189693398330319E-3</v>
      </c>
      <c r="BP490" s="35">
        <f t="shared" si="506"/>
        <v>9.1236947868827706E-3</v>
      </c>
      <c r="BQ490" s="35">
        <f t="shared" si="507"/>
        <v>2.8306861930903825E-2</v>
      </c>
      <c r="BR490" s="35">
        <f t="shared" si="508"/>
        <v>2.308139979937849E-3</v>
      </c>
      <c r="BS490" s="35">
        <f t="shared" si="509"/>
        <v>1.3731494252489563E-2</v>
      </c>
      <c r="BT490" s="35">
        <f t="shared" si="510"/>
        <v>1.3481865763990864E-2</v>
      </c>
      <c r="BU490" s="35">
        <f t="shared" si="511"/>
        <v>1</v>
      </c>
    </row>
    <row r="491" spans="1:73">
      <c r="A491" s="2" t="str">
        <f>"YE "&amp;TEXT(A76,"mmm-yy")</f>
        <v>YE Dec-06</v>
      </c>
      <c r="B491" s="18">
        <f t="shared" ref="B491:AJ491" si="573">IF(OR(B65="C",B66="C",B67="C",B68="C",B69="C",B70="C",B71="C",B72="C",B73="C",B74="C",B75="C",B76="C"),"C",SUM(B65:B76))</f>
        <v>1684199</v>
      </c>
      <c r="C491" s="18">
        <f t="shared" si="573"/>
        <v>5203246</v>
      </c>
      <c r="D491" s="18">
        <f t="shared" si="573"/>
        <v>640923</v>
      </c>
      <c r="E491" s="18">
        <f t="shared" si="573"/>
        <v>1055671</v>
      </c>
      <c r="F491" s="18">
        <f t="shared" si="573"/>
        <v>933925</v>
      </c>
      <c r="G491" s="18">
        <f t="shared" si="573"/>
        <v>1829382</v>
      </c>
      <c r="H491" s="18">
        <f t="shared" si="573"/>
        <v>1041699</v>
      </c>
      <c r="I491" s="18">
        <f t="shared" si="573"/>
        <v>253178</v>
      </c>
      <c r="J491" s="18">
        <f t="shared" si="573"/>
        <v>351038</v>
      </c>
      <c r="K491" s="18">
        <f t="shared" si="573"/>
        <v>531649</v>
      </c>
      <c r="L491" s="18">
        <f t="shared" si="573"/>
        <v>1054696</v>
      </c>
      <c r="M491" s="18">
        <f t="shared" si="573"/>
        <v>384735</v>
      </c>
      <c r="N491" s="18">
        <f t="shared" si="573"/>
        <v>527343</v>
      </c>
      <c r="O491" s="18">
        <f t="shared" si="573"/>
        <v>187670</v>
      </c>
      <c r="P491" s="18">
        <f t="shared" si="573"/>
        <v>194192</v>
      </c>
      <c r="Q491" s="18">
        <f t="shared" si="573"/>
        <v>201307</v>
      </c>
      <c r="R491" s="18">
        <f t="shared" si="573"/>
        <v>2104971</v>
      </c>
      <c r="S491" s="18">
        <f t="shared" si="573"/>
        <v>1778576</v>
      </c>
      <c r="T491" s="18">
        <f t="shared" si="573"/>
        <v>692338</v>
      </c>
      <c r="U491" s="18">
        <f t="shared" si="573"/>
        <v>1197766</v>
      </c>
      <c r="V491" s="18">
        <f t="shared" si="573"/>
        <v>3871429</v>
      </c>
      <c r="W491" s="18">
        <f t="shared" si="573"/>
        <v>288964</v>
      </c>
      <c r="X491" s="18">
        <f t="shared" si="573"/>
        <v>338605</v>
      </c>
      <c r="Y491" s="18">
        <f t="shared" si="573"/>
        <v>263472</v>
      </c>
      <c r="Z491" s="18">
        <f t="shared" si="573"/>
        <v>4762471</v>
      </c>
      <c r="AA491" s="18">
        <f t="shared" si="573"/>
        <v>1223662</v>
      </c>
      <c r="AB491" s="18">
        <f t="shared" si="573"/>
        <v>517703</v>
      </c>
      <c r="AC491" s="18">
        <f t="shared" si="573"/>
        <v>2302720</v>
      </c>
      <c r="AD491" s="18">
        <f t="shared" si="573"/>
        <v>296791</v>
      </c>
      <c r="AE491" s="18">
        <f t="shared" si="573"/>
        <v>288812</v>
      </c>
      <c r="AF491" s="18">
        <f t="shared" si="573"/>
        <v>881462</v>
      </c>
      <c r="AG491" s="18">
        <f t="shared" si="573"/>
        <v>74547</v>
      </c>
      <c r="AH491" s="18">
        <f t="shared" si="573"/>
        <v>428731</v>
      </c>
      <c r="AI491" s="18">
        <f t="shared" si="573"/>
        <v>421297</v>
      </c>
      <c r="AJ491" s="18">
        <f t="shared" si="573"/>
        <v>31268112</v>
      </c>
      <c r="AL491" s="1" t="str">
        <f t="shared" si="513"/>
        <v>YE Dec-06</v>
      </c>
      <c r="AM491" s="35">
        <f t="shared" si="514"/>
        <v>5.3863149780197794E-2</v>
      </c>
      <c r="AN491" s="35">
        <f t="shared" si="478"/>
        <v>0.16640742491903573</v>
      </c>
      <c r="AO491" s="35">
        <f t="shared" si="479"/>
        <v>2.0497655886610615E-2</v>
      </c>
      <c r="AP491" s="35">
        <f t="shared" si="480"/>
        <v>3.3761904140550601E-2</v>
      </c>
      <c r="AQ491" s="35">
        <f t="shared" si="481"/>
        <v>2.9868288817693885E-2</v>
      </c>
      <c r="AR491" s="35">
        <f t="shared" si="482"/>
        <v>5.8506314676114758E-2</v>
      </c>
      <c r="AS491" s="35">
        <f t="shared" si="483"/>
        <v>3.3315059124772228E-2</v>
      </c>
      <c r="AT491" s="35">
        <f t="shared" si="484"/>
        <v>8.0970031065514918E-3</v>
      </c>
      <c r="AU491" s="35">
        <f t="shared" si="485"/>
        <v>1.1226709178987207E-2</v>
      </c>
      <c r="AV491" s="35">
        <f t="shared" si="486"/>
        <v>1.7002913383449565E-2</v>
      </c>
      <c r="AW491" s="35">
        <f t="shared" si="487"/>
        <v>3.3730722213096843E-2</v>
      </c>
      <c r="AX491" s="35">
        <f t="shared" si="488"/>
        <v>1.230438857325316E-2</v>
      </c>
      <c r="AY491" s="35">
        <f t="shared" si="489"/>
        <v>1.6865201199228148E-2</v>
      </c>
      <c r="AZ491" s="35">
        <f t="shared" si="490"/>
        <v>6.0019613592275731E-3</v>
      </c>
      <c r="BA491" s="35">
        <f t="shared" si="491"/>
        <v>6.2105444677951777E-3</v>
      </c>
      <c r="BB491" s="35">
        <f t="shared" si="492"/>
        <v>6.4380925845474776E-3</v>
      </c>
      <c r="BC491" s="35">
        <f t="shared" si="493"/>
        <v>6.7320054373605928E-2</v>
      </c>
      <c r="BD491" s="35">
        <f t="shared" si="494"/>
        <v>5.6881464413329468E-2</v>
      </c>
      <c r="BE491" s="35">
        <f t="shared" si="495"/>
        <v>2.2141982861005487E-2</v>
      </c>
      <c r="BF491" s="35">
        <f t="shared" si="496"/>
        <v>3.8306310275465306E-2</v>
      </c>
      <c r="BG491" s="35">
        <f t="shared" si="497"/>
        <v>0.12381396740551524</v>
      </c>
      <c r="BH491" s="35">
        <f t="shared" si="498"/>
        <v>9.2414917792286271E-3</v>
      </c>
      <c r="BI491" s="35">
        <f t="shared" si="499"/>
        <v>1.0829083636389687E-2</v>
      </c>
      <c r="BJ491" s="35">
        <f t="shared" si="500"/>
        <v>8.4262202975350729E-3</v>
      </c>
      <c r="BK491" s="35">
        <f t="shared" si="501"/>
        <v>0.15231079510013268</v>
      </c>
      <c r="BL491" s="35">
        <f t="shared" si="502"/>
        <v>3.9134502268637135E-2</v>
      </c>
      <c r="BM491" s="35">
        <f t="shared" si="503"/>
        <v>1.6556899885736626E-2</v>
      </c>
      <c r="BN491" s="35">
        <f t="shared" si="504"/>
        <v>7.3644356909045222E-2</v>
      </c>
      <c r="BO491" s="35">
        <f t="shared" si="505"/>
        <v>9.4918106983881857E-3</v>
      </c>
      <c r="BP491" s="35">
        <f t="shared" si="506"/>
        <v>9.2366305966922468E-3</v>
      </c>
      <c r="BQ491" s="35">
        <f t="shared" si="507"/>
        <v>2.819044526896923E-2</v>
      </c>
      <c r="BR491" s="35">
        <f t="shared" si="508"/>
        <v>2.3841222009183031E-3</v>
      </c>
      <c r="BS491" s="35">
        <f t="shared" si="509"/>
        <v>1.371144506582297E-2</v>
      </c>
      <c r="BT491" s="35">
        <f t="shared" si="510"/>
        <v>1.3473694862037082E-2</v>
      </c>
      <c r="BU491" s="35">
        <f t="shared" si="511"/>
        <v>1</v>
      </c>
    </row>
    <row r="492" spans="1:73">
      <c r="A492" s="2" t="str">
        <f>"YE "&amp;TEXT(A77,"mmm-yy")</f>
        <v>YE Jan-07</v>
      </c>
      <c r="B492" s="18">
        <f t="shared" ref="B492:AJ492" si="574">IF(OR(B66="C",B67="C",B68="C",B69="C",B70="C",B71="C",B72="C",B73="C",B74="C",B75="C",B76="C",B77="C"),"C",SUM(B66:B77))</f>
        <v>1729144</v>
      </c>
      <c r="C492" s="18">
        <f t="shared" si="574"/>
        <v>5233831</v>
      </c>
      <c r="D492" s="18">
        <f t="shared" si="574"/>
        <v>643772</v>
      </c>
      <c r="E492" s="18">
        <f t="shared" si="574"/>
        <v>1053427</v>
      </c>
      <c r="F492" s="18">
        <f t="shared" si="574"/>
        <v>943812</v>
      </c>
      <c r="G492" s="18">
        <f t="shared" si="574"/>
        <v>1832574</v>
      </c>
      <c r="H492" s="18">
        <f t="shared" si="574"/>
        <v>1046636</v>
      </c>
      <c r="I492" s="18">
        <f t="shared" si="574"/>
        <v>258775</v>
      </c>
      <c r="J492" s="18">
        <f t="shared" si="574"/>
        <v>344453</v>
      </c>
      <c r="K492" s="18">
        <f t="shared" si="574"/>
        <v>527991</v>
      </c>
      <c r="L492" s="18">
        <f t="shared" si="574"/>
        <v>1067798</v>
      </c>
      <c r="M492" s="18">
        <f t="shared" si="574"/>
        <v>388750</v>
      </c>
      <c r="N492" s="18">
        <f t="shared" si="574"/>
        <v>530464</v>
      </c>
      <c r="O492" s="18">
        <f t="shared" si="574"/>
        <v>186511</v>
      </c>
      <c r="P492" s="18">
        <f t="shared" si="574"/>
        <v>192842</v>
      </c>
      <c r="Q492" s="18">
        <f t="shared" si="574"/>
        <v>198328</v>
      </c>
      <c r="R492" s="18">
        <f t="shared" si="574"/>
        <v>2119374</v>
      </c>
      <c r="S492" s="18">
        <f t="shared" si="574"/>
        <v>1799887</v>
      </c>
      <c r="T492" s="18">
        <f t="shared" si="574"/>
        <v>688419</v>
      </c>
      <c r="U492" s="18">
        <f t="shared" si="574"/>
        <v>1189060</v>
      </c>
      <c r="V492" s="18">
        <f t="shared" si="574"/>
        <v>3869255</v>
      </c>
      <c r="W492" s="18">
        <f t="shared" si="574"/>
        <v>291642</v>
      </c>
      <c r="X492" s="18">
        <f t="shared" si="574"/>
        <v>343158</v>
      </c>
      <c r="Y492" s="18">
        <f t="shared" si="574"/>
        <v>249805</v>
      </c>
      <c r="Z492" s="18">
        <f t="shared" si="574"/>
        <v>4753861</v>
      </c>
      <c r="AA492" s="18">
        <f t="shared" si="574"/>
        <v>1228410</v>
      </c>
      <c r="AB492" s="18">
        <f t="shared" si="574"/>
        <v>511194</v>
      </c>
      <c r="AC492" s="18">
        <f t="shared" si="574"/>
        <v>2301537</v>
      </c>
      <c r="AD492" s="18">
        <f t="shared" si="574"/>
        <v>294930</v>
      </c>
      <c r="AE492" s="18">
        <f t="shared" si="574"/>
        <v>298508</v>
      </c>
      <c r="AF492" s="18">
        <f t="shared" si="574"/>
        <v>879934</v>
      </c>
      <c r="AG492" s="18">
        <f t="shared" si="574"/>
        <v>77388</v>
      </c>
      <c r="AH492" s="18">
        <f t="shared" si="574"/>
        <v>429988</v>
      </c>
      <c r="AI492" s="18">
        <f t="shared" si="574"/>
        <v>415304</v>
      </c>
      <c r="AJ492" s="18">
        <f t="shared" si="574"/>
        <v>31367000</v>
      </c>
      <c r="AL492" s="1" t="str">
        <f t="shared" si="513"/>
        <v>YE Jan-07</v>
      </c>
      <c r="AM492" s="35">
        <f t="shared" si="514"/>
        <v>5.5126215449357606E-2</v>
      </c>
      <c r="AN492" s="35">
        <f t="shared" si="478"/>
        <v>0.16685787611183728</v>
      </c>
      <c r="AO492" s="35">
        <f t="shared" si="479"/>
        <v>2.0523862658207669E-2</v>
      </c>
      <c r="AP492" s="35">
        <f t="shared" si="480"/>
        <v>3.3583925781872671E-2</v>
      </c>
      <c r="AQ492" s="35">
        <f t="shared" si="481"/>
        <v>3.0089329550164187E-2</v>
      </c>
      <c r="AR492" s="35">
        <f t="shared" si="482"/>
        <v>5.8423629929543787E-2</v>
      </c>
      <c r="AS492" s="35">
        <f t="shared" si="483"/>
        <v>3.3367424363184239E-2</v>
      </c>
      <c r="AT492" s="35">
        <f t="shared" si="484"/>
        <v>8.2499123282430576E-3</v>
      </c>
      <c r="AU492" s="35">
        <f t="shared" si="485"/>
        <v>1.0981381706889407E-2</v>
      </c>
      <c r="AV492" s="35">
        <f t="shared" si="486"/>
        <v>1.6832690407115759E-2</v>
      </c>
      <c r="AW492" s="35">
        <f t="shared" si="487"/>
        <v>3.4042082443332164E-2</v>
      </c>
      <c r="AX492" s="35">
        <f t="shared" si="488"/>
        <v>1.2393598367711289E-2</v>
      </c>
      <c r="AY492" s="35">
        <f t="shared" si="489"/>
        <v>1.6911531227085792E-2</v>
      </c>
      <c r="AZ492" s="35">
        <f t="shared" si="490"/>
        <v>5.9460898396403866E-3</v>
      </c>
      <c r="BA492" s="35">
        <f t="shared" si="491"/>
        <v>6.1479261644403352E-3</v>
      </c>
      <c r="BB492" s="35">
        <f t="shared" si="492"/>
        <v>6.3228233493799217E-3</v>
      </c>
      <c r="BC492" s="35">
        <f t="shared" si="493"/>
        <v>6.7566997162623141E-2</v>
      </c>
      <c r="BD492" s="35">
        <f t="shared" si="494"/>
        <v>5.7381547486211625E-2</v>
      </c>
      <c r="BE492" s="35">
        <f t="shared" si="495"/>
        <v>2.1947237542640354E-2</v>
      </c>
      <c r="BF492" s="35">
        <f t="shared" si="496"/>
        <v>3.7907992476169224E-2</v>
      </c>
      <c r="BG492" s="35">
        <f t="shared" si="497"/>
        <v>0.12335432142060127</v>
      </c>
      <c r="BH492" s="35">
        <f t="shared" si="498"/>
        <v>9.297733286575063E-3</v>
      </c>
      <c r="BI492" s="35">
        <f t="shared" si="499"/>
        <v>1.0940096279529441E-2</v>
      </c>
      <c r="BJ492" s="35">
        <f t="shared" si="500"/>
        <v>7.9639429974176675E-3</v>
      </c>
      <c r="BK492" s="35">
        <f t="shared" si="501"/>
        <v>0.15155612586476233</v>
      </c>
      <c r="BL492" s="35">
        <f t="shared" si="502"/>
        <v>3.9162495616412156E-2</v>
      </c>
      <c r="BM492" s="35">
        <f t="shared" si="503"/>
        <v>1.6297191315713968E-2</v>
      </c>
      <c r="BN492" s="35">
        <f t="shared" si="504"/>
        <v>7.3374469984378493E-2</v>
      </c>
      <c r="BO492" s="35">
        <f t="shared" si="505"/>
        <v>9.4025568272388185E-3</v>
      </c>
      <c r="BP492" s="35">
        <f t="shared" si="506"/>
        <v>9.5166257531800937E-3</v>
      </c>
      <c r="BQ492" s="35">
        <f t="shared" si="507"/>
        <v>2.8052858099276309E-2</v>
      </c>
      <c r="BR492" s="35">
        <f t="shared" si="508"/>
        <v>2.4671788822648007E-3</v>
      </c>
      <c r="BS492" s="35">
        <f t="shared" si="509"/>
        <v>1.3708292154174769E-2</v>
      </c>
      <c r="BT492" s="35">
        <f t="shared" si="510"/>
        <v>1.3240156852743329E-2</v>
      </c>
      <c r="BU492" s="35">
        <f t="shared" si="511"/>
        <v>1</v>
      </c>
    </row>
    <row r="493" spans="1:73">
      <c r="A493" s="2" t="str">
        <f>"YE "&amp;TEXT(A78,"mmm-yy")</f>
        <v>YE Feb-07</v>
      </c>
      <c r="B493" s="18">
        <f t="shared" ref="B493:AJ493" si="575">IF(OR(B67="C",B68="C",B69="C",B70="C",B71="C",B72="C",B73="C",B74="C",B75="C",B76="C",B77="C",B78="C"),"C",SUM(B67:B78))</f>
        <v>1744748</v>
      </c>
      <c r="C493" s="18">
        <f t="shared" si="575"/>
        <v>5266309</v>
      </c>
      <c r="D493" s="18">
        <f t="shared" si="575"/>
        <v>658695</v>
      </c>
      <c r="E493" s="18">
        <f t="shared" si="575"/>
        <v>1056858</v>
      </c>
      <c r="F493" s="18">
        <f t="shared" si="575"/>
        <v>948997</v>
      </c>
      <c r="G493" s="18">
        <f t="shared" si="575"/>
        <v>1831669</v>
      </c>
      <c r="H493" s="18">
        <f t="shared" si="575"/>
        <v>1048387</v>
      </c>
      <c r="I493" s="18">
        <f t="shared" si="575"/>
        <v>265247</v>
      </c>
      <c r="J493" s="18">
        <f t="shared" si="575"/>
        <v>348438</v>
      </c>
      <c r="K493" s="18">
        <f t="shared" si="575"/>
        <v>534836</v>
      </c>
      <c r="L493" s="18">
        <f t="shared" si="575"/>
        <v>1064466</v>
      </c>
      <c r="M493" s="18">
        <f t="shared" si="575"/>
        <v>394706</v>
      </c>
      <c r="N493" s="18">
        <f t="shared" si="575"/>
        <v>537361</v>
      </c>
      <c r="O493" s="18">
        <f t="shared" si="575"/>
        <v>189427</v>
      </c>
      <c r="P493" s="18">
        <f t="shared" si="575"/>
        <v>198885</v>
      </c>
      <c r="Q493" s="18">
        <f t="shared" si="575"/>
        <v>200694</v>
      </c>
      <c r="R493" s="18">
        <f t="shared" si="575"/>
        <v>2136692</v>
      </c>
      <c r="S493" s="18">
        <f t="shared" si="575"/>
        <v>1813995</v>
      </c>
      <c r="T493" s="18">
        <f t="shared" si="575"/>
        <v>690222</v>
      </c>
      <c r="U493" s="18">
        <f t="shared" si="575"/>
        <v>1192830</v>
      </c>
      <c r="V493" s="18">
        <f t="shared" si="575"/>
        <v>3883808</v>
      </c>
      <c r="W493" s="18">
        <f t="shared" si="575"/>
        <v>291523</v>
      </c>
      <c r="X493" s="18">
        <f t="shared" si="575"/>
        <v>347816</v>
      </c>
      <c r="Y493" s="18">
        <f t="shared" si="575"/>
        <v>249942</v>
      </c>
      <c r="Z493" s="18">
        <f t="shared" si="575"/>
        <v>4773089</v>
      </c>
      <c r="AA493" s="18">
        <f t="shared" si="575"/>
        <v>1245345</v>
      </c>
      <c r="AB493" s="18">
        <f t="shared" si="575"/>
        <v>520864</v>
      </c>
      <c r="AC493" s="18">
        <f t="shared" si="575"/>
        <v>2307678</v>
      </c>
      <c r="AD493" s="18">
        <f t="shared" si="575"/>
        <v>296859</v>
      </c>
      <c r="AE493" s="18">
        <f t="shared" si="575"/>
        <v>304561</v>
      </c>
      <c r="AF493" s="18">
        <f t="shared" si="575"/>
        <v>876620</v>
      </c>
      <c r="AG493" s="18">
        <f t="shared" si="575"/>
        <v>79319</v>
      </c>
      <c r="AH493" s="18">
        <f t="shared" si="575"/>
        <v>432962</v>
      </c>
      <c r="AI493" s="18">
        <f t="shared" si="575"/>
        <v>415799</v>
      </c>
      <c r="AJ493" s="18">
        <f t="shared" si="575"/>
        <v>31562549</v>
      </c>
      <c r="AL493" s="1" t="str">
        <f t="shared" si="513"/>
        <v>YE Feb-07</v>
      </c>
      <c r="AM493" s="35">
        <f t="shared" si="514"/>
        <v>5.5279058735085054E-2</v>
      </c>
      <c r="AN493" s="35">
        <f t="shared" si="478"/>
        <v>0.16685309542014493</v>
      </c>
      <c r="AO493" s="35">
        <f t="shared" si="479"/>
        <v>2.0869512155054396E-2</v>
      </c>
      <c r="AP493" s="35">
        <f t="shared" si="480"/>
        <v>3.3484557917042759E-2</v>
      </c>
      <c r="AQ493" s="35">
        <f t="shared" si="481"/>
        <v>3.0067185004607835E-2</v>
      </c>
      <c r="AR493" s="35">
        <f t="shared" si="482"/>
        <v>5.803298713294671E-2</v>
      </c>
      <c r="AS493" s="35">
        <f t="shared" si="483"/>
        <v>3.3216170214896139E-2</v>
      </c>
      <c r="AT493" s="35">
        <f t="shared" si="484"/>
        <v>8.4038522997619738E-3</v>
      </c>
      <c r="AU493" s="35">
        <f t="shared" si="485"/>
        <v>1.1039602663270321E-2</v>
      </c>
      <c r="AV493" s="35">
        <f t="shared" si="486"/>
        <v>1.6945272702784557E-2</v>
      </c>
      <c r="AW493" s="35">
        <f t="shared" si="487"/>
        <v>3.3725603087380554E-2</v>
      </c>
      <c r="AX493" s="35">
        <f t="shared" si="488"/>
        <v>1.2505517219157426E-2</v>
      </c>
      <c r="AY493" s="35">
        <f t="shared" si="489"/>
        <v>1.7025272578586728E-2</v>
      </c>
      <c r="AZ493" s="35">
        <f t="shared" si="490"/>
        <v>6.0016382073577136E-3</v>
      </c>
      <c r="BA493" s="35">
        <f t="shared" si="491"/>
        <v>6.3012971480852194E-3</v>
      </c>
      <c r="BB493" s="35">
        <f t="shared" si="492"/>
        <v>6.3586119105906178E-3</v>
      </c>
      <c r="BC493" s="35">
        <f t="shared" si="493"/>
        <v>6.7697067179206594E-2</v>
      </c>
      <c r="BD493" s="35">
        <f t="shared" si="494"/>
        <v>5.7473019685450627E-2</v>
      </c>
      <c r="BE493" s="35">
        <f t="shared" si="495"/>
        <v>2.1868385851852461E-2</v>
      </c>
      <c r="BF493" s="35">
        <f t="shared" si="496"/>
        <v>3.7792574991329125E-2</v>
      </c>
      <c r="BG493" s="35">
        <f t="shared" si="497"/>
        <v>0.12305115154039048</v>
      </c>
      <c r="BH493" s="35">
        <f t="shared" si="498"/>
        <v>9.2363579380106472E-3</v>
      </c>
      <c r="BI493" s="35">
        <f t="shared" si="499"/>
        <v>1.1019895763171726E-2</v>
      </c>
      <c r="BJ493" s="35">
        <f t="shared" si="500"/>
        <v>7.9189421614838523E-3</v>
      </c>
      <c r="BK493" s="35">
        <f t="shared" si="501"/>
        <v>0.15122634740305671</v>
      </c>
      <c r="BL493" s="35">
        <f t="shared" si="502"/>
        <v>3.9456413992418671E-2</v>
      </c>
      <c r="BM493" s="35">
        <f t="shared" si="503"/>
        <v>1.6502596162306156E-2</v>
      </c>
      <c r="BN493" s="35">
        <f t="shared" si="504"/>
        <v>7.3114436986695841E-2</v>
      </c>
      <c r="BO493" s="35">
        <f t="shared" si="505"/>
        <v>9.4054190616860503E-3</v>
      </c>
      <c r="BP493" s="35">
        <f t="shared" si="506"/>
        <v>9.6494424452220253E-3</v>
      </c>
      <c r="BQ493" s="35">
        <f t="shared" si="507"/>
        <v>2.7774055891366695E-2</v>
      </c>
      <c r="BR493" s="35">
        <f t="shared" si="508"/>
        <v>2.5130733262386379E-3</v>
      </c>
      <c r="BS493" s="35">
        <f t="shared" si="509"/>
        <v>1.3717586624578389E-2</v>
      </c>
      <c r="BT493" s="35">
        <f t="shared" si="510"/>
        <v>1.3173809250957519E-2</v>
      </c>
      <c r="BU493" s="35">
        <f t="shared" si="511"/>
        <v>1</v>
      </c>
    </row>
    <row r="494" spans="1:73">
      <c r="A494" s="2" t="str">
        <f>"YE "&amp;TEXT(A79,"mmm-yy")</f>
        <v>YE Mar-07</v>
      </c>
      <c r="B494" s="18">
        <f t="shared" ref="B494:AJ494" si="576">IF(OR(B68="C",B69="C",B70="C",B71="C",B72="C",B73="C",B74="C",B75="C",B76="C",B77="C",B78="C",B79="C"),"C",SUM(B68:B79))</f>
        <v>1753787</v>
      </c>
      <c r="C494" s="18">
        <f t="shared" si="576"/>
        <v>5333283</v>
      </c>
      <c r="D494" s="18">
        <f t="shared" si="576"/>
        <v>666314</v>
      </c>
      <c r="E494" s="18">
        <f t="shared" si="576"/>
        <v>1067936</v>
      </c>
      <c r="F494" s="18">
        <f t="shared" si="576"/>
        <v>965818</v>
      </c>
      <c r="G494" s="18">
        <f t="shared" si="576"/>
        <v>1840087</v>
      </c>
      <c r="H494" s="18">
        <f t="shared" si="576"/>
        <v>1046624</v>
      </c>
      <c r="I494" s="18">
        <f t="shared" si="576"/>
        <v>268405</v>
      </c>
      <c r="J494" s="18">
        <f t="shared" si="576"/>
        <v>350135</v>
      </c>
      <c r="K494" s="18">
        <f t="shared" si="576"/>
        <v>538885</v>
      </c>
      <c r="L494" s="18">
        <f t="shared" si="576"/>
        <v>1069521</v>
      </c>
      <c r="M494" s="18">
        <f t="shared" si="576"/>
        <v>399553</v>
      </c>
      <c r="N494" s="18">
        <f t="shared" si="576"/>
        <v>538788</v>
      </c>
      <c r="O494" s="18">
        <f t="shared" si="576"/>
        <v>189187</v>
      </c>
      <c r="P494" s="18">
        <f t="shared" si="576"/>
        <v>200945</v>
      </c>
      <c r="Q494" s="18">
        <f t="shared" si="576"/>
        <v>204116</v>
      </c>
      <c r="R494" s="18">
        <f t="shared" si="576"/>
        <v>2153062</v>
      </c>
      <c r="S494" s="18">
        <f t="shared" si="576"/>
        <v>1825691</v>
      </c>
      <c r="T494" s="18">
        <f t="shared" si="576"/>
        <v>692162</v>
      </c>
      <c r="U494" s="18">
        <f t="shared" si="576"/>
        <v>1200959</v>
      </c>
      <c r="V494" s="18">
        <f t="shared" si="576"/>
        <v>3891183</v>
      </c>
      <c r="W494" s="18">
        <f t="shared" si="576"/>
        <v>291773</v>
      </c>
      <c r="X494" s="18">
        <f t="shared" si="576"/>
        <v>348016</v>
      </c>
      <c r="Y494" s="18">
        <f t="shared" si="576"/>
        <v>250938</v>
      </c>
      <c r="Z494" s="18">
        <f t="shared" si="576"/>
        <v>4781911</v>
      </c>
      <c r="AA494" s="18">
        <f t="shared" si="576"/>
        <v>1248739</v>
      </c>
      <c r="AB494" s="18">
        <f t="shared" si="576"/>
        <v>527572</v>
      </c>
      <c r="AC494" s="18">
        <f t="shared" si="576"/>
        <v>2321767</v>
      </c>
      <c r="AD494" s="18">
        <f t="shared" si="576"/>
        <v>297225</v>
      </c>
      <c r="AE494" s="18">
        <f t="shared" si="576"/>
        <v>311435</v>
      </c>
      <c r="AF494" s="18">
        <f t="shared" si="576"/>
        <v>884733</v>
      </c>
      <c r="AG494" s="18">
        <f t="shared" si="576"/>
        <v>82246</v>
      </c>
      <c r="AH494" s="18">
        <f t="shared" si="576"/>
        <v>437738</v>
      </c>
      <c r="AI494" s="18">
        <f t="shared" si="576"/>
        <v>421490</v>
      </c>
      <c r="AJ494" s="18">
        <f t="shared" si="576"/>
        <v>31794410</v>
      </c>
      <c r="AL494" s="1" t="str">
        <f t="shared" si="513"/>
        <v>YE Mar-07</v>
      </c>
      <c r="AM494" s="35">
        <f t="shared" si="514"/>
        <v>5.5160230996580843E-2</v>
      </c>
      <c r="AN494" s="35">
        <f t="shared" si="478"/>
        <v>0.16774278874808496</v>
      </c>
      <c r="AO494" s="35">
        <f t="shared" si="479"/>
        <v>2.0956954382861642E-2</v>
      </c>
      <c r="AP494" s="35">
        <f t="shared" si="480"/>
        <v>3.3588797527615705E-2</v>
      </c>
      <c r="AQ494" s="35">
        <f t="shared" si="481"/>
        <v>3.0376975072033102E-2</v>
      </c>
      <c r="AR494" s="35">
        <f t="shared" si="482"/>
        <v>5.7874544613345555E-2</v>
      </c>
      <c r="AS494" s="35">
        <f t="shared" si="483"/>
        <v>3.2918491017760669E-2</v>
      </c>
      <c r="AT494" s="35">
        <f t="shared" si="484"/>
        <v>8.4418927729748728E-3</v>
      </c>
      <c r="AU494" s="35">
        <f t="shared" si="485"/>
        <v>1.1012470431122955E-2</v>
      </c>
      <c r="AV494" s="35">
        <f t="shared" si="486"/>
        <v>1.6949048590617029E-2</v>
      </c>
      <c r="AW494" s="35">
        <f t="shared" si="487"/>
        <v>3.3638649058120591E-2</v>
      </c>
      <c r="AX494" s="35">
        <f t="shared" si="488"/>
        <v>1.2566768812505092E-2</v>
      </c>
      <c r="AY494" s="35">
        <f t="shared" si="489"/>
        <v>1.6945997739854269E-2</v>
      </c>
      <c r="AZ494" s="35">
        <f t="shared" si="490"/>
        <v>5.9503227139613537E-3</v>
      </c>
      <c r="BA494" s="35">
        <f t="shared" si="491"/>
        <v>6.3201361497194006E-3</v>
      </c>
      <c r="BB494" s="35">
        <f t="shared" si="492"/>
        <v>6.4198706627989011E-3</v>
      </c>
      <c r="BC494" s="35">
        <f t="shared" si="493"/>
        <v>6.7718256133704011E-2</v>
      </c>
      <c r="BD494" s="35">
        <f t="shared" si="494"/>
        <v>5.7421760617668328E-2</v>
      </c>
      <c r="BE494" s="35">
        <f t="shared" si="495"/>
        <v>2.1769927480962847E-2</v>
      </c>
      <c r="BF494" s="35">
        <f t="shared" si="496"/>
        <v>3.7772646197869374E-2</v>
      </c>
      <c r="BG494" s="35">
        <f t="shared" si="497"/>
        <v>0.12238575900606427</v>
      </c>
      <c r="BH494" s="35">
        <f t="shared" si="498"/>
        <v>9.1768647381725282E-3</v>
      </c>
      <c r="BI494" s="35">
        <f t="shared" si="499"/>
        <v>1.0945823495388026E-2</v>
      </c>
      <c r="BJ494" s="35">
        <f t="shared" si="500"/>
        <v>7.8925194711900615E-3</v>
      </c>
      <c r="BK494" s="35">
        <f t="shared" si="501"/>
        <v>0.1504009981628846</v>
      </c>
      <c r="BL494" s="35">
        <f t="shared" si="502"/>
        <v>3.9275426089051504E-2</v>
      </c>
      <c r="BM494" s="35">
        <f t="shared" si="503"/>
        <v>1.6593231325884014E-2</v>
      </c>
      <c r="BN494" s="35">
        <f t="shared" si="504"/>
        <v>7.3024377555677242E-2</v>
      </c>
      <c r="BO494" s="35">
        <f t="shared" si="505"/>
        <v>9.3483414222814646E-3</v>
      </c>
      <c r="BP494" s="35">
        <f t="shared" si="506"/>
        <v>9.7952753329909256E-3</v>
      </c>
      <c r="BQ494" s="35">
        <f t="shared" si="507"/>
        <v>2.7826683998853886E-2</v>
      </c>
      <c r="BR494" s="35">
        <f t="shared" si="508"/>
        <v>2.5868069261231769E-3</v>
      </c>
      <c r="BS494" s="35">
        <f t="shared" si="509"/>
        <v>1.3767766094731747E-2</v>
      </c>
      <c r="BT494" s="35">
        <f t="shared" si="510"/>
        <v>1.3256732865934609E-2</v>
      </c>
      <c r="BU494" s="35">
        <f t="shared" si="511"/>
        <v>1</v>
      </c>
    </row>
    <row r="495" spans="1:73">
      <c r="A495" s="2" t="str">
        <f>"YE "&amp;TEXT(A80,"mmm-yy")</f>
        <v>YE Apr-07</v>
      </c>
      <c r="B495" s="18">
        <f t="shared" ref="B495:AJ495" si="577">IF(OR(B69="C",B70="C",B71="C",B72="C",B73="C",B74="C",B75="C",B76="C",B77="C",B78="C",B79="C",B80="C"),"C",SUM(B69:B80))</f>
        <v>1745730</v>
      </c>
      <c r="C495" s="18">
        <f t="shared" si="577"/>
        <v>5360400</v>
      </c>
      <c r="D495" s="18">
        <f t="shared" si="577"/>
        <v>667285</v>
      </c>
      <c r="E495" s="18">
        <f t="shared" si="577"/>
        <v>1072153</v>
      </c>
      <c r="F495" s="18">
        <f t="shared" si="577"/>
        <v>980011</v>
      </c>
      <c r="G495" s="18">
        <f t="shared" si="577"/>
        <v>1837036</v>
      </c>
      <c r="H495" s="18">
        <f t="shared" si="577"/>
        <v>1043753</v>
      </c>
      <c r="I495" s="18">
        <f t="shared" si="577"/>
        <v>272431</v>
      </c>
      <c r="J495" s="18">
        <f t="shared" si="577"/>
        <v>355159</v>
      </c>
      <c r="K495" s="18">
        <f t="shared" si="577"/>
        <v>543223</v>
      </c>
      <c r="L495" s="18">
        <f t="shared" si="577"/>
        <v>1069751</v>
      </c>
      <c r="M495" s="18">
        <f t="shared" si="577"/>
        <v>403198</v>
      </c>
      <c r="N495" s="18">
        <f t="shared" si="577"/>
        <v>538427</v>
      </c>
      <c r="O495" s="18">
        <f t="shared" si="577"/>
        <v>187951</v>
      </c>
      <c r="P495" s="18">
        <f t="shared" si="577"/>
        <v>201261</v>
      </c>
      <c r="Q495" s="18">
        <f t="shared" si="577"/>
        <v>201894</v>
      </c>
      <c r="R495" s="18">
        <f t="shared" si="577"/>
        <v>2159609</v>
      </c>
      <c r="S495" s="18">
        <f t="shared" si="577"/>
        <v>1830474</v>
      </c>
      <c r="T495" s="18">
        <f t="shared" si="577"/>
        <v>697125</v>
      </c>
      <c r="U495" s="18">
        <f t="shared" si="577"/>
        <v>1205877</v>
      </c>
      <c r="V495" s="18">
        <f t="shared" si="577"/>
        <v>3897886</v>
      </c>
      <c r="W495" s="18">
        <f t="shared" si="577"/>
        <v>292292</v>
      </c>
      <c r="X495" s="18">
        <f t="shared" si="577"/>
        <v>349508</v>
      </c>
      <c r="Y495" s="18">
        <f t="shared" si="577"/>
        <v>248535</v>
      </c>
      <c r="Z495" s="18">
        <f t="shared" si="577"/>
        <v>4788222</v>
      </c>
      <c r="AA495" s="18">
        <f t="shared" si="577"/>
        <v>1246247</v>
      </c>
      <c r="AB495" s="18">
        <f t="shared" si="577"/>
        <v>529832</v>
      </c>
      <c r="AC495" s="18">
        <f t="shared" si="577"/>
        <v>2316884</v>
      </c>
      <c r="AD495" s="18">
        <f t="shared" si="577"/>
        <v>298381</v>
      </c>
      <c r="AE495" s="18">
        <f t="shared" si="577"/>
        <v>314263</v>
      </c>
      <c r="AF495" s="18">
        <f t="shared" si="577"/>
        <v>886760</v>
      </c>
      <c r="AG495" s="18">
        <f t="shared" si="577"/>
        <v>83198</v>
      </c>
      <c r="AH495" s="18">
        <f t="shared" si="577"/>
        <v>433418</v>
      </c>
      <c r="AI495" s="18">
        <f t="shared" si="577"/>
        <v>423756</v>
      </c>
      <c r="AJ495" s="18">
        <f t="shared" si="577"/>
        <v>31863222</v>
      </c>
      <c r="AL495" s="1" t="str">
        <f t="shared" si="513"/>
        <v>YE Apr-07</v>
      </c>
      <c r="AM495" s="35">
        <f t="shared" si="514"/>
        <v>5.4788244578655602E-2</v>
      </c>
      <c r="AN495" s="35">
        <f t="shared" ref="AN495:AN524" si="578">IF(C495="C","C",C495/$AJ495)</f>
        <v>0.16823157432101499</v>
      </c>
      <c r="AO495" s="35">
        <f t="shared" ref="AO495:AO524" si="579">IF(D495="C","C",D495/$AJ495)</f>
        <v>2.0942169627415581E-2</v>
      </c>
      <c r="AP495" s="35">
        <f t="shared" ref="AP495:AP524" si="580">IF(E495="C","C",E495/$AJ495)</f>
        <v>3.3648605906835161E-2</v>
      </c>
      <c r="AQ495" s="35">
        <f t="shared" ref="AQ495:AQ524" si="581">IF(F495="C","C",F495/$AJ495)</f>
        <v>3.0756807958718047E-2</v>
      </c>
      <c r="AR495" s="35">
        <f t="shared" ref="AR495:AR524" si="582">IF(G495="C","C",G495/$AJ495)</f>
        <v>5.7653805381012627E-2</v>
      </c>
      <c r="AS495" s="35">
        <f t="shared" ref="AS495:AS524" si="583">IF(H495="C","C",H495/$AJ495)</f>
        <v>3.2757296170487719E-2</v>
      </c>
      <c r="AT495" s="35">
        <f t="shared" ref="AT495:AT524" si="584">IF(I495="C","C",I495/$AJ495)</f>
        <v>8.550014182495418E-3</v>
      </c>
      <c r="AU495" s="35">
        <f t="shared" ref="AU495:AU524" si="585">IF(J495="C","C",J495/$AJ495)</f>
        <v>1.1146361783500739E-2</v>
      </c>
      <c r="AV495" s="35">
        <f t="shared" ref="AV495:AV524" si="586">IF(K495="C","C",K495/$AJ495)</f>
        <v>1.7048589750276982E-2</v>
      </c>
      <c r="AW495" s="35">
        <f t="shared" ref="AW495:AW524" si="587">IF(L495="C","C",L495/$AJ495)</f>
        <v>3.3573221188993377E-2</v>
      </c>
      <c r="AX495" s="35">
        <f t="shared" ref="AX495:AX524" si="588">IF(M495="C","C",M495/$AJ495)</f>
        <v>1.2654024756190695E-2</v>
      </c>
      <c r="AY495" s="35">
        <f t="shared" ref="AY495:AY524" si="589">IF(N495="C","C",N495/$AJ495)</f>
        <v>1.689807138775859E-2</v>
      </c>
      <c r="AZ495" s="35">
        <f t="shared" ref="AZ495:AZ524" si="590">IF(O495="C","C",O495/$AJ495)</f>
        <v>5.8986815583182391E-3</v>
      </c>
      <c r="BA495" s="35">
        <f t="shared" ref="BA495:BA524" si="591">IF(P495="C","C",P495/$AJ495)</f>
        <v>6.3164045368669869E-3</v>
      </c>
      <c r="BB495" s="35">
        <f t="shared" ref="BB495:BB524" si="592">IF(Q495="C","C",Q495/$AJ495)</f>
        <v>6.3362707010609287E-3</v>
      </c>
      <c r="BC495" s="35">
        <f t="shared" ref="BC495:BC524" si="593">IF(R495="C","C",R495/$AJ495)</f>
        <v>6.7777483394491619E-2</v>
      </c>
      <c r="BD495" s="35">
        <f t="shared" ref="BD495:BD524" si="594">IF(S495="C","C",S495/$AJ495)</f>
        <v>5.7447862617283338E-2</v>
      </c>
      <c r="BE495" s="35">
        <f t="shared" ref="BE495:BE524" si="595">IF(T495="C","C",T495/$AJ495)</f>
        <v>2.1878672533493317E-2</v>
      </c>
      <c r="BF495" s="35">
        <f t="shared" ref="BF495:BF524" si="596">IF(U495="C","C",U495/$AJ495)</f>
        <v>3.7845419399205771E-2</v>
      </c>
      <c r="BG495" s="35">
        <f t="shared" ref="BG495:BG524" si="597">IF(V495="C","C",V495/$AJ495)</f>
        <v>0.12233182193564732</v>
      </c>
      <c r="BH495" s="35">
        <f t="shared" ref="BH495:BH524" si="598">IF(W495="C","C",W495/$AJ495)</f>
        <v>9.173334699171351E-3</v>
      </c>
      <c r="BI495" s="35">
        <f t="shared" ref="BI495:BI524" si="599">IF(X495="C","C",X495/$AJ495)</f>
        <v>1.0969009976454986E-2</v>
      </c>
      <c r="BJ495" s="35">
        <f t="shared" ref="BJ495:BJ524" si="600">IF(Y495="C","C",Y495/$AJ495)</f>
        <v>7.8000586381377253E-3</v>
      </c>
      <c r="BK495" s="35">
        <f t="shared" ref="BK495:BK524" si="601">IF(Z495="C","C",Z495/$AJ495)</f>
        <v>0.15027425663355701</v>
      </c>
      <c r="BL495" s="35">
        <f t="shared" ref="BL495:BL524" si="602">IF(AA495="C","C",AA495/$AJ495)</f>
        <v>3.911239735893627E-2</v>
      </c>
      <c r="BM495" s="35">
        <f t="shared" ref="BM495:BM524" si="603">IF(AB495="C","C",AB495/$AJ495)</f>
        <v>1.6628324655930903E-2</v>
      </c>
      <c r="BN495" s="35">
        <f t="shared" ref="BN495:BN524" si="604">IF(AC495="C","C",AC495/$AJ495)</f>
        <v>7.2713424900972032E-2</v>
      </c>
      <c r="BO495" s="35">
        <f t="shared" ref="BO495:BO524" si="605">IF(AD495="C","C",AD495/$AJ495)</f>
        <v>9.3644327620100686E-3</v>
      </c>
      <c r="BP495" s="35">
        <f t="shared" ref="BP495:BP524" si="606">IF(AE495="C","C",AE495/$AJ495)</f>
        <v>9.8628757631604239E-3</v>
      </c>
      <c r="BQ495" s="35">
        <f t="shared" ref="BQ495:BQ524" si="607">IF(AF495="C","C",AF495/$AJ495)</f>
        <v>2.7830204993079481E-2</v>
      </c>
      <c r="BR495" s="35">
        <f t="shared" ref="BR495:BR524" si="608">IF(AG495="C","C",AG495/$AJ495)</f>
        <v>2.6110981494589592E-3</v>
      </c>
      <c r="BS495" s="35">
        <f t="shared" ref="BS495:BS524" si="609">IF(AH495="C","C",AH495/$AJ495)</f>
        <v>1.3602453637613924E-2</v>
      </c>
      <c r="BT495" s="35">
        <f t="shared" ref="BT495:BT524" si="610">IF(AI495="C","C",AI495/$AJ495)</f>
        <v>1.3299220022381918E-2</v>
      </c>
      <c r="BU495" s="35">
        <f t="shared" ref="BU495:BU524" si="611">IF(AJ495="C","C",AJ495/$AJ495)</f>
        <v>1</v>
      </c>
    </row>
    <row r="496" spans="1:73">
      <c r="A496" s="2" t="str">
        <f>"YE "&amp;TEXT(A81,"mmm-yy")</f>
        <v>YE May-07</v>
      </c>
      <c r="B496" s="18">
        <f t="shared" ref="B496:AJ496" si="612">IF(OR(B70="C",B71="C",B72="C",B73="C",B74="C",B75="C",B76="C",B77="C",B78="C",B79="C",B80="C",B81="C"),"C",SUM(B70:B81))</f>
        <v>1753075</v>
      </c>
      <c r="C496" s="18">
        <f t="shared" si="612"/>
        <v>5372952</v>
      </c>
      <c r="D496" s="18">
        <f t="shared" si="612"/>
        <v>673466</v>
      </c>
      <c r="E496" s="18">
        <f t="shared" si="612"/>
        <v>1077765</v>
      </c>
      <c r="F496" s="18">
        <f t="shared" si="612"/>
        <v>983756</v>
      </c>
      <c r="G496" s="18">
        <f t="shared" si="612"/>
        <v>1845147</v>
      </c>
      <c r="H496" s="18">
        <f t="shared" si="612"/>
        <v>1045702</v>
      </c>
      <c r="I496" s="18">
        <f t="shared" si="612"/>
        <v>274635</v>
      </c>
      <c r="J496" s="18">
        <f t="shared" si="612"/>
        <v>359881</v>
      </c>
      <c r="K496" s="18">
        <f t="shared" si="612"/>
        <v>544392</v>
      </c>
      <c r="L496" s="18">
        <f t="shared" si="612"/>
        <v>1077499</v>
      </c>
      <c r="M496" s="18">
        <f t="shared" si="612"/>
        <v>403995</v>
      </c>
      <c r="N496" s="18">
        <f t="shared" si="612"/>
        <v>536461</v>
      </c>
      <c r="O496" s="18">
        <f t="shared" si="612"/>
        <v>188330</v>
      </c>
      <c r="P496" s="18">
        <f t="shared" si="612"/>
        <v>203524</v>
      </c>
      <c r="Q496" s="18">
        <f t="shared" si="612"/>
        <v>201797</v>
      </c>
      <c r="R496" s="18">
        <f t="shared" si="612"/>
        <v>2167172</v>
      </c>
      <c r="S496" s="18">
        <f t="shared" si="612"/>
        <v>1837752</v>
      </c>
      <c r="T496" s="18">
        <f t="shared" si="612"/>
        <v>698097</v>
      </c>
      <c r="U496" s="18">
        <f t="shared" si="612"/>
        <v>1217637</v>
      </c>
      <c r="V496" s="18">
        <f t="shared" si="612"/>
        <v>3903580</v>
      </c>
      <c r="W496" s="18">
        <f t="shared" si="612"/>
        <v>290941</v>
      </c>
      <c r="X496" s="18">
        <f t="shared" si="612"/>
        <v>349866</v>
      </c>
      <c r="Y496" s="18">
        <f t="shared" si="612"/>
        <v>248405</v>
      </c>
      <c r="Z496" s="18">
        <f t="shared" si="612"/>
        <v>4792792</v>
      </c>
      <c r="AA496" s="18">
        <f t="shared" si="612"/>
        <v>1250841</v>
      </c>
      <c r="AB496" s="18">
        <f t="shared" si="612"/>
        <v>531846</v>
      </c>
      <c r="AC496" s="18">
        <f t="shared" si="612"/>
        <v>2314084</v>
      </c>
      <c r="AD496" s="18">
        <f t="shared" si="612"/>
        <v>299758</v>
      </c>
      <c r="AE496" s="18">
        <f t="shared" si="612"/>
        <v>317286</v>
      </c>
      <c r="AF496" s="18">
        <f t="shared" si="612"/>
        <v>892201</v>
      </c>
      <c r="AG496" s="18">
        <f t="shared" si="612"/>
        <v>83175</v>
      </c>
      <c r="AH496" s="18">
        <f t="shared" si="612"/>
        <v>432163</v>
      </c>
      <c r="AI496" s="18">
        <f t="shared" si="612"/>
        <v>428194</v>
      </c>
      <c r="AJ496" s="18">
        <f t="shared" si="612"/>
        <v>31967610</v>
      </c>
      <c r="AL496" s="1" t="str">
        <f t="shared" ref="AL496:AL524" si="613">A496</f>
        <v>YE May-07</v>
      </c>
      <c r="AM496" s="35">
        <f t="shared" ref="AM496:AM524" si="614">IF(B496="C","C",B496/$AJ496)</f>
        <v>5.4839101202748659E-2</v>
      </c>
      <c r="AN496" s="35">
        <f t="shared" si="578"/>
        <v>0.16807487328580398</v>
      </c>
      <c r="AO496" s="35">
        <f t="shared" si="579"/>
        <v>2.1067136392116895E-2</v>
      </c>
      <c r="AP496" s="35">
        <f t="shared" si="580"/>
        <v>3.3714281424229088E-2</v>
      </c>
      <c r="AQ496" s="35">
        <f t="shared" si="581"/>
        <v>3.0773523575894475E-2</v>
      </c>
      <c r="AR496" s="35">
        <f t="shared" si="582"/>
        <v>5.7719266470030131E-2</v>
      </c>
      <c r="AS496" s="35">
        <f t="shared" si="583"/>
        <v>3.2711297466404277E-2</v>
      </c>
      <c r="AT496" s="35">
        <f t="shared" si="584"/>
        <v>8.5910394927866049E-3</v>
      </c>
      <c r="AU496" s="35">
        <f t="shared" si="585"/>
        <v>1.1257676129056879E-2</v>
      </c>
      <c r="AV496" s="35">
        <f t="shared" si="586"/>
        <v>1.7029487033907133E-2</v>
      </c>
      <c r="AW496" s="35">
        <f t="shared" si="587"/>
        <v>3.3705960501895511E-2</v>
      </c>
      <c r="AX496" s="35">
        <f t="shared" si="588"/>
        <v>1.2637635406588106E-2</v>
      </c>
      <c r="AY496" s="35">
        <f t="shared" si="589"/>
        <v>1.6781392165382398E-2</v>
      </c>
      <c r="AZ496" s="35">
        <f t="shared" si="590"/>
        <v>5.8912755754965728E-3</v>
      </c>
      <c r="BA496" s="35">
        <f t="shared" si="591"/>
        <v>6.366569161723382E-3</v>
      </c>
      <c r="BB496" s="35">
        <f t="shared" si="592"/>
        <v>6.312545729880964E-3</v>
      </c>
      <c r="BC496" s="35">
        <f t="shared" si="593"/>
        <v>6.7792743968035141E-2</v>
      </c>
      <c r="BD496" s="35">
        <f t="shared" si="594"/>
        <v>5.7487938572824179E-2</v>
      </c>
      <c r="BE496" s="35">
        <f t="shared" si="595"/>
        <v>2.1837635031208152E-2</v>
      </c>
      <c r="BF496" s="35">
        <f t="shared" si="596"/>
        <v>3.8089710178521322E-2</v>
      </c>
      <c r="BG496" s="35">
        <f t="shared" si="597"/>
        <v>0.12211047369509326</v>
      </c>
      <c r="BH496" s="35">
        <f t="shared" si="598"/>
        <v>9.1011182881673043E-3</v>
      </c>
      <c r="BI496" s="35">
        <f t="shared" si="599"/>
        <v>1.0944390275031508E-2</v>
      </c>
      <c r="BJ496" s="35">
        <f t="shared" si="600"/>
        <v>7.7705214747051778E-3</v>
      </c>
      <c r="BK496" s="35">
        <f t="shared" si="601"/>
        <v>0.14992650373299723</v>
      </c>
      <c r="BL496" s="35">
        <f t="shared" si="602"/>
        <v>3.9128386513724363E-2</v>
      </c>
      <c r="BM496" s="35">
        <f t="shared" si="603"/>
        <v>1.663702729106117E-2</v>
      </c>
      <c r="BN496" s="35">
        <f t="shared" si="604"/>
        <v>7.2388395629200936E-2</v>
      </c>
      <c r="BO496" s="35">
        <f t="shared" si="605"/>
        <v>9.3769287100286813E-3</v>
      </c>
      <c r="BP496" s="35">
        <f t="shared" si="606"/>
        <v>9.9252336974831705E-3</v>
      </c>
      <c r="BQ496" s="35">
        <f t="shared" si="607"/>
        <v>2.7909530928336524E-2</v>
      </c>
      <c r="BR496" s="35">
        <f t="shared" si="608"/>
        <v>2.6018523123874445E-3</v>
      </c>
      <c r="BS496" s="35">
        <f t="shared" si="609"/>
        <v>1.3518777287385576E-2</v>
      </c>
      <c r="BT496" s="35">
        <f t="shared" si="610"/>
        <v>1.3394620367303029E-2</v>
      </c>
      <c r="BU496" s="35">
        <f t="shared" si="611"/>
        <v>1</v>
      </c>
    </row>
    <row r="497" spans="1:73">
      <c r="A497" s="2" t="str">
        <f>"YE "&amp;TEXT(A82,"mmm-yy")</f>
        <v>YE Jun-07</v>
      </c>
      <c r="B497" s="18">
        <f t="shared" ref="B497:AJ497" si="615">IF(OR(B71="C",B72="C",B73="C",B74="C",B75="C",B76="C",B77="C",B78="C",B79="C",B80="C",B81="C",B82="C"),"C",SUM(B71:B82))</f>
        <v>1755857</v>
      </c>
      <c r="C497" s="18">
        <f t="shared" si="615"/>
        <v>5399787</v>
      </c>
      <c r="D497" s="18">
        <f t="shared" si="615"/>
        <v>675111</v>
      </c>
      <c r="E497" s="18">
        <f t="shared" si="615"/>
        <v>1074468</v>
      </c>
      <c r="F497" s="18">
        <f t="shared" si="615"/>
        <v>987727</v>
      </c>
      <c r="G497" s="18">
        <f t="shared" si="615"/>
        <v>1846027</v>
      </c>
      <c r="H497" s="18">
        <f t="shared" si="615"/>
        <v>1046450</v>
      </c>
      <c r="I497" s="18">
        <f t="shared" si="615"/>
        <v>275394</v>
      </c>
      <c r="J497" s="18">
        <f t="shared" si="615"/>
        <v>363322</v>
      </c>
      <c r="K497" s="18">
        <f t="shared" si="615"/>
        <v>546611</v>
      </c>
      <c r="L497" s="18">
        <f t="shared" si="615"/>
        <v>1079927</v>
      </c>
      <c r="M497" s="18">
        <f t="shared" si="615"/>
        <v>403422</v>
      </c>
      <c r="N497" s="18">
        <f t="shared" si="615"/>
        <v>535944</v>
      </c>
      <c r="O497" s="18">
        <f t="shared" si="615"/>
        <v>188120</v>
      </c>
      <c r="P497" s="18">
        <f t="shared" si="615"/>
        <v>206920</v>
      </c>
      <c r="Q497" s="18">
        <f t="shared" si="615"/>
        <v>202789</v>
      </c>
      <c r="R497" s="18">
        <f t="shared" si="615"/>
        <v>2176434</v>
      </c>
      <c r="S497" s="18">
        <f t="shared" si="615"/>
        <v>1845747</v>
      </c>
      <c r="T497" s="18">
        <f t="shared" si="615"/>
        <v>701015</v>
      </c>
      <c r="U497" s="18">
        <f t="shared" si="615"/>
        <v>1224774</v>
      </c>
      <c r="V497" s="18">
        <f t="shared" si="615"/>
        <v>3923680</v>
      </c>
      <c r="W497" s="18">
        <f t="shared" si="615"/>
        <v>292974</v>
      </c>
      <c r="X497" s="18">
        <f t="shared" si="615"/>
        <v>350112</v>
      </c>
      <c r="Y497" s="18">
        <f t="shared" si="615"/>
        <v>248178</v>
      </c>
      <c r="Z497" s="18">
        <f t="shared" si="615"/>
        <v>4814943</v>
      </c>
      <c r="AA497" s="18">
        <f t="shared" si="615"/>
        <v>1255284</v>
      </c>
      <c r="AB497" s="18">
        <f t="shared" si="615"/>
        <v>534338</v>
      </c>
      <c r="AC497" s="18">
        <f t="shared" si="615"/>
        <v>2313746</v>
      </c>
      <c r="AD497" s="18">
        <f t="shared" si="615"/>
        <v>299970</v>
      </c>
      <c r="AE497" s="18">
        <f t="shared" si="615"/>
        <v>319651</v>
      </c>
      <c r="AF497" s="18">
        <f t="shared" si="615"/>
        <v>898297</v>
      </c>
      <c r="AG497" s="18">
        <f t="shared" si="615"/>
        <v>84073</v>
      </c>
      <c r="AH497" s="18">
        <f t="shared" si="615"/>
        <v>432152</v>
      </c>
      <c r="AI497" s="18">
        <f t="shared" si="615"/>
        <v>431918</v>
      </c>
      <c r="AJ497" s="18">
        <f t="shared" si="615"/>
        <v>32074457</v>
      </c>
      <c r="AL497" s="1" t="str">
        <f t="shared" si="613"/>
        <v>YE Jun-07</v>
      </c>
      <c r="AM497" s="35">
        <f t="shared" si="614"/>
        <v>5.4743155901283071E-2</v>
      </c>
      <c r="AN497" s="35">
        <f t="shared" si="578"/>
        <v>0.16835162634241946</v>
      </c>
      <c r="AO497" s="35">
        <f t="shared" si="579"/>
        <v>2.1048244090305254E-2</v>
      </c>
      <c r="AP497" s="35">
        <f t="shared" si="580"/>
        <v>3.3499179736698269E-2</v>
      </c>
      <c r="AQ497" s="35">
        <f t="shared" si="581"/>
        <v>3.0794815949651149E-2</v>
      </c>
      <c r="AR497" s="35">
        <f t="shared" si="582"/>
        <v>5.7554427187964552E-2</v>
      </c>
      <c r="AS497" s="35">
        <f t="shared" si="583"/>
        <v>3.2625649749892884E-2</v>
      </c>
      <c r="AT497" s="35">
        <f t="shared" si="584"/>
        <v>8.5860845594361891E-3</v>
      </c>
      <c r="AU497" s="35">
        <f t="shared" si="585"/>
        <v>1.1327455987797393E-2</v>
      </c>
      <c r="AV497" s="35">
        <f t="shared" si="586"/>
        <v>1.7041940881493332E-2</v>
      </c>
      <c r="AW497" s="35">
        <f t="shared" si="587"/>
        <v>3.3669377473794802E-2</v>
      </c>
      <c r="AX497" s="35">
        <f t="shared" si="588"/>
        <v>1.2577672008601735E-2</v>
      </c>
      <c r="AY497" s="35">
        <f t="shared" si="589"/>
        <v>1.6709370948976628E-2</v>
      </c>
      <c r="AZ497" s="35">
        <f t="shared" si="590"/>
        <v>5.8651031878731415E-3</v>
      </c>
      <c r="BA497" s="35">
        <f t="shared" si="591"/>
        <v>6.4512393771779209E-3</v>
      </c>
      <c r="BB497" s="35">
        <f t="shared" si="592"/>
        <v>6.3224453028152593E-3</v>
      </c>
      <c r="BC497" s="35">
        <f t="shared" si="593"/>
        <v>6.7855677182625418E-2</v>
      </c>
      <c r="BD497" s="35">
        <f t="shared" si="594"/>
        <v>5.7545697500038739E-2</v>
      </c>
      <c r="BE497" s="35">
        <f t="shared" si="595"/>
        <v>2.1855864933270734E-2</v>
      </c>
      <c r="BF497" s="35">
        <f t="shared" si="596"/>
        <v>3.8185338570189978E-2</v>
      </c>
      <c r="BG497" s="35">
        <f t="shared" si="597"/>
        <v>0.12233036400273277</v>
      </c>
      <c r="BH497" s="35">
        <f t="shared" si="598"/>
        <v>9.1341842513499132E-3</v>
      </c>
      <c r="BI497" s="35">
        <f t="shared" si="599"/>
        <v>1.0915601782440151E-2</v>
      </c>
      <c r="BJ497" s="35">
        <f t="shared" si="600"/>
        <v>7.7375588930468876E-3</v>
      </c>
      <c r="BK497" s="35">
        <f t="shared" si="601"/>
        <v>0.15011767775211285</v>
      </c>
      <c r="BL497" s="35">
        <f t="shared" si="602"/>
        <v>3.9136562779535131E-2</v>
      </c>
      <c r="BM497" s="35">
        <f t="shared" si="603"/>
        <v>1.6659299953230698E-2</v>
      </c>
      <c r="BN497" s="35">
        <f t="shared" si="604"/>
        <v>7.2136716141445512E-2</v>
      </c>
      <c r="BO497" s="35">
        <f t="shared" si="605"/>
        <v>9.3523017396677979E-3</v>
      </c>
      <c r="BP497" s="35">
        <f t="shared" si="606"/>
        <v>9.9659052684820202E-3</v>
      </c>
      <c r="BQ497" s="35">
        <f t="shared" si="607"/>
        <v>2.8006615981059319E-2</v>
      </c>
      <c r="BR497" s="35">
        <f t="shared" si="608"/>
        <v>2.6211823320968458E-3</v>
      </c>
      <c r="BS497" s="35">
        <f t="shared" si="609"/>
        <v>1.3473400344704199E-2</v>
      </c>
      <c r="BT497" s="35">
        <f t="shared" si="610"/>
        <v>1.3466104819794766E-2</v>
      </c>
      <c r="BU497" s="35">
        <f t="shared" si="611"/>
        <v>1</v>
      </c>
    </row>
    <row r="498" spans="1:73">
      <c r="A498" s="2" t="str">
        <f>"YE "&amp;TEXT(A83,"mmm-yy")</f>
        <v>YE Jul-07</v>
      </c>
      <c r="B498" s="18">
        <f t="shared" ref="B498:AJ498" si="616">IF(OR(B72="C",B73="C",B74="C",B75="C",B76="C",B77="C",B78="C",B79="C",B80="C",B81="C",B82="C",B83="C"),"C",SUM(B72:B83))</f>
        <v>1749857</v>
      </c>
      <c r="C498" s="18">
        <f t="shared" si="616"/>
        <v>5456630</v>
      </c>
      <c r="D498" s="18">
        <f t="shared" si="616"/>
        <v>675660</v>
      </c>
      <c r="E498" s="18">
        <f t="shared" si="616"/>
        <v>1073111</v>
      </c>
      <c r="F498" s="18">
        <f t="shared" si="616"/>
        <v>989495</v>
      </c>
      <c r="G498" s="18">
        <f t="shared" si="616"/>
        <v>1850897</v>
      </c>
      <c r="H498" s="18">
        <f t="shared" si="616"/>
        <v>1042417</v>
      </c>
      <c r="I498" s="18">
        <f t="shared" si="616"/>
        <v>274628</v>
      </c>
      <c r="J498" s="18">
        <f t="shared" si="616"/>
        <v>366933</v>
      </c>
      <c r="K498" s="18">
        <f t="shared" si="616"/>
        <v>548582</v>
      </c>
      <c r="L498" s="18">
        <f t="shared" si="616"/>
        <v>1081029</v>
      </c>
      <c r="M498" s="18">
        <f t="shared" si="616"/>
        <v>402039</v>
      </c>
      <c r="N498" s="18">
        <f t="shared" si="616"/>
        <v>530114</v>
      </c>
      <c r="O498" s="18">
        <f t="shared" si="616"/>
        <v>185059</v>
      </c>
      <c r="P498" s="18">
        <f t="shared" si="616"/>
        <v>210489</v>
      </c>
      <c r="Q498" s="18">
        <f t="shared" si="616"/>
        <v>201980</v>
      </c>
      <c r="R498" s="18">
        <f t="shared" si="616"/>
        <v>2169812</v>
      </c>
      <c r="S498" s="18">
        <f t="shared" si="616"/>
        <v>1837734</v>
      </c>
      <c r="T498" s="18">
        <f t="shared" si="616"/>
        <v>701443</v>
      </c>
      <c r="U498" s="18">
        <f t="shared" si="616"/>
        <v>1229790</v>
      </c>
      <c r="V498" s="18">
        <f t="shared" si="616"/>
        <v>3951634</v>
      </c>
      <c r="W498" s="18">
        <f t="shared" si="616"/>
        <v>292839</v>
      </c>
      <c r="X498" s="18">
        <f t="shared" si="616"/>
        <v>352215</v>
      </c>
      <c r="Y498" s="18">
        <f t="shared" si="616"/>
        <v>248330</v>
      </c>
      <c r="Z498" s="18">
        <f t="shared" si="616"/>
        <v>4845018</v>
      </c>
      <c r="AA498" s="18">
        <f t="shared" si="616"/>
        <v>1260826</v>
      </c>
      <c r="AB498" s="18">
        <f t="shared" si="616"/>
        <v>540847</v>
      </c>
      <c r="AC498" s="18">
        <f t="shared" si="616"/>
        <v>2350301</v>
      </c>
      <c r="AD498" s="18">
        <f t="shared" si="616"/>
        <v>300927</v>
      </c>
      <c r="AE498" s="18">
        <f t="shared" si="616"/>
        <v>322643</v>
      </c>
      <c r="AF498" s="18">
        <f t="shared" si="616"/>
        <v>891262</v>
      </c>
      <c r="AG498" s="18">
        <f t="shared" si="616"/>
        <v>84773</v>
      </c>
      <c r="AH498" s="18">
        <f t="shared" si="616"/>
        <v>432967</v>
      </c>
      <c r="AI498" s="18">
        <f t="shared" si="616"/>
        <v>432032</v>
      </c>
      <c r="AJ498" s="18">
        <f t="shared" si="616"/>
        <v>32201549</v>
      </c>
      <c r="AL498" s="1" t="str">
        <f t="shared" si="613"/>
        <v>YE Jul-07</v>
      </c>
      <c r="AM498" s="35">
        <f t="shared" si="614"/>
        <v>5.43407709983144E-2</v>
      </c>
      <c r="AN498" s="35">
        <f t="shared" si="578"/>
        <v>0.16945240739816583</v>
      </c>
      <c r="AO498" s="35">
        <f t="shared" si="579"/>
        <v>2.0982220451568959E-2</v>
      </c>
      <c r="AP498" s="35">
        <f t="shared" si="580"/>
        <v>3.3324825461036052E-2</v>
      </c>
      <c r="AQ498" s="35">
        <f t="shared" si="581"/>
        <v>3.0728180187853695E-2</v>
      </c>
      <c r="AR498" s="35">
        <f t="shared" si="582"/>
        <v>5.7478508254370002E-2</v>
      </c>
      <c r="AS498" s="35">
        <f t="shared" si="583"/>
        <v>3.23716415008483E-2</v>
      </c>
      <c r="AT498" s="35">
        <f t="shared" si="584"/>
        <v>8.5284096115997403E-3</v>
      </c>
      <c r="AU498" s="35">
        <f t="shared" si="585"/>
        <v>1.1394886624863916E-2</v>
      </c>
      <c r="AV498" s="35">
        <f t="shared" si="586"/>
        <v>1.7035888553063084E-2</v>
      </c>
      <c r="AW498" s="35">
        <f t="shared" si="587"/>
        <v>3.3570714253528609E-2</v>
      </c>
      <c r="AX498" s="35">
        <f t="shared" si="588"/>
        <v>1.2485082627546893E-2</v>
      </c>
      <c r="AY498" s="35">
        <f t="shared" si="589"/>
        <v>1.6462375769563133E-2</v>
      </c>
      <c r="AZ498" s="35">
        <f t="shared" si="590"/>
        <v>5.7468974551503722E-3</v>
      </c>
      <c r="BA498" s="35">
        <f t="shared" si="591"/>
        <v>6.5366110183084671E-3</v>
      </c>
      <c r="BB498" s="35">
        <f t="shared" si="592"/>
        <v>6.2723690714381469E-3</v>
      </c>
      <c r="BC498" s="35">
        <f t="shared" si="593"/>
        <v>6.7382224376845976E-2</v>
      </c>
      <c r="BD498" s="35">
        <f t="shared" si="594"/>
        <v>5.7069739098575663E-2</v>
      </c>
      <c r="BE498" s="35">
        <f t="shared" si="595"/>
        <v>2.1782896220302942E-2</v>
      </c>
      <c r="BF498" s="35">
        <f t="shared" si="596"/>
        <v>3.8190398853173178E-2</v>
      </c>
      <c r="BG498" s="35">
        <f t="shared" si="597"/>
        <v>0.12271564948630266</v>
      </c>
      <c r="BH498" s="35">
        <f t="shared" si="598"/>
        <v>9.093941412569936E-3</v>
      </c>
      <c r="BI498" s="35">
        <f t="shared" si="599"/>
        <v>1.093782786660356E-2</v>
      </c>
      <c r="BJ498" s="35">
        <f t="shared" si="600"/>
        <v>7.7117408233995204E-3</v>
      </c>
      <c r="BK498" s="35">
        <f t="shared" si="601"/>
        <v>0.15045915958887568</v>
      </c>
      <c r="BL498" s="35">
        <f t="shared" si="602"/>
        <v>3.9154203420462788E-2</v>
      </c>
      <c r="BM498" s="35">
        <f t="shared" si="603"/>
        <v>1.6795682717002217E-2</v>
      </c>
      <c r="BN498" s="35">
        <f t="shared" si="604"/>
        <v>7.298720319323769E-2</v>
      </c>
      <c r="BO498" s="35">
        <f t="shared" si="605"/>
        <v>9.3451094542066904E-3</v>
      </c>
      <c r="BP498" s="35">
        <f t="shared" si="606"/>
        <v>1.0019486950767492E-2</v>
      </c>
      <c r="BQ498" s="35">
        <f t="shared" si="607"/>
        <v>2.7677612651490772E-2</v>
      </c>
      <c r="BR498" s="35">
        <f t="shared" si="608"/>
        <v>2.6325752217696112E-3</v>
      </c>
      <c r="BS498" s="35">
        <f t="shared" si="609"/>
        <v>1.3445533318909596E-2</v>
      </c>
      <c r="BT498" s="35">
        <f t="shared" si="610"/>
        <v>1.3416497448616525E-2</v>
      </c>
      <c r="BU498" s="35">
        <f t="shared" si="611"/>
        <v>1</v>
      </c>
    </row>
    <row r="499" spans="1:73">
      <c r="A499" s="2" t="str">
        <f>"YE "&amp;TEXT(A84,"mmm-yy")</f>
        <v>YE Aug-07</v>
      </c>
      <c r="B499" s="18">
        <f t="shared" ref="B499:AJ499" si="617">IF(OR(B73="C",B74="C",B75="C",B76="C",B77="C",B78="C",B79="C",B80="C",B81="C",B82="C",B83="C",B84="C"),"C",SUM(B73:B84))</f>
        <v>1751524</v>
      </c>
      <c r="C499" s="18">
        <f t="shared" si="617"/>
        <v>5497351</v>
      </c>
      <c r="D499" s="18">
        <f t="shared" si="617"/>
        <v>678559</v>
      </c>
      <c r="E499" s="18">
        <f t="shared" si="617"/>
        <v>1082086</v>
      </c>
      <c r="F499" s="18">
        <f t="shared" si="617"/>
        <v>986144</v>
      </c>
      <c r="G499" s="18">
        <f t="shared" si="617"/>
        <v>1840144</v>
      </c>
      <c r="H499" s="18">
        <f t="shared" si="617"/>
        <v>1043297</v>
      </c>
      <c r="I499" s="18">
        <f t="shared" si="617"/>
        <v>274396</v>
      </c>
      <c r="J499" s="18">
        <f t="shared" si="617"/>
        <v>368394</v>
      </c>
      <c r="K499" s="18">
        <f t="shared" si="617"/>
        <v>546622</v>
      </c>
      <c r="L499" s="18">
        <f t="shared" si="617"/>
        <v>1079894</v>
      </c>
      <c r="M499" s="18">
        <f t="shared" si="617"/>
        <v>393648</v>
      </c>
      <c r="N499" s="18">
        <f t="shared" si="617"/>
        <v>541113</v>
      </c>
      <c r="O499" s="18">
        <f t="shared" si="617"/>
        <v>184787</v>
      </c>
      <c r="P499" s="18">
        <f t="shared" si="617"/>
        <v>210980</v>
      </c>
      <c r="Q499" s="18">
        <f t="shared" si="617"/>
        <v>204049</v>
      </c>
      <c r="R499" s="18">
        <f t="shared" si="617"/>
        <v>2176795</v>
      </c>
      <c r="S499" s="18">
        <f t="shared" si="617"/>
        <v>1841278</v>
      </c>
      <c r="T499" s="18">
        <f t="shared" si="617"/>
        <v>703225</v>
      </c>
      <c r="U499" s="18">
        <f t="shared" si="617"/>
        <v>1238696</v>
      </c>
      <c r="V499" s="18">
        <f t="shared" si="617"/>
        <v>3985049</v>
      </c>
      <c r="W499" s="18">
        <f t="shared" si="617"/>
        <v>295854</v>
      </c>
      <c r="X499" s="18">
        <f t="shared" si="617"/>
        <v>353047</v>
      </c>
      <c r="Y499" s="18">
        <f t="shared" si="617"/>
        <v>251252</v>
      </c>
      <c r="Z499" s="18">
        <f t="shared" si="617"/>
        <v>4885201</v>
      </c>
      <c r="AA499" s="18">
        <f t="shared" si="617"/>
        <v>1265523</v>
      </c>
      <c r="AB499" s="18">
        <f t="shared" si="617"/>
        <v>549344</v>
      </c>
      <c r="AC499" s="18">
        <f t="shared" si="617"/>
        <v>2359516</v>
      </c>
      <c r="AD499" s="18">
        <f t="shared" si="617"/>
        <v>302435</v>
      </c>
      <c r="AE499" s="18">
        <f t="shared" si="617"/>
        <v>324714</v>
      </c>
      <c r="AF499" s="18">
        <f t="shared" si="617"/>
        <v>891532</v>
      </c>
      <c r="AG499" s="18">
        <f t="shared" si="617"/>
        <v>85959</v>
      </c>
      <c r="AH499" s="18">
        <f t="shared" si="617"/>
        <v>432433</v>
      </c>
      <c r="AI499" s="18">
        <f t="shared" si="617"/>
        <v>432980</v>
      </c>
      <c r="AJ499" s="18">
        <f t="shared" si="617"/>
        <v>32331328</v>
      </c>
      <c r="AL499" s="1" t="str">
        <f t="shared" si="613"/>
        <v>YE Aug-07</v>
      </c>
      <c r="AM499" s="35">
        <f t="shared" si="614"/>
        <v>5.4174205278545932E-2</v>
      </c>
      <c r="AN499" s="35">
        <f t="shared" si="578"/>
        <v>0.17003171042030812</v>
      </c>
      <c r="AO499" s="35">
        <f t="shared" si="579"/>
        <v>2.0987662492552114E-2</v>
      </c>
      <c r="AP499" s="35">
        <f t="shared" si="580"/>
        <v>3.3468653066153049E-2</v>
      </c>
      <c r="AQ499" s="35">
        <f t="shared" si="581"/>
        <v>3.0501190671784344E-2</v>
      </c>
      <c r="AR499" s="35">
        <f t="shared" si="582"/>
        <v>5.6915200019003243E-2</v>
      </c>
      <c r="AS499" s="35">
        <f t="shared" si="583"/>
        <v>3.22689188640813E-2</v>
      </c>
      <c r="AT499" s="35">
        <f t="shared" si="584"/>
        <v>8.4870005958307682E-3</v>
      </c>
      <c r="AU499" s="35">
        <f t="shared" si="585"/>
        <v>1.1394335549718217E-2</v>
      </c>
      <c r="AV499" s="35">
        <f t="shared" si="586"/>
        <v>1.69068836269268E-2</v>
      </c>
      <c r="AW499" s="35">
        <f t="shared" si="587"/>
        <v>3.3400855046844966E-2</v>
      </c>
      <c r="AX499" s="35">
        <f t="shared" si="588"/>
        <v>1.2175435540414548E-2</v>
      </c>
      <c r="AY499" s="35">
        <f t="shared" si="589"/>
        <v>1.6736491615809906E-2</v>
      </c>
      <c r="AZ499" s="35">
        <f t="shared" si="590"/>
        <v>5.7154163293261567E-3</v>
      </c>
      <c r="BA499" s="35">
        <f t="shared" si="591"/>
        <v>6.5255593584030947E-3</v>
      </c>
      <c r="BB499" s="35">
        <f t="shared" si="592"/>
        <v>6.3111852380452792E-3</v>
      </c>
      <c r="BC499" s="35">
        <f t="shared" si="593"/>
        <v>6.7327732408640928E-2</v>
      </c>
      <c r="BD499" s="35">
        <f t="shared" si="594"/>
        <v>5.6950274359283973E-2</v>
      </c>
      <c r="BE499" s="35">
        <f t="shared" si="595"/>
        <v>2.1750575788288064E-2</v>
      </c>
      <c r="BF499" s="35">
        <f t="shared" si="596"/>
        <v>3.8312561735787655E-2</v>
      </c>
      <c r="BG499" s="35">
        <f t="shared" si="597"/>
        <v>0.12325658259382355</v>
      </c>
      <c r="BH499" s="35">
        <f t="shared" si="598"/>
        <v>9.1506912428713106E-3</v>
      </c>
      <c r="BI499" s="35">
        <f t="shared" si="599"/>
        <v>1.0919656625301626E-2</v>
      </c>
      <c r="BJ499" s="35">
        <f t="shared" si="600"/>
        <v>7.7711623846691358E-3</v>
      </c>
      <c r="BK499" s="35">
        <f t="shared" si="601"/>
        <v>0.1510980619169123</v>
      </c>
      <c r="BL499" s="35">
        <f t="shared" si="602"/>
        <v>3.9142314228478338E-2</v>
      </c>
      <c r="BM499" s="35">
        <f t="shared" si="603"/>
        <v>1.6991074415501892E-2</v>
      </c>
      <c r="BN499" s="35">
        <f t="shared" si="604"/>
        <v>7.2979247867579089E-2</v>
      </c>
      <c r="BO499" s="35">
        <f t="shared" si="605"/>
        <v>9.354239949562233E-3</v>
      </c>
      <c r="BP499" s="35">
        <f t="shared" si="606"/>
        <v>1.0043323924089973E-2</v>
      </c>
      <c r="BQ499" s="35">
        <f t="shared" si="607"/>
        <v>2.7574864849349831E-2</v>
      </c>
      <c r="BR499" s="35">
        <f t="shared" si="608"/>
        <v>2.6586906668355842E-3</v>
      </c>
      <c r="BS499" s="35">
        <f t="shared" si="609"/>
        <v>1.3375046023472961E-2</v>
      </c>
      <c r="BT499" s="35">
        <f t="shared" si="610"/>
        <v>1.3391964598546647E-2</v>
      </c>
      <c r="BU499" s="35">
        <f t="shared" si="611"/>
        <v>1</v>
      </c>
    </row>
    <row r="500" spans="1:73">
      <c r="A500" s="2" t="str">
        <f>"YE "&amp;TEXT(A85,"mmm-yy")</f>
        <v>YE Sep-07</v>
      </c>
      <c r="B500" s="18">
        <f t="shared" ref="B500:AJ500" si="618">IF(OR(B74="C",B75="C",B76="C",B77="C",B78="C",B79="C",B80="C",B81="C",B82="C",B83="C",B84="C",B85="C"),"C",SUM(B74:B85))</f>
        <v>1752039</v>
      </c>
      <c r="C500" s="18">
        <f t="shared" si="618"/>
        <v>5531738</v>
      </c>
      <c r="D500" s="18">
        <f t="shared" si="618"/>
        <v>678553</v>
      </c>
      <c r="E500" s="18">
        <f t="shared" si="618"/>
        <v>1089299</v>
      </c>
      <c r="F500" s="18">
        <f t="shared" si="618"/>
        <v>986971</v>
      </c>
      <c r="G500" s="18">
        <f t="shared" si="618"/>
        <v>1855132</v>
      </c>
      <c r="H500" s="18">
        <f t="shared" si="618"/>
        <v>1041548</v>
      </c>
      <c r="I500" s="18">
        <f t="shared" si="618"/>
        <v>274927</v>
      </c>
      <c r="J500" s="18">
        <f t="shared" si="618"/>
        <v>370079</v>
      </c>
      <c r="K500" s="18">
        <f t="shared" si="618"/>
        <v>542289</v>
      </c>
      <c r="L500" s="18">
        <f t="shared" si="618"/>
        <v>1083651</v>
      </c>
      <c r="M500" s="18">
        <f t="shared" si="618"/>
        <v>385325</v>
      </c>
      <c r="N500" s="18">
        <f t="shared" si="618"/>
        <v>539926</v>
      </c>
      <c r="O500" s="18">
        <f t="shared" si="618"/>
        <v>184828</v>
      </c>
      <c r="P500" s="18">
        <f t="shared" si="618"/>
        <v>213845</v>
      </c>
      <c r="Q500" s="18">
        <f t="shared" si="618"/>
        <v>205736</v>
      </c>
      <c r="R500" s="18">
        <f t="shared" si="618"/>
        <v>2185288</v>
      </c>
      <c r="S500" s="18">
        <f t="shared" si="618"/>
        <v>1851100</v>
      </c>
      <c r="T500" s="18">
        <f t="shared" si="618"/>
        <v>707253</v>
      </c>
      <c r="U500" s="18">
        <f t="shared" si="618"/>
        <v>1236923</v>
      </c>
      <c r="V500" s="18">
        <f t="shared" si="618"/>
        <v>3990357</v>
      </c>
      <c r="W500" s="18">
        <f t="shared" si="618"/>
        <v>298004</v>
      </c>
      <c r="X500" s="18">
        <f t="shared" si="618"/>
        <v>353748</v>
      </c>
      <c r="Y500" s="18">
        <f t="shared" si="618"/>
        <v>254520</v>
      </c>
      <c r="Z500" s="18">
        <f t="shared" si="618"/>
        <v>4896628</v>
      </c>
      <c r="AA500" s="18">
        <f t="shared" si="618"/>
        <v>1271093</v>
      </c>
      <c r="AB500" s="18">
        <f t="shared" si="618"/>
        <v>555237</v>
      </c>
      <c r="AC500" s="18">
        <f t="shared" si="618"/>
        <v>2360500</v>
      </c>
      <c r="AD500" s="18">
        <f t="shared" si="618"/>
        <v>302395</v>
      </c>
      <c r="AE500" s="18">
        <f t="shared" si="618"/>
        <v>326076</v>
      </c>
      <c r="AF500" s="18">
        <f t="shared" si="618"/>
        <v>891722</v>
      </c>
      <c r="AG500" s="18">
        <f t="shared" si="618"/>
        <v>87048</v>
      </c>
      <c r="AH500" s="18">
        <f t="shared" si="618"/>
        <v>431866</v>
      </c>
      <c r="AI500" s="18">
        <f t="shared" si="618"/>
        <v>434994</v>
      </c>
      <c r="AJ500" s="18">
        <f t="shared" si="618"/>
        <v>32422897</v>
      </c>
      <c r="AL500" s="1" t="str">
        <f t="shared" si="613"/>
        <v>YE Sep-07</v>
      </c>
      <c r="AM500" s="35">
        <f t="shared" si="614"/>
        <v>5.4037089899770525E-2</v>
      </c>
      <c r="AN500" s="35">
        <f t="shared" si="578"/>
        <v>0.17061208318306659</v>
      </c>
      <c r="AO500" s="35">
        <f t="shared" si="579"/>
        <v>2.0928203917126839E-2</v>
      </c>
      <c r="AP500" s="35">
        <f t="shared" si="580"/>
        <v>3.3596596874116459E-2</v>
      </c>
      <c r="AQ500" s="35">
        <f t="shared" si="581"/>
        <v>3.0440555635728665E-2</v>
      </c>
      <c r="AR500" s="35">
        <f t="shared" si="582"/>
        <v>5.7216725575139078E-2</v>
      </c>
      <c r="AS500" s="35">
        <f t="shared" si="583"/>
        <v>3.2123841370498139E-2</v>
      </c>
      <c r="AT500" s="35">
        <f t="shared" si="584"/>
        <v>8.4794088572652838E-3</v>
      </c>
      <c r="AU500" s="35">
        <f t="shared" si="585"/>
        <v>1.1414125024053218E-2</v>
      </c>
      <c r="AV500" s="35">
        <f t="shared" si="586"/>
        <v>1.6725494948831993E-2</v>
      </c>
      <c r="AW500" s="35">
        <f t="shared" si="587"/>
        <v>3.3422398991675546E-2</v>
      </c>
      <c r="AX500" s="35">
        <f t="shared" si="588"/>
        <v>1.1884348273999082E-2</v>
      </c>
      <c r="AY500" s="35">
        <f t="shared" si="589"/>
        <v>1.6652614354602552E-2</v>
      </c>
      <c r="AZ500" s="35">
        <f t="shared" si="590"/>
        <v>5.7005393441554586E-3</v>
      </c>
      <c r="BA500" s="35">
        <f t="shared" si="591"/>
        <v>6.595493302156189E-3</v>
      </c>
      <c r="BB500" s="35">
        <f t="shared" si="592"/>
        <v>6.3453922701601894E-3</v>
      </c>
      <c r="BC500" s="35">
        <f t="shared" si="593"/>
        <v>6.7399529412809717E-2</v>
      </c>
      <c r="BD500" s="35">
        <f t="shared" si="594"/>
        <v>5.709236901316992E-2</v>
      </c>
      <c r="BE500" s="35">
        <f t="shared" si="595"/>
        <v>2.1813380833921165E-2</v>
      </c>
      <c r="BF500" s="35">
        <f t="shared" si="596"/>
        <v>3.8149675520975194E-2</v>
      </c>
      <c r="BG500" s="35">
        <f t="shared" si="597"/>
        <v>0.12307219185256642</v>
      </c>
      <c r="BH500" s="35">
        <f t="shared" si="598"/>
        <v>9.1911589516507422E-3</v>
      </c>
      <c r="BI500" s="35">
        <f t="shared" si="599"/>
        <v>1.091043776871635E-2</v>
      </c>
      <c r="BJ500" s="35">
        <f t="shared" si="600"/>
        <v>7.8500079743028511E-3</v>
      </c>
      <c r="BK500" s="35">
        <f t="shared" si="601"/>
        <v>0.15102376570483508</v>
      </c>
      <c r="BL500" s="35">
        <f t="shared" si="602"/>
        <v>3.9203560372782234E-2</v>
      </c>
      <c r="BM500" s="35">
        <f t="shared" si="603"/>
        <v>1.7124842360631748E-2</v>
      </c>
      <c r="BN500" s="35">
        <f t="shared" si="604"/>
        <v>7.2803488226237154E-2</v>
      </c>
      <c r="BO500" s="35">
        <f t="shared" si="605"/>
        <v>9.3265879356801452E-3</v>
      </c>
      <c r="BP500" s="35">
        <f t="shared" si="606"/>
        <v>1.0056966840439953E-2</v>
      </c>
      <c r="BQ500" s="35">
        <f t="shared" si="607"/>
        <v>2.7502847756016375E-2</v>
      </c>
      <c r="BR500" s="35">
        <f t="shared" si="608"/>
        <v>2.6847693467983444E-3</v>
      </c>
      <c r="BS500" s="35">
        <f t="shared" si="609"/>
        <v>1.3319784472066144E-2</v>
      </c>
      <c r="BT500" s="35">
        <f t="shared" si="610"/>
        <v>1.3416259503276342E-2</v>
      </c>
      <c r="BU500" s="35">
        <f t="shared" si="611"/>
        <v>1</v>
      </c>
    </row>
    <row r="501" spans="1:73">
      <c r="A501" s="2" t="str">
        <f>"YE "&amp;TEXT(A86,"mmm-yy")</f>
        <v>YE Oct-07</v>
      </c>
      <c r="B501" s="18">
        <f t="shared" ref="B501:AJ501" si="619">IF(OR(B75="C",B76="C",B77="C",B78="C",B79="C",B80="C",B81="C",B82="C",B83="C",B84="C",B85="C",B86="C"),"C",SUM(B75:B86))</f>
        <v>1739656</v>
      </c>
      <c r="C501" s="18">
        <f t="shared" si="619"/>
        <v>5527796</v>
      </c>
      <c r="D501" s="18">
        <f t="shared" si="619"/>
        <v>677519</v>
      </c>
      <c r="E501" s="18">
        <f t="shared" si="619"/>
        <v>1091490</v>
      </c>
      <c r="F501" s="18">
        <f t="shared" si="619"/>
        <v>985571</v>
      </c>
      <c r="G501" s="18">
        <f t="shared" si="619"/>
        <v>1854949</v>
      </c>
      <c r="H501" s="18">
        <f t="shared" si="619"/>
        <v>1034891</v>
      </c>
      <c r="I501" s="18">
        <f t="shared" si="619"/>
        <v>274146</v>
      </c>
      <c r="J501" s="18">
        <f t="shared" si="619"/>
        <v>369254</v>
      </c>
      <c r="K501" s="18">
        <f t="shared" si="619"/>
        <v>542800</v>
      </c>
      <c r="L501" s="18">
        <f t="shared" si="619"/>
        <v>1086598</v>
      </c>
      <c r="M501" s="18">
        <f t="shared" si="619"/>
        <v>378491</v>
      </c>
      <c r="N501" s="18">
        <f t="shared" si="619"/>
        <v>537857</v>
      </c>
      <c r="O501" s="18">
        <f t="shared" si="619"/>
        <v>184254</v>
      </c>
      <c r="P501" s="18">
        <f t="shared" si="619"/>
        <v>214644</v>
      </c>
      <c r="Q501" s="18">
        <f t="shared" si="619"/>
        <v>205885</v>
      </c>
      <c r="R501" s="18">
        <f t="shared" si="619"/>
        <v>2181852</v>
      </c>
      <c r="S501" s="18">
        <f t="shared" si="619"/>
        <v>1848091</v>
      </c>
      <c r="T501" s="18">
        <f t="shared" si="619"/>
        <v>703084</v>
      </c>
      <c r="U501" s="18">
        <f t="shared" si="619"/>
        <v>1237193</v>
      </c>
      <c r="V501" s="18">
        <f t="shared" si="619"/>
        <v>4003138</v>
      </c>
      <c r="W501" s="18">
        <f t="shared" si="619"/>
        <v>299037</v>
      </c>
      <c r="X501" s="18">
        <f t="shared" si="619"/>
        <v>353245</v>
      </c>
      <c r="Y501" s="18">
        <f t="shared" si="619"/>
        <v>252752</v>
      </c>
      <c r="Z501" s="18">
        <f t="shared" si="619"/>
        <v>4908170</v>
      </c>
      <c r="AA501" s="18">
        <f t="shared" si="619"/>
        <v>1265915</v>
      </c>
      <c r="AB501" s="18">
        <f t="shared" si="619"/>
        <v>553996</v>
      </c>
      <c r="AC501" s="18">
        <f t="shared" si="619"/>
        <v>2372740</v>
      </c>
      <c r="AD501" s="18">
        <f t="shared" si="619"/>
        <v>299729</v>
      </c>
      <c r="AE501" s="18">
        <f t="shared" si="619"/>
        <v>323888</v>
      </c>
      <c r="AF501" s="18">
        <f t="shared" si="619"/>
        <v>888507</v>
      </c>
      <c r="AG501" s="18">
        <f t="shared" si="619"/>
        <v>86416</v>
      </c>
      <c r="AH501" s="18">
        <f t="shared" si="619"/>
        <v>428946</v>
      </c>
      <c r="AI501" s="18">
        <f t="shared" si="619"/>
        <v>435239</v>
      </c>
      <c r="AJ501" s="18">
        <f t="shared" si="619"/>
        <v>32391468</v>
      </c>
      <c r="AL501" s="1" t="str">
        <f t="shared" si="613"/>
        <v>YE Oct-07</v>
      </c>
      <c r="AM501" s="35">
        <f t="shared" si="614"/>
        <v>5.3707229323474936E-2</v>
      </c>
      <c r="AN501" s="35">
        <f t="shared" si="578"/>
        <v>0.17065592704844373</v>
      </c>
      <c r="AO501" s="35">
        <f t="shared" si="579"/>
        <v>2.0916588281827794E-2</v>
      </c>
      <c r="AP501" s="35">
        <f t="shared" si="580"/>
        <v>3.3696836463231614E-2</v>
      </c>
      <c r="AQ501" s="35">
        <f t="shared" si="581"/>
        <v>3.0426870433905621E-2</v>
      </c>
      <c r="AR501" s="35">
        <f t="shared" si="582"/>
        <v>5.726659254838342E-2</v>
      </c>
      <c r="AS501" s="35">
        <f t="shared" si="583"/>
        <v>3.1949493613565152E-2</v>
      </c>
      <c r="AT501" s="35">
        <f t="shared" si="584"/>
        <v>8.4635250245527621E-3</v>
      </c>
      <c r="AU501" s="35">
        <f t="shared" si="585"/>
        <v>1.139973032404706E-2</v>
      </c>
      <c r="AV501" s="35">
        <f t="shared" si="586"/>
        <v>1.6757499227883096E-2</v>
      </c>
      <c r="AW501" s="35">
        <f t="shared" si="587"/>
        <v>3.3545809038355412E-2</v>
      </c>
      <c r="AX501" s="35">
        <f t="shared" si="588"/>
        <v>1.1684898010797164E-2</v>
      </c>
      <c r="AY501" s="35">
        <f t="shared" si="589"/>
        <v>1.6604897314317461E-2</v>
      </c>
      <c r="AZ501" s="35">
        <f t="shared" si="590"/>
        <v>5.6883497839616288E-3</v>
      </c>
      <c r="BA501" s="35">
        <f t="shared" si="591"/>
        <v>6.6265598088978243E-3</v>
      </c>
      <c r="BB501" s="35">
        <f t="shared" si="592"/>
        <v>6.3561490945702121E-3</v>
      </c>
      <c r="BC501" s="35">
        <f t="shared" si="593"/>
        <v>6.735884894133233E-2</v>
      </c>
      <c r="BD501" s="35">
        <f t="shared" si="594"/>
        <v>5.7054870128146092E-2</v>
      </c>
      <c r="BE501" s="35">
        <f t="shared" si="595"/>
        <v>2.1705839327813115E-2</v>
      </c>
      <c r="BF501" s="35">
        <f t="shared" si="596"/>
        <v>3.819502715962117E-2</v>
      </c>
      <c r="BG501" s="35">
        <f t="shared" si="597"/>
        <v>0.1235861863377109</v>
      </c>
      <c r="BH501" s="35">
        <f t="shared" si="598"/>
        <v>9.2319681219758237E-3</v>
      </c>
      <c r="BI501" s="35">
        <f t="shared" si="599"/>
        <v>1.0905495237202587E-2</v>
      </c>
      <c r="BJ501" s="35">
        <f t="shared" si="600"/>
        <v>7.8030424555009361E-3</v>
      </c>
      <c r="BK501" s="35">
        <f t="shared" si="601"/>
        <v>0.15152663040773576</v>
      </c>
      <c r="BL501" s="35">
        <f t="shared" si="602"/>
        <v>3.9081742142714863E-2</v>
      </c>
      <c r="BM501" s="35">
        <f t="shared" si="603"/>
        <v>1.7103145803703618E-2</v>
      </c>
      <c r="BN501" s="35">
        <f t="shared" si="604"/>
        <v>7.3252005744228701E-2</v>
      </c>
      <c r="BO501" s="35">
        <f t="shared" si="605"/>
        <v>9.2533317724284685E-3</v>
      </c>
      <c r="BP501" s="35">
        <f t="shared" si="606"/>
        <v>9.9991763263091379E-3</v>
      </c>
      <c r="BQ501" s="35">
        <f t="shared" si="607"/>
        <v>2.7430278862322632E-2</v>
      </c>
      <c r="BR501" s="35">
        <f t="shared" si="608"/>
        <v>2.6678630310920147E-3</v>
      </c>
      <c r="BS501" s="35">
        <f t="shared" si="609"/>
        <v>1.3242561281878302E-2</v>
      </c>
      <c r="BT501" s="35">
        <f t="shared" si="610"/>
        <v>1.3436840837222937E-2</v>
      </c>
      <c r="BU501" s="35">
        <f t="shared" si="611"/>
        <v>1</v>
      </c>
    </row>
    <row r="502" spans="1:73">
      <c r="A502" s="2" t="str">
        <f>"YE "&amp;TEXT(A87,"mmm-yy")</f>
        <v>YE Nov-07</v>
      </c>
      <c r="B502" s="18">
        <f t="shared" ref="B502:AJ502" si="620">IF(OR(B76="C",B77="C",B78="C",B79="C",B80="C",B81="C",B82="C",B83="C",B84="C",B85="C",B86="C",B87="C"),"C",SUM(B76:B87))</f>
        <v>1730166</v>
      </c>
      <c r="C502" s="18">
        <f t="shared" si="620"/>
        <v>5576988</v>
      </c>
      <c r="D502" s="18">
        <f t="shared" si="620"/>
        <v>677482</v>
      </c>
      <c r="E502" s="18">
        <f t="shared" si="620"/>
        <v>1078083</v>
      </c>
      <c r="F502" s="18">
        <f t="shared" si="620"/>
        <v>991432</v>
      </c>
      <c r="G502" s="18">
        <f t="shared" si="620"/>
        <v>1860071</v>
      </c>
      <c r="H502" s="18">
        <f t="shared" si="620"/>
        <v>1018636</v>
      </c>
      <c r="I502" s="18">
        <f t="shared" si="620"/>
        <v>271943</v>
      </c>
      <c r="J502" s="18">
        <f t="shared" si="620"/>
        <v>368856</v>
      </c>
      <c r="K502" s="18">
        <f t="shared" si="620"/>
        <v>548325</v>
      </c>
      <c r="L502" s="18">
        <f t="shared" si="620"/>
        <v>1086613</v>
      </c>
      <c r="M502" s="18">
        <f t="shared" si="620"/>
        <v>377453</v>
      </c>
      <c r="N502" s="18">
        <f t="shared" si="620"/>
        <v>538517</v>
      </c>
      <c r="O502" s="18">
        <f t="shared" si="620"/>
        <v>187178</v>
      </c>
      <c r="P502" s="18">
        <f t="shared" si="620"/>
        <v>215160</v>
      </c>
      <c r="Q502" s="18">
        <f t="shared" si="620"/>
        <v>206853</v>
      </c>
      <c r="R502" s="18">
        <f t="shared" si="620"/>
        <v>2183257</v>
      </c>
      <c r="S502" s="18">
        <f t="shared" si="620"/>
        <v>1850307</v>
      </c>
      <c r="T502" s="18">
        <f t="shared" si="620"/>
        <v>700537</v>
      </c>
      <c r="U502" s="18">
        <f t="shared" si="620"/>
        <v>1238616</v>
      </c>
      <c r="V502" s="18">
        <f t="shared" si="620"/>
        <v>4025478</v>
      </c>
      <c r="W502" s="18">
        <f t="shared" si="620"/>
        <v>300566</v>
      </c>
      <c r="X502" s="18">
        <f t="shared" si="620"/>
        <v>355126</v>
      </c>
      <c r="Y502" s="18">
        <f t="shared" si="620"/>
        <v>253989</v>
      </c>
      <c r="Z502" s="18">
        <f t="shared" si="620"/>
        <v>4935157</v>
      </c>
      <c r="AA502" s="18">
        <f t="shared" si="620"/>
        <v>1263208</v>
      </c>
      <c r="AB502" s="18">
        <f t="shared" si="620"/>
        <v>556767</v>
      </c>
      <c r="AC502" s="18">
        <f t="shared" si="620"/>
        <v>2375733</v>
      </c>
      <c r="AD502" s="18">
        <f t="shared" si="620"/>
        <v>297901</v>
      </c>
      <c r="AE502" s="18">
        <f t="shared" si="620"/>
        <v>323115</v>
      </c>
      <c r="AF502" s="18">
        <f t="shared" si="620"/>
        <v>887723</v>
      </c>
      <c r="AG502" s="18">
        <f t="shared" si="620"/>
        <v>87528</v>
      </c>
      <c r="AH502" s="18">
        <f t="shared" si="620"/>
        <v>427136</v>
      </c>
      <c r="AI502" s="18">
        <f t="shared" si="620"/>
        <v>435794</v>
      </c>
      <c r="AJ502" s="18">
        <f t="shared" si="620"/>
        <v>32446224</v>
      </c>
      <c r="AL502" s="1" t="str">
        <f t="shared" si="613"/>
        <v>YE Nov-07</v>
      </c>
      <c r="AM502" s="35">
        <f t="shared" si="614"/>
        <v>5.332410945569506E-2</v>
      </c>
      <c r="AN502" s="35">
        <f t="shared" si="578"/>
        <v>0.17188403803166741</v>
      </c>
      <c r="AO502" s="35">
        <f t="shared" si="579"/>
        <v>2.0880149258662578E-2</v>
      </c>
      <c r="AP502" s="35">
        <f t="shared" si="580"/>
        <v>3.3226763151237571E-2</v>
      </c>
      <c r="AQ502" s="35">
        <f t="shared" si="581"/>
        <v>3.0556159632011418E-2</v>
      </c>
      <c r="AR502" s="35">
        <f t="shared" si="582"/>
        <v>5.7327811088279487E-2</v>
      </c>
      <c r="AS502" s="35">
        <f t="shared" si="583"/>
        <v>3.1394593096564949E-2</v>
      </c>
      <c r="AT502" s="35">
        <f t="shared" si="584"/>
        <v>8.3813450834833662E-3</v>
      </c>
      <c r="AU502" s="35">
        <f t="shared" si="585"/>
        <v>1.1368225775671153E-2</v>
      </c>
      <c r="AV502" s="35">
        <f t="shared" si="586"/>
        <v>1.6899501156128368E-2</v>
      </c>
      <c r="AW502" s="35">
        <f t="shared" si="587"/>
        <v>3.3489659690446566E-2</v>
      </c>
      <c r="AX502" s="35">
        <f t="shared" si="588"/>
        <v>1.1633187270111924E-2</v>
      </c>
      <c r="AY502" s="35">
        <f t="shared" si="589"/>
        <v>1.6597216366379029E-2</v>
      </c>
      <c r="AZ502" s="35">
        <f t="shared" si="590"/>
        <v>5.7688685130201896E-3</v>
      </c>
      <c r="BA502" s="35">
        <f t="shared" si="591"/>
        <v>6.6312801144441337E-3</v>
      </c>
      <c r="BB502" s="35">
        <f t="shared" si="592"/>
        <v>6.3752564859319225E-3</v>
      </c>
      <c r="BC502" s="35">
        <f t="shared" si="593"/>
        <v>6.7288477081339268E-2</v>
      </c>
      <c r="BD502" s="35">
        <f t="shared" si="594"/>
        <v>5.7026882388533102E-2</v>
      </c>
      <c r="BE502" s="35">
        <f t="shared" si="595"/>
        <v>2.1590709599983035E-2</v>
      </c>
      <c r="BF502" s="35">
        <f t="shared" si="596"/>
        <v>3.8174426706787203E-2</v>
      </c>
      <c r="BG502" s="35">
        <f t="shared" si="597"/>
        <v>0.12406614711160226</v>
      </c>
      <c r="BH502" s="35">
        <f t="shared" si="598"/>
        <v>9.2635124506321598E-3</v>
      </c>
      <c r="BI502" s="35">
        <f t="shared" si="599"/>
        <v>1.0945064054294885E-2</v>
      </c>
      <c r="BJ502" s="35">
        <f t="shared" si="600"/>
        <v>7.8279987218235324E-3</v>
      </c>
      <c r="BK502" s="35">
        <f t="shared" si="601"/>
        <v>0.15210266069789816</v>
      </c>
      <c r="BL502" s="35">
        <f t="shared" si="602"/>
        <v>3.8932357737529025E-2</v>
      </c>
      <c r="BM502" s="35">
        <f t="shared" si="603"/>
        <v>1.7159685515331459E-2</v>
      </c>
      <c r="BN502" s="35">
        <f t="shared" si="604"/>
        <v>7.3220631158806032E-2</v>
      </c>
      <c r="BO502" s="35">
        <f t="shared" si="605"/>
        <v>9.1813765447714343E-3</v>
      </c>
      <c r="BP502" s="35">
        <f t="shared" si="606"/>
        <v>9.9584777569186479E-3</v>
      </c>
      <c r="BQ502" s="35">
        <f t="shared" si="607"/>
        <v>2.7359824674821946E-2</v>
      </c>
      <c r="BR502" s="35">
        <f t="shared" si="608"/>
        <v>2.6976328586032078E-3</v>
      </c>
      <c r="BS502" s="35">
        <f t="shared" si="609"/>
        <v>1.3164428625038156E-2</v>
      </c>
      <c r="BT502" s="35">
        <f t="shared" si="610"/>
        <v>1.3431270153346657E-2</v>
      </c>
      <c r="BU502" s="35">
        <f t="shared" si="611"/>
        <v>1</v>
      </c>
    </row>
    <row r="503" spans="1:73">
      <c r="A503" s="2" t="str">
        <f>"YE "&amp;TEXT(A88,"mmm-yy")</f>
        <v>YE Dec-07</v>
      </c>
      <c r="B503" s="18">
        <f t="shared" ref="B503:AJ503" si="621">IF(OR(B77="C",B78="C",B79="C",B80="C",B81="C",B82="C",B83="C",B84="C",B85="C",B86="C",B87="C",B88="C"),"C",SUM(B77:B88))</f>
        <v>1734672</v>
      </c>
      <c r="C503" s="18">
        <f t="shared" si="621"/>
        <v>5580336</v>
      </c>
      <c r="D503" s="18">
        <f t="shared" si="621"/>
        <v>671626</v>
      </c>
      <c r="E503" s="18">
        <f t="shared" si="621"/>
        <v>1071126</v>
      </c>
      <c r="F503" s="18">
        <f t="shared" si="621"/>
        <v>995554</v>
      </c>
      <c r="G503" s="18">
        <f t="shared" si="621"/>
        <v>1854032</v>
      </c>
      <c r="H503" s="18">
        <f t="shared" si="621"/>
        <v>1011428</v>
      </c>
      <c r="I503" s="18">
        <f t="shared" si="621"/>
        <v>273944</v>
      </c>
      <c r="J503" s="18">
        <f t="shared" si="621"/>
        <v>376624</v>
      </c>
      <c r="K503" s="18">
        <f t="shared" si="621"/>
        <v>552143</v>
      </c>
      <c r="L503" s="18">
        <f t="shared" si="621"/>
        <v>1086430</v>
      </c>
      <c r="M503" s="18">
        <f t="shared" si="621"/>
        <v>375018</v>
      </c>
      <c r="N503" s="18">
        <f t="shared" si="621"/>
        <v>537629</v>
      </c>
      <c r="O503" s="18">
        <f t="shared" si="621"/>
        <v>190897</v>
      </c>
      <c r="P503" s="18">
        <f t="shared" si="621"/>
        <v>212686</v>
      </c>
      <c r="Q503" s="18">
        <f t="shared" si="621"/>
        <v>205375</v>
      </c>
      <c r="R503" s="18">
        <f t="shared" si="621"/>
        <v>2198290</v>
      </c>
      <c r="S503" s="18">
        <f t="shared" si="621"/>
        <v>1865467</v>
      </c>
      <c r="T503" s="18">
        <f t="shared" si="621"/>
        <v>700001</v>
      </c>
      <c r="U503" s="18">
        <f t="shared" si="621"/>
        <v>1244525</v>
      </c>
      <c r="V503" s="18">
        <f t="shared" si="621"/>
        <v>4036727</v>
      </c>
      <c r="W503" s="18">
        <f t="shared" si="621"/>
        <v>301769</v>
      </c>
      <c r="X503" s="18">
        <f t="shared" si="621"/>
        <v>355385</v>
      </c>
      <c r="Y503" s="18">
        <f t="shared" si="621"/>
        <v>252790</v>
      </c>
      <c r="Z503" s="18">
        <f t="shared" si="621"/>
        <v>4946670</v>
      </c>
      <c r="AA503" s="18">
        <f t="shared" si="621"/>
        <v>1263467</v>
      </c>
      <c r="AB503" s="18">
        <f t="shared" si="621"/>
        <v>557940</v>
      </c>
      <c r="AC503" s="18">
        <f t="shared" si="621"/>
        <v>2376094</v>
      </c>
      <c r="AD503" s="18">
        <f t="shared" si="621"/>
        <v>297888</v>
      </c>
      <c r="AE503" s="18">
        <f t="shared" si="621"/>
        <v>321125</v>
      </c>
      <c r="AF503" s="18">
        <f t="shared" si="621"/>
        <v>886573</v>
      </c>
      <c r="AG503" s="18">
        <f t="shared" si="621"/>
        <v>87354</v>
      </c>
      <c r="AH503" s="18">
        <f t="shared" si="621"/>
        <v>425394</v>
      </c>
      <c r="AI503" s="18">
        <f t="shared" si="621"/>
        <v>437692</v>
      </c>
      <c r="AJ503" s="18">
        <f t="shared" si="621"/>
        <v>32472530</v>
      </c>
      <c r="AL503" s="1" t="str">
        <f t="shared" si="613"/>
        <v>YE Dec-07</v>
      </c>
      <c r="AM503" s="35">
        <f t="shared" si="614"/>
        <v>5.3419675029940689E-2</v>
      </c>
      <c r="AN503" s="35">
        <f t="shared" si="578"/>
        <v>0.17184789728425842</v>
      </c>
      <c r="AO503" s="35">
        <f t="shared" si="579"/>
        <v>2.0682897205730504E-2</v>
      </c>
      <c r="AP503" s="35">
        <f t="shared" si="580"/>
        <v>3.2985603523963181E-2</v>
      </c>
      <c r="AQ503" s="35">
        <f t="shared" si="581"/>
        <v>3.0658344145035821E-2</v>
      </c>
      <c r="AR503" s="35">
        <f t="shared" si="582"/>
        <v>5.7095397248073984E-2</v>
      </c>
      <c r="AS503" s="35">
        <f t="shared" si="583"/>
        <v>3.114718810021886E-2</v>
      </c>
      <c r="AT503" s="35">
        <f t="shared" si="584"/>
        <v>8.4361766699422563E-3</v>
      </c>
      <c r="AU503" s="35">
        <f t="shared" si="585"/>
        <v>1.159823395343695E-2</v>
      </c>
      <c r="AV503" s="35">
        <f t="shared" si="586"/>
        <v>1.7003387170633148E-2</v>
      </c>
      <c r="AW503" s="35">
        <f t="shared" si="587"/>
        <v>3.3456894181020082E-2</v>
      </c>
      <c r="AX503" s="35">
        <f t="shared" si="588"/>
        <v>1.1548776766085057E-2</v>
      </c>
      <c r="AY503" s="35">
        <f t="shared" si="589"/>
        <v>1.6556424768873874E-2</v>
      </c>
      <c r="AZ503" s="35">
        <f t="shared" si="590"/>
        <v>5.8787227234835104E-3</v>
      </c>
      <c r="BA503" s="35">
        <f t="shared" si="591"/>
        <v>6.5497206408000851E-3</v>
      </c>
      <c r="BB503" s="35">
        <f t="shared" si="592"/>
        <v>6.3245764958874467E-3</v>
      </c>
      <c r="BC503" s="35">
        <f t="shared" si="593"/>
        <v>6.7696911820544936E-2</v>
      </c>
      <c r="BD503" s="35">
        <f t="shared" si="594"/>
        <v>5.7447541044692234E-2</v>
      </c>
      <c r="BE503" s="35">
        <f t="shared" si="595"/>
        <v>2.1556712704553664E-2</v>
      </c>
      <c r="BF503" s="35">
        <f t="shared" si="596"/>
        <v>3.8325470790234087E-2</v>
      </c>
      <c r="BG503" s="35">
        <f t="shared" si="597"/>
        <v>0.12431205699093972</v>
      </c>
      <c r="BH503" s="35">
        <f t="shared" si="598"/>
        <v>9.2930547758366833E-3</v>
      </c>
      <c r="BI503" s="35">
        <f t="shared" si="599"/>
        <v>1.0944173429049107E-2</v>
      </c>
      <c r="BJ503" s="35">
        <f t="shared" si="600"/>
        <v>7.7847337426433976E-3</v>
      </c>
      <c r="BK503" s="35">
        <f t="shared" si="601"/>
        <v>0.15233398814320903</v>
      </c>
      <c r="BL503" s="35">
        <f t="shared" si="602"/>
        <v>3.8908794602699574E-2</v>
      </c>
      <c r="BM503" s="35">
        <f t="shared" si="603"/>
        <v>1.7181907292101971E-2</v>
      </c>
      <c r="BN503" s="35">
        <f t="shared" si="604"/>
        <v>7.3172432206545041E-2</v>
      </c>
      <c r="BO503" s="35">
        <f t="shared" si="605"/>
        <v>9.1735383722795858E-3</v>
      </c>
      <c r="BP503" s="35">
        <f t="shared" si="606"/>
        <v>9.8891278258885287E-3</v>
      </c>
      <c r="BQ503" s="35">
        <f t="shared" si="607"/>
        <v>2.7302245929097611E-2</v>
      </c>
      <c r="BR503" s="35">
        <f t="shared" si="608"/>
        <v>2.6900891307206428E-3</v>
      </c>
      <c r="BS503" s="35">
        <f t="shared" si="609"/>
        <v>1.3100118777317321E-2</v>
      </c>
      <c r="BT503" s="35">
        <f t="shared" si="610"/>
        <v>1.3478838883203741E-2</v>
      </c>
      <c r="BU503" s="35">
        <f t="shared" si="611"/>
        <v>1</v>
      </c>
    </row>
    <row r="504" spans="1:73">
      <c r="A504" s="2" t="str">
        <f>"YE "&amp;TEXT(A89,"mmm-yy")</f>
        <v>YE Jan-08</v>
      </c>
      <c r="B504" s="18">
        <f t="shared" ref="B504:AJ504" si="622">IF(OR(B78="C",B79="C",B80="C",B81="C",B82="C",B83="C",B84="C",B85="C",B86="C",B87="C",B88="C",B89="C"),"C",SUM(B78:B89))</f>
        <v>1726951</v>
      </c>
      <c r="C504" s="18">
        <f t="shared" si="622"/>
        <v>5612333</v>
      </c>
      <c r="D504" s="18">
        <f t="shared" si="622"/>
        <v>668639</v>
      </c>
      <c r="E504" s="18">
        <f t="shared" si="622"/>
        <v>1075548</v>
      </c>
      <c r="F504" s="18">
        <f t="shared" si="622"/>
        <v>1007869</v>
      </c>
      <c r="G504" s="18">
        <f t="shared" si="622"/>
        <v>1865095</v>
      </c>
      <c r="H504" s="18">
        <f t="shared" si="622"/>
        <v>1007207</v>
      </c>
      <c r="I504" s="18">
        <f t="shared" si="622"/>
        <v>261779</v>
      </c>
      <c r="J504" s="18">
        <f t="shared" si="622"/>
        <v>384433</v>
      </c>
      <c r="K504" s="18">
        <f t="shared" si="622"/>
        <v>556228</v>
      </c>
      <c r="L504" s="18">
        <f t="shared" si="622"/>
        <v>1075136</v>
      </c>
      <c r="M504" s="18">
        <f t="shared" si="622"/>
        <v>373559</v>
      </c>
      <c r="N504" s="18">
        <f t="shared" si="622"/>
        <v>532237</v>
      </c>
      <c r="O504" s="18">
        <f t="shared" si="622"/>
        <v>193069</v>
      </c>
      <c r="P504" s="18">
        <f t="shared" si="622"/>
        <v>211081</v>
      </c>
      <c r="Q504" s="18">
        <f t="shared" si="622"/>
        <v>207885</v>
      </c>
      <c r="R504" s="18">
        <f t="shared" si="622"/>
        <v>2211866</v>
      </c>
      <c r="S504" s="18">
        <f t="shared" si="622"/>
        <v>1875491</v>
      </c>
      <c r="T504" s="18">
        <f t="shared" si="622"/>
        <v>708876</v>
      </c>
      <c r="U504" s="18">
        <f t="shared" si="622"/>
        <v>1249838</v>
      </c>
      <c r="V504" s="18">
        <f t="shared" si="622"/>
        <v>4078809</v>
      </c>
      <c r="W504" s="18">
        <f t="shared" si="622"/>
        <v>304126</v>
      </c>
      <c r="X504" s="18">
        <f t="shared" si="622"/>
        <v>353734</v>
      </c>
      <c r="Y504" s="18">
        <f t="shared" si="622"/>
        <v>254813</v>
      </c>
      <c r="Z504" s="18">
        <f t="shared" si="622"/>
        <v>4991481</v>
      </c>
      <c r="AA504" s="18">
        <f t="shared" si="622"/>
        <v>1262859</v>
      </c>
      <c r="AB504" s="18">
        <f t="shared" si="622"/>
        <v>555007</v>
      </c>
      <c r="AC504" s="18">
        <f t="shared" si="622"/>
        <v>2369144</v>
      </c>
      <c r="AD504" s="18">
        <f t="shared" si="622"/>
        <v>294052</v>
      </c>
      <c r="AE504" s="18">
        <f t="shared" si="622"/>
        <v>339193</v>
      </c>
      <c r="AF504" s="18">
        <f t="shared" si="622"/>
        <v>883372</v>
      </c>
      <c r="AG504" s="18">
        <f t="shared" si="622"/>
        <v>86938</v>
      </c>
      <c r="AH504" s="18">
        <f t="shared" si="622"/>
        <v>422991</v>
      </c>
      <c r="AI504" s="18">
        <f t="shared" si="622"/>
        <v>437699</v>
      </c>
      <c r="AJ504" s="18">
        <f t="shared" si="622"/>
        <v>32572364</v>
      </c>
      <c r="AL504" s="1" t="str">
        <f t="shared" si="613"/>
        <v>YE Jan-08</v>
      </c>
      <c r="AM504" s="35">
        <f t="shared" si="614"/>
        <v>5.30189027729151E-2</v>
      </c>
      <c r="AN504" s="35">
        <f t="shared" si="578"/>
        <v>0.1723035208620412</v>
      </c>
      <c r="AO504" s="35">
        <f t="shared" si="579"/>
        <v>2.0527800806843494E-2</v>
      </c>
      <c r="AP504" s="35">
        <f t="shared" si="580"/>
        <v>3.3020262207557299E-2</v>
      </c>
      <c r="AQ504" s="35">
        <f t="shared" si="581"/>
        <v>3.0942457845552752E-2</v>
      </c>
      <c r="AR504" s="35">
        <f t="shared" si="582"/>
        <v>5.7260044128206351E-2</v>
      </c>
      <c r="AS504" s="35">
        <f t="shared" si="583"/>
        <v>3.0922133867839621E-2</v>
      </c>
      <c r="AT504" s="35">
        <f t="shared" si="584"/>
        <v>8.0368437488909303E-3</v>
      </c>
      <c r="AU504" s="35">
        <f t="shared" si="585"/>
        <v>1.1802428586393054E-2</v>
      </c>
      <c r="AV504" s="35">
        <f t="shared" si="586"/>
        <v>1.7076685008186696E-2</v>
      </c>
      <c r="AW504" s="35">
        <f t="shared" si="587"/>
        <v>3.3007613448013784E-2</v>
      </c>
      <c r="AX504" s="35">
        <f t="shared" si="588"/>
        <v>1.1468587296887631E-2</v>
      </c>
      <c r="AY504" s="35">
        <f t="shared" si="589"/>
        <v>1.6340140371758096E-2</v>
      </c>
      <c r="AZ504" s="35">
        <f t="shared" si="590"/>
        <v>5.9273867871549027E-3</v>
      </c>
      <c r="BA504" s="35">
        <f t="shared" si="591"/>
        <v>6.4803709058390731E-3</v>
      </c>
      <c r="BB504" s="35">
        <f t="shared" si="592"/>
        <v>6.3822509167587591E-3</v>
      </c>
      <c r="BC504" s="35">
        <f t="shared" si="593"/>
        <v>6.7906216447783774E-2</v>
      </c>
      <c r="BD504" s="35">
        <f t="shared" si="594"/>
        <v>5.7579210400571477E-2</v>
      </c>
      <c r="BE504" s="35">
        <f t="shared" si="595"/>
        <v>2.176311182080613E-2</v>
      </c>
      <c r="BF504" s="35">
        <f t="shared" si="596"/>
        <v>3.8371117306683668E-2</v>
      </c>
      <c r="BG504" s="35">
        <f t="shared" si="597"/>
        <v>0.12522299578869989</v>
      </c>
      <c r="BH504" s="35">
        <f t="shared" si="598"/>
        <v>9.3369336042050857E-3</v>
      </c>
      <c r="BI504" s="35">
        <f t="shared" si="599"/>
        <v>1.0859942496037438E-2</v>
      </c>
      <c r="BJ504" s="35">
        <f t="shared" si="600"/>
        <v>7.8229814698128758E-3</v>
      </c>
      <c r="BK504" s="35">
        <f t="shared" si="601"/>
        <v>0.15324282265788261</v>
      </c>
      <c r="BL504" s="35">
        <f t="shared" si="602"/>
        <v>3.8770873369829713E-2</v>
      </c>
      <c r="BM504" s="35">
        <f t="shared" si="603"/>
        <v>1.7039199242646311E-2</v>
      </c>
      <c r="BN504" s="35">
        <f t="shared" si="604"/>
        <v>7.2734788300904407E-2</v>
      </c>
      <c r="BO504" s="35">
        <f t="shared" si="605"/>
        <v>9.0276530128424199E-3</v>
      </c>
      <c r="BP504" s="35">
        <f t="shared" si="606"/>
        <v>1.0413521106420154E-2</v>
      </c>
      <c r="BQ504" s="35">
        <f t="shared" si="607"/>
        <v>2.7120291299704252E-2</v>
      </c>
      <c r="BR504" s="35">
        <f t="shared" si="608"/>
        <v>2.6690724689187434E-3</v>
      </c>
      <c r="BS504" s="35">
        <f t="shared" si="609"/>
        <v>1.2986192835128576E-2</v>
      </c>
      <c r="BT504" s="35">
        <f t="shared" si="610"/>
        <v>1.3437741270483161E-2</v>
      </c>
      <c r="BU504" s="35">
        <f t="shared" si="611"/>
        <v>1</v>
      </c>
    </row>
    <row r="505" spans="1:73">
      <c r="A505" s="2" t="str">
        <f>"YE "&amp;TEXT(A90,"mmm-yy")</f>
        <v>YE Feb-08</v>
      </c>
      <c r="B505" s="18">
        <f t="shared" ref="B505:AJ505" si="623">IF(OR(B79="C",B80="C",B81="C",B82="C",B83="C",B84="C",B85="C",B86="C",B87="C",B88="C",B89="C",B90="C"),"C",SUM(B79:B90))</f>
        <v>1724522</v>
      </c>
      <c r="C505" s="18">
        <f t="shared" si="623"/>
        <v>5653622</v>
      </c>
      <c r="D505" s="18">
        <f t="shared" si="623"/>
        <v>660281</v>
      </c>
      <c r="E505" s="18">
        <f t="shared" si="623"/>
        <v>1075706</v>
      </c>
      <c r="F505" s="18">
        <f t="shared" si="623"/>
        <v>1014672</v>
      </c>
      <c r="G505" s="18">
        <f t="shared" si="623"/>
        <v>1883069</v>
      </c>
      <c r="H505" s="18">
        <f t="shared" si="623"/>
        <v>1001785</v>
      </c>
      <c r="I505" s="18">
        <f t="shared" si="623"/>
        <v>254853</v>
      </c>
      <c r="J505" s="18">
        <f t="shared" si="623"/>
        <v>394048</v>
      </c>
      <c r="K505" s="18">
        <f t="shared" si="623"/>
        <v>556463</v>
      </c>
      <c r="L505" s="18">
        <f t="shared" si="623"/>
        <v>1081344</v>
      </c>
      <c r="M505" s="18">
        <f t="shared" si="623"/>
        <v>367738</v>
      </c>
      <c r="N505" s="18">
        <f t="shared" si="623"/>
        <v>531646</v>
      </c>
      <c r="O505" s="18">
        <f t="shared" si="623"/>
        <v>190122</v>
      </c>
      <c r="P505" s="18">
        <f t="shared" si="623"/>
        <v>210354</v>
      </c>
      <c r="Q505" s="18">
        <f t="shared" si="623"/>
        <v>205487</v>
      </c>
      <c r="R505" s="18">
        <f t="shared" si="623"/>
        <v>2232229</v>
      </c>
      <c r="S505" s="18">
        <f t="shared" si="623"/>
        <v>1894055</v>
      </c>
      <c r="T505" s="18">
        <f t="shared" si="623"/>
        <v>714810</v>
      </c>
      <c r="U505" s="18">
        <f t="shared" si="623"/>
        <v>1262849</v>
      </c>
      <c r="V505" s="18">
        <f t="shared" si="623"/>
        <v>4095163</v>
      </c>
      <c r="W505" s="18">
        <f t="shared" si="623"/>
        <v>306436</v>
      </c>
      <c r="X505" s="18">
        <f t="shared" si="623"/>
        <v>351452</v>
      </c>
      <c r="Y505" s="18">
        <f t="shared" si="623"/>
        <v>257223</v>
      </c>
      <c r="Z505" s="18">
        <f t="shared" si="623"/>
        <v>5010274</v>
      </c>
      <c r="AA505" s="18">
        <f t="shared" si="623"/>
        <v>1262304</v>
      </c>
      <c r="AB505" s="18">
        <f t="shared" si="623"/>
        <v>548542</v>
      </c>
      <c r="AC505" s="18">
        <f t="shared" si="623"/>
        <v>2380822</v>
      </c>
      <c r="AD505" s="18">
        <f t="shared" si="623"/>
        <v>291662</v>
      </c>
      <c r="AE505" s="18">
        <f t="shared" si="623"/>
        <v>342114</v>
      </c>
      <c r="AF505" s="18">
        <f t="shared" si="623"/>
        <v>887666</v>
      </c>
      <c r="AG505" s="18">
        <f t="shared" si="623"/>
        <v>86722</v>
      </c>
      <c r="AH505" s="18">
        <f t="shared" si="623"/>
        <v>420572</v>
      </c>
      <c r="AI505" s="18">
        <f t="shared" si="623"/>
        <v>444035</v>
      </c>
      <c r="AJ505" s="18">
        <f t="shared" si="623"/>
        <v>32690307</v>
      </c>
      <c r="AL505" s="1" t="str">
        <f t="shared" si="613"/>
        <v>YE Feb-08</v>
      </c>
      <c r="AM505" s="35">
        <f t="shared" si="614"/>
        <v>5.2753313084517681E-2</v>
      </c>
      <c r="AN505" s="35">
        <f t="shared" si="578"/>
        <v>0.17294490382118466</v>
      </c>
      <c r="AO505" s="35">
        <f t="shared" si="579"/>
        <v>2.0198066662390171E-2</v>
      </c>
      <c r="AP505" s="35">
        <f t="shared" si="580"/>
        <v>3.2905962002742893E-2</v>
      </c>
      <c r="AQ505" s="35">
        <f t="shared" si="581"/>
        <v>3.1038925391554138E-2</v>
      </c>
      <c r="AR505" s="35">
        <f t="shared" si="582"/>
        <v>5.7603282832431033E-2</v>
      </c>
      <c r="AS505" s="35">
        <f t="shared" si="583"/>
        <v>3.0644710678305959E-2</v>
      </c>
      <c r="AT505" s="35">
        <f t="shared" si="584"/>
        <v>7.7959806250825362E-3</v>
      </c>
      <c r="AU505" s="35">
        <f t="shared" si="585"/>
        <v>1.2053970615815875E-2</v>
      </c>
      <c r="AV505" s="35">
        <f t="shared" si="586"/>
        <v>1.7022262898907618E-2</v>
      </c>
      <c r="AW505" s="35">
        <f t="shared" si="587"/>
        <v>3.3078429027907266E-2</v>
      </c>
      <c r="AX505" s="35">
        <f t="shared" si="588"/>
        <v>1.1249144891787036E-2</v>
      </c>
      <c r="AY505" s="35">
        <f t="shared" si="589"/>
        <v>1.6263108205132489E-2</v>
      </c>
      <c r="AZ505" s="35">
        <f t="shared" si="590"/>
        <v>5.8158523870699653E-3</v>
      </c>
      <c r="BA505" s="35">
        <f t="shared" si="591"/>
        <v>6.4347514387062803E-3</v>
      </c>
      <c r="BB505" s="35">
        <f t="shared" si="592"/>
        <v>6.2858693862985135E-3</v>
      </c>
      <c r="BC505" s="35">
        <f t="shared" si="593"/>
        <v>6.8284124710116675E-2</v>
      </c>
      <c r="BD505" s="35">
        <f t="shared" si="594"/>
        <v>5.7939345751632128E-2</v>
      </c>
      <c r="BE505" s="35">
        <f t="shared" si="595"/>
        <v>2.1866114625353626E-2</v>
      </c>
      <c r="BF505" s="35">
        <f t="shared" si="596"/>
        <v>3.8630686460056803E-2</v>
      </c>
      <c r="BG505" s="35">
        <f t="shared" si="597"/>
        <v>0.12527147573132305</v>
      </c>
      <c r="BH505" s="35">
        <f t="shared" si="598"/>
        <v>9.3739101318320445E-3</v>
      </c>
      <c r="BI505" s="35">
        <f t="shared" si="599"/>
        <v>1.0750954403701378E-2</v>
      </c>
      <c r="BJ505" s="35">
        <f t="shared" si="600"/>
        <v>7.8684791794705385E-3</v>
      </c>
      <c r="BK505" s="35">
        <f t="shared" si="601"/>
        <v>0.153264819446327</v>
      </c>
      <c r="BL505" s="35">
        <f t="shared" si="602"/>
        <v>3.8614014851558291E-2</v>
      </c>
      <c r="BM505" s="35">
        <f t="shared" si="603"/>
        <v>1.6779958658693538E-2</v>
      </c>
      <c r="BN505" s="35">
        <f t="shared" si="604"/>
        <v>7.2829600529600413E-2</v>
      </c>
      <c r="BO505" s="35">
        <f t="shared" si="605"/>
        <v>8.9219718860394925E-3</v>
      </c>
      <c r="BP505" s="35">
        <f t="shared" si="606"/>
        <v>1.0465303981391181E-2</v>
      </c>
      <c r="BQ505" s="35">
        <f t="shared" si="607"/>
        <v>2.7153798219147957E-2</v>
      </c>
      <c r="BR505" s="35">
        <f t="shared" si="608"/>
        <v>2.6528352884541587E-3</v>
      </c>
      <c r="BS505" s="35">
        <f t="shared" si="609"/>
        <v>1.2865342622814769E-2</v>
      </c>
      <c r="BT505" s="35">
        <f t="shared" si="610"/>
        <v>1.3583078311255993E-2</v>
      </c>
      <c r="BU505" s="35">
        <f t="shared" si="611"/>
        <v>1</v>
      </c>
    </row>
    <row r="506" spans="1:73">
      <c r="A506" s="2" t="str">
        <f>"YE "&amp;TEXT(A91,"mmm-yy")</f>
        <v>YE Mar-08</v>
      </c>
      <c r="B506" s="18">
        <f t="shared" ref="B506:AJ506" si="624">IF(OR(B80="C",B81="C",B82="C",B83="C",B84="C",B85="C",B86="C",B87="C",B88="C",B89="C",B90="C",B91="C"),"C",SUM(B80:B91))</f>
        <v>1735977</v>
      </c>
      <c r="C506" s="18">
        <f t="shared" si="624"/>
        <v>5653135</v>
      </c>
      <c r="D506" s="18">
        <f t="shared" si="624"/>
        <v>666695</v>
      </c>
      <c r="E506" s="18">
        <f t="shared" si="624"/>
        <v>1065815</v>
      </c>
      <c r="F506" s="18">
        <f t="shared" si="624"/>
        <v>1024517</v>
      </c>
      <c r="G506" s="18">
        <f t="shared" si="624"/>
        <v>1883006</v>
      </c>
      <c r="H506" s="18">
        <f t="shared" si="624"/>
        <v>1000550</v>
      </c>
      <c r="I506" s="18">
        <f t="shared" si="624"/>
        <v>257960</v>
      </c>
      <c r="J506" s="18">
        <f t="shared" si="624"/>
        <v>400074</v>
      </c>
      <c r="K506" s="18">
        <f t="shared" si="624"/>
        <v>561095</v>
      </c>
      <c r="L506" s="18">
        <f t="shared" si="624"/>
        <v>1090673</v>
      </c>
      <c r="M506" s="18">
        <f t="shared" si="624"/>
        <v>366675</v>
      </c>
      <c r="N506" s="18">
        <f t="shared" si="624"/>
        <v>535541</v>
      </c>
      <c r="O506" s="18">
        <f t="shared" si="624"/>
        <v>195452</v>
      </c>
      <c r="P506" s="18">
        <f t="shared" si="624"/>
        <v>213308</v>
      </c>
      <c r="Q506" s="18">
        <f t="shared" si="624"/>
        <v>207248</v>
      </c>
      <c r="R506" s="18">
        <f t="shared" si="624"/>
        <v>2260481</v>
      </c>
      <c r="S506" s="18">
        <f t="shared" si="624"/>
        <v>1920764</v>
      </c>
      <c r="T506" s="18">
        <f t="shared" si="624"/>
        <v>725016</v>
      </c>
      <c r="U506" s="18">
        <f t="shared" si="624"/>
        <v>1283084</v>
      </c>
      <c r="V506" s="18">
        <f t="shared" si="624"/>
        <v>4151697</v>
      </c>
      <c r="W506" s="18">
        <f t="shared" si="624"/>
        <v>312030</v>
      </c>
      <c r="X506" s="18">
        <f t="shared" si="624"/>
        <v>357636</v>
      </c>
      <c r="Y506" s="18">
        <f t="shared" si="624"/>
        <v>261197</v>
      </c>
      <c r="Z506" s="18">
        <f t="shared" si="624"/>
        <v>5082560</v>
      </c>
      <c r="AA506" s="18">
        <f t="shared" si="624"/>
        <v>1277714</v>
      </c>
      <c r="AB506" s="18">
        <f t="shared" si="624"/>
        <v>555980</v>
      </c>
      <c r="AC506" s="18">
        <f t="shared" si="624"/>
        <v>2399111</v>
      </c>
      <c r="AD506" s="18">
        <f t="shared" si="624"/>
        <v>292544</v>
      </c>
      <c r="AE506" s="18">
        <f t="shared" si="624"/>
        <v>353181</v>
      </c>
      <c r="AF506" s="18">
        <f t="shared" si="624"/>
        <v>882772</v>
      </c>
      <c r="AG506" s="18">
        <f t="shared" si="624"/>
        <v>86074</v>
      </c>
      <c r="AH506" s="18">
        <f t="shared" si="624"/>
        <v>419802</v>
      </c>
      <c r="AI506" s="18">
        <f t="shared" si="624"/>
        <v>445150</v>
      </c>
      <c r="AJ506" s="18">
        <f t="shared" si="624"/>
        <v>32921185</v>
      </c>
      <c r="AL506" s="1" t="str">
        <f t="shared" si="613"/>
        <v>YE Mar-08</v>
      </c>
      <c r="AM506" s="35">
        <f t="shared" si="614"/>
        <v>5.2731303566381345E-2</v>
      </c>
      <c r="AN506" s="35">
        <f t="shared" si="578"/>
        <v>0.17171723921845461</v>
      </c>
      <c r="AO506" s="35">
        <f t="shared" si="579"/>
        <v>2.0251245512577995E-2</v>
      </c>
      <c r="AP506" s="35">
        <f t="shared" si="580"/>
        <v>3.2374745927280561E-2</v>
      </c>
      <c r="AQ506" s="35">
        <f t="shared" si="581"/>
        <v>3.1120295335663038E-2</v>
      </c>
      <c r="AR506" s="35">
        <f t="shared" si="582"/>
        <v>5.7197394322227466E-2</v>
      </c>
      <c r="AS506" s="35">
        <f t="shared" si="583"/>
        <v>3.0392283874350209E-2</v>
      </c>
      <c r="AT506" s="35">
        <f t="shared" si="584"/>
        <v>7.8356839220702409E-3</v>
      </c>
      <c r="AU506" s="35">
        <f t="shared" si="585"/>
        <v>1.2152478715453286E-2</v>
      </c>
      <c r="AV506" s="35">
        <f t="shared" si="586"/>
        <v>1.7043584548976594E-2</v>
      </c>
      <c r="AW506" s="35">
        <f t="shared" si="587"/>
        <v>3.3129822027973779E-2</v>
      </c>
      <c r="AX506" s="35">
        <f t="shared" si="588"/>
        <v>1.1137964808982423E-2</v>
      </c>
      <c r="AY506" s="35">
        <f t="shared" si="589"/>
        <v>1.6267367046477823E-2</v>
      </c>
      <c r="AZ506" s="35">
        <f t="shared" si="590"/>
        <v>5.9369673357748207E-3</v>
      </c>
      <c r="BA506" s="35">
        <f t="shared" si="591"/>
        <v>6.479353644165603E-3</v>
      </c>
      <c r="BB506" s="35">
        <f t="shared" si="592"/>
        <v>6.2952776456862052E-3</v>
      </c>
      <c r="BC506" s="35">
        <f t="shared" si="593"/>
        <v>6.8663415366123665E-2</v>
      </c>
      <c r="BD506" s="35">
        <f t="shared" si="594"/>
        <v>5.8344315370178805E-2</v>
      </c>
      <c r="BE506" s="35">
        <f t="shared" si="595"/>
        <v>2.2022779556689711E-2</v>
      </c>
      <c r="BF506" s="35">
        <f t="shared" si="596"/>
        <v>3.8974417233158525E-2</v>
      </c>
      <c r="BG506" s="35">
        <f t="shared" si="597"/>
        <v>0.12611019317804023</v>
      </c>
      <c r="BH506" s="35">
        <f t="shared" si="598"/>
        <v>9.4780913870506182E-3</v>
      </c>
      <c r="BI506" s="35">
        <f t="shared" si="599"/>
        <v>1.0863399965705973E-2</v>
      </c>
      <c r="BJ506" s="35">
        <f t="shared" si="600"/>
        <v>7.9340096658124543E-3</v>
      </c>
      <c r="BK506" s="35">
        <f t="shared" si="601"/>
        <v>0.15438569419660927</v>
      </c>
      <c r="BL506" s="35">
        <f t="shared" si="602"/>
        <v>3.8811300383020844E-2</v>
      </c>
      <c r="BM506" s="35">
        <f t="shared" si="603"/>
        <v>1.6888213471052151E-2</v>
      </c>
      <c r="BN506" s="35">
        <f t="shared" si="604"/>
        <v>7.2874381648169714E-2</v>
      </c>
      <c r="BO506" s="35">
        <f t="shared" si="605"/>
        <v>8.8861928876496996E-3</v>
      </c>
      <c r="BP506" s="35">
        <f t="shared" si="606"/>
        <v>1.0728076768804039E-2</v>
      </c>
      <c r="BQ506" s="35">
        <f t="shared" si="607"/>
        <v>2.6814709130306216E-2</v>
      </c>
      <c r="BR506" s="35">
        <f t="shared" si="608"/>
        <v>2.6145474411082103E-3</v>
      </c>
      <c r="BS506" s="35">
        <f t="shared" si="609"/>
        <v>1.2751728104562458E-2</v>
      </c>
      <c r="BT506" s="35">
        <f t="shared" si="610"/>
        <v>1.3521688238136022E-2</v>
      </c>
      <c r="BU506" s="35">
        <f t="shared" si="611"/>
        <v>1</v>
      </c>
    </row>
    <row r="507" spans="1:73">
      <c r="A507" s="2" t="str">
        <f>"YE "&amp;TEXT(A92,"mmm-yy")</f>
        <v>YE Apr-08</v>
      </c>
      <c r="B507" s="18">
        <f t="shared" ref="B507:AJ507" si="625">IF(OR(B81="C",B82="C",B83="C",B84="C",B85="C",B86="C",B87="C",B88="C",B89="C",B90="C",B91="C",B92="C"),"C",SUM(B81:B92))</f>
        <v>1726956</v>
      </c>
      <c r="C507" s="18">
        <f t="shared" si="625"/>
        <v>5667858</v>
      </c>
      <c r="D507" s="18">
        <f t="shared" si="625"/>
        <v>653934</v>
      </c>
      <c r="E507" s="18">
        <f t="shared" si="625"/>
        <v>1064793</v>
      </c>
      <c r="F507" s="18">
        <f t="shared" si="625"/>
        <v>1013421</v>
      </c>
      <c r="G507" s="18">
        <f t="shared" si="625"/>
        <v>1875177</v>
      </c>
      <c r="H507" s="18">
        <f t="shared" si="625"/>
        <v>989555</v>
      </c>
      <c r="I507" s="18">
        <f t="shared" si="625"/>
        <v>252072</v>
      </c>
      <c r="J507" s="18">
        <f t="shared" si="625"/>
        <v>394823</v>
      </c>
      <c r="K507" s="18">
        <f t="shared" si="625"/>
        <v>556321</v>
      </c>
      <c r="L507" s="18">
        <f t="shared" si="625"/>
        <v>1081880</v>
      </c>
      <c r="M507" s="18">
        <f t="shared" si="625"/>
        <v>364440</v>
      </c>
      <c r="N507" s="18">
        <f t="shared" si="625"/>
        <v>539723</v>
      </c>
      <c r="O507" s="18">
        <f t="shared" si="625"/>
        <v>195691</v>
      </c>
      <c r="P507" s="18">
        <f t="shared" si="625"/>
        <v>211770</v>
      </c>
      <c r="Q507" s="18">
        <f t="shared" si="625"/>
        <v>208860</v>
      </c>
      <c r="R507" s="18">
        <f t="shared" si="625"/>
        <v>2278391</v>
      </c>
      <c r="S507" s="18">
        <f t="shared" si="625"/>
        <v>1939929</v>
      </c>
      <c r="T507" s="18">
        <f t="shared" si="625"/>
        <v>724114</v>
      </c>
      <c r="U507" s="18">
        <f t="shared" si="625"/>
        <v>1274044</v>
      </c>
      <c r="V507" s="18">
        <f t="shared" si="625"/>
        <v>4133858</v>
      </c>
      <c r="W507" s="18">
        <f t="shared" si="625"/>
        <v>310723</v>
      </c>
      <c r="X507" s="18">
        <f t="shared" si="625"/>
        <v>359792</v>
      </c>
      <c r="Y507" s="18">
        <f t="shared" si="625"/>
        <v>264116</v>
      </c>
      <c r="Z507" s="18">
        <f t="shared" si="625"/>
        <v>5068489</v>
      </c>
      <c r="AA507" s="18">
        <f t="shared" si="625"/>
        <v>1276209</v>
      </c>
      <c r="AB507" s="18">
        <f t="shared" si="625"/>
        <v>548578</v>
      </c>
      <c r="AC507" s="18">
        <f t="shared" si="625"/>
        <v>2397321</v>
      </c>
      <c r="AD507" s="18">
        <f t="shared" si="625"/>
        <v>285777</v>
      </c>
      <c r="AE507" s="18">
        <f t="shared" si="625"/>
        <v>345927</v>
      </c>
      <c r="AF507" s="18">
        <f t="shared" si="625"/>
        <v>879560</v>
      </c>
      <c r="AG507" s="18">
        <f t="shared" si="625"/>
        <v>84854</v>
      </c>
      <c r="AH507" s="18">
        <f t="shared" si="625"/>
        <v>416495</v>
      </c>
      <c r="AI507" s="18">
        <f t="shared" si="625"/>
        <v>447623</v>
      </c>
      <c r="AJ507" s="18">
        <f t="shared" si="625"/>
        <v>32824652</v>
      </c>
      <c r="AL507" s="1" t="str">
        <f t="shared" si="613"/>
        <v>YE Apr-08</v>
      </c>
      <c r="AM507" s="35">
        <f t="shared" si="614"/>
        <v>5.2611555485797684E-2</v>
      </c>
      <c r="AN507" s="35">
        <f t="shared" si="578"/>
        <v>0.17267077195517563</v>
      </c>
      <c r="AO507" s="35">
        <f t="shared" si="579"/>
        <v>1.9922039082089889E-2</v>
      </c>
      <c r="AP507" s="35">
        <f t="shared" si="580"/>
        <v>3.2438820676606105E-2</v>
      </c>
      <c r="AQ507" s="35">
        <f t="shared" si="581"/>
        <v>3.0873777428013557E-2</v>
      </c>
      <c r="AR507" s="35">
        <f t="shared" si="582"/>
        <v>5.7127094599510146E-2</v>
      </c>
      <c r="AS507" s="35">
        <f t="shared" si="583"/>
        <v>3.0146701936093642E-2</v>
      </c>
      <c r="AT507" s="35">
        <f t="shared" si="584"/>
        <v>7.6793502639418689E-3</v>
      </c>
      <c r="AU507" s="35">
        <f t="shared" si="585"/>
        <v>1.2028246331446255E-2</v>
      </c>
      <c r="AV507" s="35">
        <f t="shared" si="586"/>
        <v>1.6948268027335064E-2</v>
      </c>
      <c r="AW507" s="35">
        <f t="shared" si="587"/>
        <v>3.2959374557878021E-2</v>
      </c>
      <c r="AX507" s="35">
        <f t="shared" si="588"/>
        <v>1.1102631034747908E-2</v>
      </c>
      <c r="AY507" s="35">
        <f t="shared" si="589"/>
        <v>1.6442611486025809E-2</v>
      </c>
      <c r="AZ507" s="35">
        <f t="shared" si="590"/>
        <v>5.961708291682727E-3</v>
      </c>
      <c r="BA507" s="35">
        <f t="shared" si="591"/>
        <v>6.451553545792351E-3</v>
      </c>
      <c r="BB507" s="35">
        <f t="shared" si="592"/>
        <v>6.3629006638059715E-3</v>
      </c>
      <c r="BC507" s="35">
        <f t="shared" si="593"/>
        <v>6.9410971973137753E-2</v>
      </c>
      <c r="BD507" s="35">
        <f t="shared" si="594"/>
        <v>5.9099758315792658E-2</v>
      </c>
      <c r="BE507" s="35">
        <f t="shared" si="595"/>
        <v>2.2060066318448708E-2</v>
      </c>
      <c r="BF507" s="35">
        <f t="shared" si="596"/>
        <v>3.8813633119400628E-2</v>
      </c>
      <c r="BG507" s="35">
        <f t="shared" si="597"/>
        <v>0.12593760323795664</v>
      </c>
      <c r="BH507" s="35">
        <f t="shared" si="598"/>
        <v>9.4661475771319684E-3</v>
      </c>
      <c r="BI507" s="35">
        <f t="shared" si="599"/>
        <v>1.0961030142832893E-2</v>
      </c>
      <c r="BJ507" s="35">
        <f t="shared" si="600"/>
        <v>8.0462696146786257E-3</v>
      </c>
      <c r="BK507" s="35">
        <f t="shared" si="601"/>
        <v>0.15441105057260013</v>
      </c>
      <c r="BL507" s="35">
        <f t="shared" si="602"/>
        <v>3.8879589645002176E-2</v>
      </c>
      <c r="BM507" s="35">
        <f t="shared" si="603"/>
        <v>1.6712378245472337E-2</v>
      </c>
      <c r="BN507" s="35">
        <f t="shared" si="604"/>
        <v>7.3034163469577681E-2</v>
      </c>
      <c r="BO507" s="35">
        <f t="shared" si="605"/>
        <v>8.7061699846810257E-3</v>
      </c>
      <c r="BP507" s="35">
        <f t="shared" si="606"/>
        <v>1.0538634194811875E-2</v>
      </c>
      <c r="BQ507" s="35">
        <f t="shared" si="607"/>
        <v>2.6795714391732166E-2</v>
      </c>
      <c r="BR507" s="35">
        <f t="shared" si="608"/>
        <v>2.5850692948702091E-3</v>
      </c>
      <c r="BS507" s="35">
        <f t="shared" si="609"/>
        <v>1.2688481815435545E-2</v>
      </c>
      <c r="BT507" s="35">
        <f t="shared" si="610"/>
        <v>1.3636793468518722E-2</v>
      </c>
      <c r="BU507" s="35">
        <f t="shared" si="611"/>
        <v>1</v>
      </c>
    </row>
    <row r="508" spans="1:73">
      <c r="A508" s="2" t="str">
        <f>"YE "&amp;TEXT(A93,"mmm-yy")</f>
        <v>YE May-08</v>
      </c>
      <c r="B508" s="18">
        <f t="shared" ref="B508:AJ508" si="626">IF(OR(B82="C",B83="C",B84="C",B85="C",B86="C",B87="C",B88="C",B89="C",B90="C",B91="C",B92="C",B93="C"),"C",SUM(B82:B93))</f>
        <v>1726096</v>
      </c>
      <c r="C508" s="18">
        <f t="shared" si="626"/>
        <v>5707303</v>
      </c>
      <c r="D508" s="18">
        <f t="shared" si="626"/>
        <v>653199</v>
      </c>
      <c r="E508" s="18">
        <f t="shared" si="626"/>
        <v>1065497</v>
      </c>
      <c r="F508" s="18">
        <f t="shared" si="626"/>
        <v>1013097</v>
      </c>
      <c r="G508" s="18">
        <f t="shared" si="626"/>
        <v>1878183</v>
      </c>
      <c r="H508" s="18">
        <f t="shared" si="626"/>
        <v>992133</v>
      </c>
      <c r="I508" s="18">
        <f t="shared" si="626"/>
        <v>250742</v>
      </c>
      <c r="J508" s="18">
        <f t="shared" si="626"/>
        <v>390966</v>
      </c>
      <c r="K508" s="18">
        <f t="shared" si="626"/>
        <v>558617</v>
      </c>
      <c r="L508" s="18">
        <f t="shared" si="626"/>
        <v>1084118</v>
      </c>
      <c r="M508" s="18">
        <f t="shared" si="626"/>
        <v>365686</v>
      </c>
      <c r="N508" s="18">
        <f t="shared" si="626"/>
        <v>539688</v>
      </c>
      <c r="O508" s="18">
        <f t="shared" si="626"/>
        <v>196213</v>
      </c>
      <c r="P508" s="18">
        <f t="shared" si="626"/>
        <v>211867</v>
      </c>
      <c r="Q508" s="18">
        <f t="shared" si="626"/>
        <v>209735</v>
      </c>
      <c r="R508" s="18">
        <f t="shared" si="626"/>
        <v>2299770</v>
      </c>
      <c r="S508" s="18">
        <f t="shared" si="626"/>
        <v>1959238</v>
      </c>
      <c r="T508" s="18">
        <f t="shared" si="626"/>
        <v>727430</v>
      </c>
      <c r="U508" s="18">
        <f t="shared" si="626"/>
        <v>1272248</v>
      </c>
      <c r="V508" s="18">
        <f t="shared" si="626"/>
        <v>4146909</v>
      </c>
      <c r="W508" s="18">
        <f t="shared" si="626"/>
        <v>313914</v>
      </c>
      <c r="X508" s="18">
        <f t="shared" si="626"/>
        <v>362810</v>
      </c>
      <c r="Y508" s="18">
        <f t="shared" si="626"/>
        <v>267112</v>
      </c>
      <c r="Z508" s="18">
        <f t="shared" si="626"/>
        <v>5090743</v>
      </c>
      <c r="AA508" s="18">
        <f t="shared" si="626"/>
        <v>1276433</v>
      </c>
      <c r="AB508" s="18">
        <f t="shared" si="626"/>
        <v>545976</v>
      </c>
      <c r="AC508" s="18">
        <f t="shared" si="626"/>
        <v>2403213</v>
      </c>
      <c r="AD508" s="18">
        <f t="shared" si="626"/>
        <v>283011</v>
      </c>
      <c r="AE508" s="18">
        <f t="shared" si="626"/>
        <v>344703</v>
      </c>
      <c r="AF508" s="18">
        <f t="shared" si="626"/>
        <v>878256</v>
      </c>
      <c r="AG508" s="18">
        <f t="shared" si="626"/>
        <v>84346</v>
      </c>
      <c r="AH508" s="18">
        <f t="shared" si="626"/>
        <v>417862</v>
      </c>
      <c r="AI508" s="18">
        <f t="shared" si="626"/>
        <v>449137</v>
      </c>
      <c r="AJ508" s="18">
        <f t="shared" si="626"/>
        <v>32916263</v>
      </c>
      <c r="AL508" s="1" t="str">
        <f t="shared" si="613"/>
        <v>YE May-08</v>
      </c>
      <c r="AM508" s="35">
        <f t="shared" si="614"/>
        <v>5.2439002568426436E-2</v>
      </c>
      <c r="AN508" s="35">
        <f t="shared" si="578"/>
        <v>0.17338854656739133</v>
      </c>
      <c r="AO508" s="35">
        <f t="shared" si="579"/>
        <v>1.984426360914664E-2</v>
      </c>
      <c r="AP508" s="35">
        <f t="shared" si="580"/>
        <v>3.2369926075751676E-2</v>
      </c>
      <c r="AQ508" s="35">
        <f t="shared" si="581"/>
        <v>3.0778007819417412E-2</v>
      </c>
      <c r="AR508" s="35">
        <f t="shared" si="582"/>
        <v>5.7059423786959051E-2</v>
      </c>
      <c r="AS508" s="35">
        <f t="shared" si="583"/>
        <v>3.0141118996406122E-2</v>
      </c>
      <c r="AT508" s="35">
        <f t="shared" si="584"/>
        <v>7.6175718975146113E-3</v>
      </c>
      <c r="AU508" s="35">
        <f t="shared" si="585"/>
        <v>1.1877593759656132E-2</v>
      </c>
      <c r="AV508" s="35">
        <f t="shared" si="586"/>
        <v>1.6970851156463296E-2</v>
      </c>
      <c r="AW508" s="35">
        <f t="shared" si="587"/>
        <v>3.2935634279018855E-2</v>
      </c>
      <c r="AX508" s="35">
        <f t="shared" si="588"/>
        <v>1.1109584341333037E-2</v>
      </c>
      <c r="AY508" s="35">
        <f t="shared" si="589"/>
        <v>1.639578587642224E-2</v>
      </c>
      <c r="AZ508" s="35">
        <f t="shared" si="590"/>
        <v>5.9609743669869208E-3</v>
      </c>
      <c r="BA508" s="35">
        <f t="shared" si="591"/>
        <v>6.436544756007084E-3</v>
      </c>
      <c r="BB508" s="35">
        <f t="shared" si="592"/>
        <v>6.3717743414554683E-3</v>
      </c>
      <c r="BC508" s="35">
        <f t="shared" si="593"/>
        <v>6.9867287182630661E-2</v>
      </c>
      <c r="BD508" s="35">
        <f t="shared" si="594"/>
        <v>5.9521884364576866E-2</v>
      </c>
      <c r="BE508" s="35">
        <f t="shared" si="595"/>
        <v>2.2099410252008254E-2</v>
      </c>
      <c r="BF508" s="35">
        <f t="shared" si="596"/>
        <v>3.8651046140930394E-2</v>
      </c>
      <c r="BG508" s="35">
        <f t="shared" si="597"/>
        <v>0.12598359054306985</v>
      </c>
      <c r="BH508" s="35">
        <f t="shared" si="598"/>
        <v>9.5367447999792684E-3</v>
      </c>
      <c r="BI508" s="35">
        <f t="shared" si="599"/>
        <v>1.1022211117951026E-2</v>
      </c>
      <c r="BJ508" s="35">
        <f t="shared" si="600"/>
        <v>8.1148944520220909E-3</v>
      </c>
      <c r="BK508" s="35">
        <f t="shared" si="601"/>
        <v>0.15465738015278344</v>
      </c>
      <c r="BL508" s="35">
        <f t="shared" si="602"/>
        <v>3.8778186940601367E-2</v>
      </c>
      <c r="BM508" s="35">
        <f t="shared" si="603"/>
        <v>1.6586816067182354E-2</v>
      </c>
      <c r="BN508" s="35">
        <f t="shared" si="604"/>
        <v>7.3009897873279231E-2</v>
      </c>
      <c r="BO508" s="35">
        <f t="shared" si="605"/>
        <v>8.5979079702941975E-3</v>
      </c>
      <c r="BP508" s="35">
        <f t="shared" si="606"/>
        <v>1.0472118296053231E-2</v>
      </c>
      <c r="BQ508" s="35">
        <f t="shared" si="607"/>
        <v>2.6681522139982903E-2</v>
      </c>
      <c r="BR508" s="35">
        <f t="shared" si="608"/>
        <v>2.5624415505490403E-3</v>
      </c>
      <c r="BS508" s="35">
        <f t="shared" si="609"/>
        <v>1.2694697450922663E-2</v>
      </c>
      <c r="BT508" s="35">
        <f t="shared" si="610"/>
        <v>1.3644835685022932E-2</v>
      </c>
      <c r="BU508" s="35">
        <f t="shared" si="611"/>
        <v>1</v>
      </c>
    </row>
    <row r="509" spans="1:73">
      <c r="A509" s="2" t="str">
        <f>"YE "&amp;TEXT(A94,"mmm-yy")</f>
        <v>YE Jun-08</v>
      </c>
      <c r="B509" s="18">
        <f t="shared" ref="B509:AJ509" si="627">IF(OR(B83="C",B84="C",B85="C",B86="C",B87="C",B88="C",B89="C",B90="C",B91="C",B92="C",B93="C",B94="C"),"C",SUM(B83:B94))</f>
        <v>1718805</v>
      </c>
      <c r="C509" s="18">
        <f t="shared" si="627"/>
        <v>5706445</v>
      </c>
      <c r="D509" s="18">
        <f t="shared" si="627"/>
        <v>649097</v>
      </c>
      <c r="E509" s="18">
        <f t="shared" si="627"/>
        <v>1055309</v>
      </c>
      <c r="F509" s="18">
        <f t="shared" si="627"/>
        <v>1008932</v>
      </c>
      <c r="G509" s="18">
        <f t="shared" si="627"/>
        <v>1872865</v>
      </c>
      <c r="H509" s="18">
        <f t="shared" si="627"/>
        <v>985354</v>
      </c>
      <c r="I509" s="18">
        <f t="shared" si="627"/>
        <v>246974</v>
      </c>
      <c r="J509" s="18">
        <f t="shared" si="627"/>
        <v>387095</v>
      </c>
      <c r="K509" s="18">
        <f t="shared" si="627"/>
        <v>555421</v>
      </c>
      <c r="L509" s="18">
        <f t="shared" si="627"/>
        <v>1072582</v>
      </c>
      <c r="M509" s="18">
        <f t="shared" si="627"/>
        <v>365464</v>
      </c>
      <c r="N509" s="18">
        <f t="shared" si="627"/>
        <v>537207</v>
      </c>
      <c r="O509" s="18">
        <f t="shared" si="627"/>
        <v>195287</v>
      </c>
      <c r="P509" s="18">
        <f t="shared" si="627"/>
        <v>209419</v>
      </c>
      <c r="Q509" s="18">
        <f t="shared" si="627"/>
        <v>208413</v>
      </c>
      <c r="R509" s="18">
        <f t="shared" si="627"/>
        <v>2306253</v>
      </c>
      <c r="S509" s="18">
        <f t="shared" si="627"/>
        <v>1964966</v>
      </c>
      <c r="T509" s="18">
        <f t="shared" si="627"/>
        <v>727566</v>
      </c>
      <c r="U509" s="18">
        <f t="shared" si="627"/>
        <v>1271615</v>
      </c>
      <c r="V509" s="18">
        <f t="shared" si="627"/>
        <v>4147242</v>
      </c>
      <c r="W509" s="18">
        <f t="shared" si="627"/>
        <v>312127</v>
      </c>
      <c r="X509" s="18">
        <f t="shared" si="627"/>
        <v>364818</v>
      </c>
      <c r="Y509" s="18">
        <f t="shared" si="627"/>
        <v>265651</v>
      </c>
      <c r="Z509" s="18">
        <f t="shared" si="627"/>
        <v>5089836</v>
      </c>
      <c r="AA509" s="18">
        <f t="shared" si="627"/>
        <v>1269159</v>
      </c>
      <c r="AB509" s="18">
        <f t="shared" si="627"/>
        <v>543561</v>
      </c>
      <c r="AC509" s="18">
        <f t="shared" si="627"/>
        <v>2402477</v>
      </c>
      <c r="AD509" s="18">
        <f t="shared" si="627"/>
        <v>279681</v>
      </c>
      <c r="AE509" s="18">
        <f t="shared" si="627"/>
        <v>342204</v>
      </c>
      <c r="AF509" s="18">
        <f t="shared" si="627"/>
        <v>868334</v>
      </c>
      <c r="AG509" s="18">
        <f t="shared" si="627"/>
        <v>83475</v>
      </c>
      <c r="AH509" s="18">
        <f t="shared" si="627"/>
        <v>416844</v>
      </c>
      <c r="AI509" s="18">
        <f t="shared" si="627"/>
        <v>446836</v>
      </c>
      <c r="AJ509" s="18">
        <f t="shared" si="627"/>
        <v>32822507</v>
      </c>
      <c r="AL509" s="1" t="str">
        <f t="shared" si="613"/>
        <v>YE Jun-08</v>
      </c>
      <c r="AM509" s="35">
        <f t="shared" si="614"/>
        <v>5.2366658037425358E-2</v>
      </c>
      <c r="AN509" s="35">
        <f t="shared" si="578"/>
        <v>0.17385768247379763</v>
      </c>
      <c r="AO509" s="35">
        <f t="shared" si="579"/>
        <v>1.9775972627563154E-2</v>
      </c>
      <c r="AP509" s="35">
        <f t="shared" si="580"/>
        <v>3.2151992533659905E-2</v>
      </c>
      <c r="AQ509" s="35">
        <f t="shared" si="581"/>
        <v>3.0739029166784854E-2</v>
      </c>
      <c r="AR509" s="35">
        <f t="shared" si="582"/>
        <v>5.7060388470630836E-2</v>
      </c>
      <c r="AS509" s="35">
        <f t="shared" si="583"/>
        <v>3.0020680626254417E-2</v>
      </c>
      <c r="AT509" s="35">
        <f t="shared" si="584"/>
        <v>7.5245318707678243E-3</v>
      </c>
      <c r="AU509" s="35">
        <f t="shared" si="585"/>
        <v>1.1793584201231186E-2</v>
      </c>
      <c r="AV509" s="35">
        <f t="shared" si="586"/>
        <v>1.6921955413095043E-2</v>
      </c>
      <c r="AW509" s="35">
        <f t="shared" si="587"/>
        <v>3.267824727708947E-2</v>
      </c>
      <c r="AX509" s="35">
        <f t="shared" si="588"/>
        <v>1.1134554712715881E-2</v>
      </c>
      <c r="AY509" s="35">
        <f t="shared" si="589"/>
        <v>1.6367031317869776E-2</v>
      </c>
      <c r="AZ509" s="35">
        <f t="shared" si="590"/>
        <v>5.949789271124232E-3</v>
      </c>
      <c r="BA509" s="35">
        <f t="shared" si="591"/>
        <v>6.3803474853398618E-3</v>
      </c>
      <c r="BB509" s="35">
        <f t="shared" si="592"/>
        <v>6.3496977851204362E-3</v>
      </c>
      <c r="BC509" s="35">
        <f t="shared" si="593"/>
        <v>7.0264376819235655E-2</v>
      </c>
      <c r="BD509" s="35">
        <f t="shared" si="594"/>
        <v>5.9866420319447264E-2</v>
      </c>
      <c r="BE509" s="35">
        <f t="shared" si="595"/>
        <v>2.2166679711577181E-2</v>
      </c>
      <c r="BF509" s="35">
        <f t="shared" si="596"/>
        <v>3.8742165551217643E-2</v>
      </c>
      <c r="BG509" s="35">
        <f t="shared" si="597"/>
        <v>0.12635360242287402</v>
      </c>
      <c r="BH509" s="35">
        <f t="shared" si="598"/>
        <v>9.5095417300086194E-3</v>
      </c>
      <c r="BI509" s="35">
        <f t="shared" si="599"/>
        <v>1.1114873096073983E-2</v>
      </c>
      <c r="BJ509" s="35">
        <f t="shared" si="600"/>
        <v>8.0935621401497446E-3</v>
      </c>
      <c r="BK509" s="35">
        <f t="shared" si="601"/>
        <v>0.15507151845530873</v>
      </c>
      <c r="BL509" s="35">
        <f t="shared" si="602"/>
        <v>3.8667338847699843E-2</v>
      </c>
      <c r="BM509" s="35">
        <f t="shared" si="603"/>
        <v>1.6560617993013147E-2</v>
      </c>
      <c r="BN509" s="35">
        <f t="shared" si="604"/>
        <v>7.3196023691913595E-2</v>
      </c>
      <c r="BO509" s="35">
        <f t="shared" si="605"/>
        <v>8.5210127306850746E-3</v>
      </c>
      <c r="BP509" s="35">
        <f t="shared" si="606"/>
        <v>1.0425894646012263E-2</v>
      </c>
      <c r="BQ509" s="35">
        <f t="shared" si="607"/>
        <v>2.6455444125581266E-2</v>
      </c>
      <c r="BR509" s="35">
        <f t="shared" si="608"/>
        <v>2.5432243795393203E-3</v>
      </c>
      <c r="BS509" s="35">
        <f t="shared" si="609"/>
        <v>1.2699943974419748E-2</v>
      </c>
      <c r="BT509" s="35">
        <f t="shared" si="610"/>
        <v>1.3613707204023141E-2</v>
      </c>
      <c r="BU509" s="35">
        <f t="shared" si="611"/>
        <v>1</v>
      </c>
    </row>
    <row r="510" spans="1:73">
      <c r="A510" s="2" t="str">
        <f>"YE "&amp;TEXT(A95,"mmm-yy")</f>
        <v>YE Jul-08</v>
      </c>
      <c r="B510" s="18">
        <f t="shared" ref="B510:AJ510" si="628">IF(OR(B84="C",B85="C",B86="C",B87="C",B88="C",B89="C",B90="C",B91="C",B92="C",B93="C",B94="C",B95="C"),"C",SUM(B84:B95))</f>
        <v>1709871</v>
      </c>
      <c r="C510" s="18">
        <f t="shared" si="628"/>
        <v>5689527</v>
      </c>
      <c r="D510" s="18">
        <f t="shared" si="628"/>
        <v>646251</v>
      </c>
      <c r="E510" s="18">
        <f t="shared" si="628"/>
        <v>1045650</v>
      </c>
      <c r="F510" s="18">
        <f t="shared" si="628"/>
        <v>1011312</v>
      </c>
      <c r="G510" s="18">
        <f t="shared" si="628"/>
        <v>1865574</v>
      </c>
      <c r="H510" s="18">
        <f t="shared" si="628"/>
        <v>978422</v>
      </c>
      <c r="I510" s="18">
        <f t="shared" si="628"/>
        <v>244791</v>
      </c>
      <c r="J510" s="18">
        <f t="shared" si="628"/>
        <v>383640</v>
      </c>
      <c r="K510" s="18">
        <f t="shared" si="628"/>
        <v>558827</v>
      </c>
      <c r="L510" s="18">
        <f t="shared" si="628"/>
        <v>1070507</v>
      </c>
      <c r="M510" s="18">
        <f t="shared" si="628"/>
        <v>363001</v>
      </c>
      <c r="N510" s="18">
        <f t="shared" si="628"/>
        <v>537301</v>
      </c>
      <c r="O510" s="18">
        <f t="shared" si="628"/>
        <v>196936</v>
      </c>
      <c r="P510" s="18">
        <f t="shared" si="628"/>
        <v>207530</v>
      </c>
      <c r="Q510" s="18">
        <f t="shared" si="628"/>
        <v>208958</v>
      </c>
      <c r="R510" s="18">
        <f t="shared" si="628"/>
        <v>2318377</v>
      </c>
      <c r="S510" s="18">
        <f t="shared" si="628"/>
        <v>1977321</v>
      </c>
      <c r="T510" s="18">
        <f t="shared" si="628"/>
        <v>729757</v>
      </c>
      <c r="U510" s="18">
        <f t="shared" si="628"/>
        <v>1266875</v>
      </c>
      <c r="V510" s="18">
        <f t="shared" si="628"/>
        <v>4152566</v>
      </c>
      <c r="W510" s="18">
        <f t="shared" si="628"/>
        <v>312803</v>
      </c>
      <c r="X510" s="18">
        <f t="shared" si="628"/>
        <v>369369</v>
      </c>
      <c r="Y510" s="18">
        <f t="shared" si="628"/>
        <v>266160</v>
      </c>
      <c r="Z510" s="18">
        <f t="shared" si="628"/>
        <v>5100896</v>
      </c>
      <c r="AA510" s="18">
        <f t="shared" si="628"/>
        <v>1264613</v>
      </c>
      <c r="AB510" s="18">
        <f t="shared" si="628"/>
        <v>543008</v>
      </c>
      <c r="AC510" s="18">
        <f t="shared" si="628"/>
        <v>2393612</v>
      </c>
      <c r="AD510" s="18">
        <f t="shared" si="628"/>
        <v>278532</v>
      </c>
      <c r="AE510" s="18">
        <f t="shared" si="628"/>
        <v>341470</v>
      </c>
      <c r="AF510" s="18">
        <f t="shared" si="628"/>
        <v>873033</v>
      </c>
      <c r="AG510" s="18">
        <f t="shared" si="628"/>
        <v>83010</v>
      </c>
      <c r="AH510" s="18">
        <f t="shared" si="628"/>
        <v>415363</v>
      </c>
      <c r="AI510" s="18">
        <f t="shared" si="628"/>
        <v>448895</v>
      </c>
      <c r="AJ510" s="18">
        <f t="shared" si="628"/>
        <v>32775535</v>
      </c>
      <c r="AL510" s="1" t="str">
        <f t="shared" si="613"/>
        <v>YE Jul-08</v>
      </c>
      <c r="AM510" s="35">
        <f t="shared" si="614"/>
        <v>5.2169125538301664E-2</v>
      </c>
      <c r="AN510" s="35">
        <f t="shared" si="578"/>
        <v>0.17359066755126956</v>
      </c>
      <c r="AO510" s="35">
        <f t="shared" si="579"/>
        <v>1.9717481346986403E-2</v>
      </c>
      <c r="AP510" s="35">
        <f t="shared" si="580"/>
        <v>3.1903369388173224E-2</v>
      </c>
      <c r="AQ510" s="35">
        <f t="shared" si="581"/>
        <v>3.085569770256992E-2</v>
      </c>
      <c r="AR510" s="35">
        <f t="shared" si="582"/>
        <v>5.6919711608063757E-2</v>
      </c>
      <c r="AS510" s="35">
        <f t="shared" si="583"/>
        <v>2.9852205311065097E-2</v>
      </c>
      <c r="AT510" s="35">
        <f t="shared" si="584"/>
        <v>7.4687110370585865E-3</v>
      </c>
      <c r="AU510" s="35">
        <f t="shared" si="585"/>
        <v>1.1705072091119184E-2</v>
      </c>
      <c r="AV510" s="35">
        <f t="shared" si="586"/>
        <v>1.7050125955228496E-2</v>
      </c>
      <c r="AW510" s="35">
        <f t="shared" si="587"/>
        <v>3.2661770433343042E-2</v>
      </c>
      <c r="AX510" s="35">
        <f t="shared" si="588"/>
        <v>1.1075364597404741E-2</v>
      </c>
      <c r="AY510" s="35">
        <f t="shared" si="589"/>
        <v>1.6393355592822512E-2</v>
      </c>
      <c r="AZ510" s="35">
        <f t="shared" si="590"/>
        <v>6.0086280818909595E-3</v>
      </c>
      <c r="BA510" s="35">
        <f t="shared" si="591"/>
        <v>6.3318569780783139E-3</v>
      </c>
      <c r="BB510" s="35">
        <f t="shared" si="592"/>
        <v>6.375426060932339E-3</v>
      </c>
      <c r="BC510" s="35">
        <f t="shared" si="593"/>
        <v>7.0734985714191997E-2</v>
      </c>
      <c r="BD510" s="35">
        <f t="shared" si="594"/>
        <v>6.0329175404764561E-2</v>
      </c>
      <c r="BE510" s="35">
        <f t="shared" si="595"/>
        <v>2.2265296355955744E-2</v>
      </c>
      <c r="BF510" s="35">
        <f t="shared" si="596"/>
        <v>3.8653068515891502E-2</v>
      </c>
      <c r="BG510" s="35">
        <f t="shared" si="597"/>
        <v>0.12669712332689612</v>
      </c>
      <c r="BH510" s="35">
        <f t="shared" si="598"/>
        <v>9.5437953949493119E-3</v>
      </c>
      <c r="BI510" s="35">
        <f t="shared" si="599"/>
        <v>1.1269655857638937E-2</v>
      </c>
      <c r="BJ510" s="35">
        <f t="shared" si="600"/>
        <v>8.1206912411956045E-3</v>
      </c>
      <c r="BK510" s="35">
        <f t="shared" si="601"/>
        <v>0.15563120479955553</v>
      </c>
      <c r="BL510" s="35">
        <f t="shared" si="602"/>
        <v>3.8584053624143737E-2</v>
      </c>
      <c r="BM510" s="35">
        <f t="shared" si="603"/>
        <v>1.6567479371427499E-2</v>
      </c>
      <c r="BN510" s="35">
        <f t="shared" si="604"/>
        <v>7.3030447863017336E-2</v>
      </c>
      <c r="BO510" s="35">
        <f t="shared" si="605"/>
        <v>8.4981679170149319E-3</v>
      </c>
      <c r="BP510" s="35">
        <f t="shared" si="606"/>
        <v>1.0418441682187644E-2</v>
      </c>
      <c r="BQ510" s="35">
        <f t="shared" si="607"/>
        <v>2.6636727668976266E-2</v>
      </c>
      <c r="BR510" s="35">
        <f t="shared" si="608"/>
        <v>2.5326817701068799E-3</v>
      </c>
      <c r="BS510" s="35">
        <f t="shared" si="609"/>
        <v>1.2672958656510106E-2</v>
      </c>
      <c r="BT510" s="35">
        <f t="shared" si="610"/>
        <v>1.3696038828961907E-2</v>
      </c>
      <c r="BU510" s="35">
        <f t="shared" si="611"/>
        <v>1</v>
      </c>
    </row>
    <row r="511" spans="1:73">
      <c r="A511" s="2" t="str">
        <f>"YE "&amp;TEXT(A96,"mmm-yy")</f>
        <v>YE Aug-08</v>
      </c>
      <c r="B511" s="18">
        <f t="shared" ref="B511:AJ511" si="629">IF(OR(B85="C",B86="C",B87="C",B88="C",B89="C",B90="C",B91="C",B92="C",B93="C",B94="C",B95="C",B96="C"),"C",SUM(B85:B96))</f>
        <v>1692930</v>
      </c>
      <c r="C511" s="18">
        <f t="shared" si="629"/>
        <v>5690335</v>
      </c>
      <c r="D511" s="18">
        <f t="shared" si="629"/>
        <v>643210</v>
      </c>
      <c r="E511" s="18">
        <f t="shared" si="629"/>
        <v>1041690</v>
      </c>
      <c r="F511" s="18">
        <f t="shared" si="629"/>
        <v>1012368</v>
      </c>
      <c r="G511" s="18">
        <f t="shared" si="629"/>
        <v>1864488</v>
      </c>
      <c r="H511" s="18">
        <f t="shared" si="629"/>
        <v>976086</v>
      </c>
      <c r="I511" s="18">
        <f t="shared" si="629"/>
        <v>243436</v>
      </c>
      <c r="J511" s="18">
        <f t="shared" si="629"/>
        <v>380280</v>
      </c>
      <c r="K511" s="18">
        <f t="shared" si="629"/>
        <v>563815</v>
      </c>
      <c r="L511" s="18">
        <f t="shared" si="629"/>
        <v>1059378</v>
      </c>
      <c r="M511" s="18">
        <f t="shared" si="629"/>
        <v>365154</v>
      </c>
      <c r="N511" s="18">
        <f t="shared" si="629"/>
        <v>530189</v>
      </c>
      <c r="O511" s="18">
        <f t="shared" si="629"/>
        <v>195043</v>
      </c>
      <c r="P511" s="18">
        <f t="shared" si="629"/>
        <v>206307</v>
      </c>
      <c r="Q511" s="18">
        <f t="shared" si="629"/>
        <v>208481</v>
      </c>
      <c r="R511" s="18">
        <f t="shared" si="629"/>
        <v>2315835</v>
      </c>
      <c r="S511" s="18">
        <f t="shared" si="629"/>
        <v>1974778</v>
      </c>
      <c r="T511" s="18">
        <f t="shared" si="629"/>
        <v>728553</v>
      </c>
      <c r="U511" s="18">
        <f t="shared" si="629"/>
        <v>1259676</v>
      </c>
      <c r="V511" s="18">
        <f t="shared" si="629"/>
        <v>4147333</v>
      </c>
      <c r="W511" s="18">
        <f t="shared" si="629"/>
        <v>311631</v>
      </c>
      <c r="X511" s="18">
        <f t="shared" si="629"/>
        <v>374453</v>
      </c>
      <c r="Y511" s="18">
        <f t="shared" si="629"/>
        <v>261613</v>
      </c>
      <c r="Z511" s="18">
        <f t="shared" si="629"/>
        <v>5095027</v>
      </c>
      <c r="AA511" s="18">
        <f t="shared" si="629"/>
        <v>1263288</v>
      </c>
      <c r="AB511" s="18">
        <f t="shared" si="629"/>
        <v>535278</v>
      </c>
      <c r="AC511" s="18">
        <f t="shared" si="629"/>
        <v>2394126</v>
      </c>
      <c r="AD511" s="18">
        <f t="shared" si="629"/>
        <v>275908</v>
      </c>
      <c r="AE511" s="18">
        <f t="shared" si="629"/>
        <v>337367</v>
      </c>
      <c r="AF511" s="18">
        <f t="shared" si="629"/>
        <v>870222</v>
      </c>
      <c r="AG511" s="18">
        <f t="shared" si="629"/>
        <v>82201</v>
      </c>
      <c r="AH511" s="18">
        <f t="shared" si="629"/>
        <v>413063</v>
      </c>
      <c r="AI511" s="18">
        <f t="shared" si="629"/>
        <v>449330</v>
      </c>
      <c r="AJ511" s="18">
        <f t="shared" si="629"/>
        <v>32693061</v>
      </c>
      <c r="AL511" s="1" t="str">
        <f t="shared" si="613"/>
        <v>YE Aug-08</v>
      </c>
      <c r="AM511" s="35">
        <f t="shared" si="614"/>
        <v>5.1782547984723731E-2</v>
      </c>
      <c r="AN511" s="35">
        <f t="shared" si="578"/>
        <v>0.17405329528489241</v>
      </c>
      <c r="AO511" s="35">
        <f t="shared" si="579"/>
        <v>1.9674205483542824E-2</v>
      </c>
      <c r="AP511" s="35">
        <f t="shared" si="580"/>
        <v>3.1862724631382788E-2</v>
      </c>
      <c r="AQ511" s="35">
        <f t="shared" si="581"/>
        <v>3.096583706248858E-2</v>
      </c>
      <c r="AR511" s="35">
        <f t="shared" si="582"/>
        <v>5.7030083539745639E-2</v>
      </c>
      <c r="AS511" s="35">
        <f t="shared" si="583"/>
        <v>2.9856060281415679E-2</v>
      </c>
      <c r="AT511" s="35">
        <f t="shared" si="584"/>
        <v>7.4461060712546923E-3</v>
      </c>
      <c r="AU511" s="35">
        <f t="shared" si="585"/>
        <v>1.1631826093004874E-2</v>
      </c>
      <c r="AV511" s="35">
        <f t="shared" si="586"/>
        <v>1.724570850065095E-2</v>
      </c>
      <c r="AW511" s="35">
        <f t="shared" si="587"/>
        <v>3.2403756870609333E-2</v>
      </c>
      <c r="AX511" s="35">
        <f t="shared" si="588"/>
        <v>1.1169159106882038E-2</v>
      </c>
      <c r="AY511" s="35">
        <f t="shared" si="589"/>
        <v>1.621717220054739E-2</v>
      </c>
      <c r="AZ511" s="35">
        <f t="shared" si="590"/>
        <v>5.9658837084725714E-3</v>
      </c>
      <c r="BA511" s="35">
        <f t="shared" si="591"/>
        <v>6.3104216518606194E-3</v>
      </c>
      <c r="BB511" s="35">
        <f t="shared" si="592"/>
        <v>6.3769189431359761E-3</v>
      </c>
      <c r="BC511" s="35">
        <f t="shared" si="593"/>
        <v>7.0835673661759607E-2</v>
      </c>
      <c r="BD511" s="35">
        <f t="shared" si="594"/>
        <v>6.0403582276985321E-2</v>
      </c>
      <c r="BE511" s="35">
        <f t="shared" si="595"/>
        <v>2.2284637097762121E-2</v>
      </c>
      <c r="BF511" s="35">
        <f t="shared" si="596"/>
        <v>3.8530378051782915E-2</v>
      </c>
      <c r="BG511" s="35">
        <f t="shared" si="597"/>
        <v>0.12685667457079042</v>
      </c>
      <c r="BH511" s="35">
        <f t="shared" si="598"/>
        <v>9.5320227127095869E-3</v>
      </c>
      <c r="BI511" s="35">
        <f t="shared" si="599"/>
        <v>1.1453592552866187E-2</v>
      </c>
      <c r="BJ511" s="35">
        <f t="shared" si="600"/>
        <v>8.0020956128886191E-3</v>
      </c>
      <c r="BK511" s="35">
        <f t="shared" si="601"/>
        <v>0.15584429368666336</v>
      </c>
      <c r="BL511" s="35">
        <f t="shared" si="602"/>
        <v>3.864086021189634E-2</v>
      </c>
      <c r="BM511" s="35">
        <f t="shared" si="603"/>
        <v>1.6372832143187816E-2</v>
      </c>
      <c r="BN511" s="35">
        <f t="shared" si="604"/>
        <v>7.3230402010995538E-2</v>
      </c>
      <c r="BO511" s="35">
        <f t="shared" si="605"/>
        <v>8.4393443611780489E-3</v>
      </c>
      <c r="BP511" s="35">
        <f t="shared" si="606"/>
        <v>1.0319223397282988E-2</v>
      </c>
      <c r="BQ511" s="35">
        <f t="shared" si="607"/>
        <v>2.6617941954104572E-2</v>
      </c>
      <c r="BR511" s="35">
        <f t="shared" si="608"/>
        <v>2.5143255934340319E-3</v>
      </c>
      <c r="BS511" s="35">
        <f t="shared" si="609"/>
        <v>1.2634577104909204E-2</v>
      </c>
      <c r="BT511" s="35">
        <f t="shared" si="610"/>
        <v>1.3743895073024823E-2</v>
      </c>
      <c r="BU511" s="35">
        <f t="shared" si="611"/>
        <v>1</v>
      </c>
    </row>
    <row r="512" spans="1:73">
      <c r="A512" s="2" t="str">
        <f>"YE "&amp;TEXT(A97,"mmm-yy")</f>
        <v>YE Sep-08</v>
      </c>
      <c r="B512" s="18">
        <f t="shared" ref="B512:AJ512" si="630">IF(OR(B86="C",B87="C",B88="C",B89="C",B90="C",B91="C",B92="C",B93="C",B94="C",B95="C",B96="C",B97="C"),"C",SUM(B86:B97))</f>
        <v>1684003</v>
      </c>
      <c r="C512" s="18">
        <f t="shared" si="630"/>
        <v>5676435</v>
      </c>
      <c r="D512" s="18">
        <f t="shared" si="630"/>
        <v>641608</v>
      </c>
      <c r="E512" s="18">
        <f t="shared" si="630"/>
        <v>1032364</v>
      </c>
      <c r="F512" s="18">
        <f t="shared" si="630"/>
        <v>1005726</v>
      </c>
      <c r="G512" s="18">
        <f t="shared" si="630"/>
        <v>1837497</v>
      </c>
      <c r="H512" s="18">
        <f t="shared" si="630"/>
        <v>968753</v>
      </c>
      <c r="I512" s="18">
        <f t="shared" si="630"/>
        <v>241886</v>
      </c>
      <c r="J512" s="18">
        <f t="shared" si="630"/>
        <v>375501</v>
      </c>
      <c r="K512" s="18">
        <f t="shared" si="630"/>
        <v>564619</v>
      </c>
      <c r="L512" s="18">
        <f t="shared" si="630"/>
        <v>1058361</v>
      </c>
      <c r="M512" s="18">
        <f t="shared" si="630"/>
        <v>362465</v>
      </c>
      <c r="N512" s="18">
        <f t="shared" si="630"/>
        <v>525987</v>
      </c>
      <c r="O512" s="18">
        <f t="shared" si="630"/>
        <v>196422</v>
      </c>
      <c r="P512" s="18">
        <f t="shared" si="630"/>
        <v>203771</v>
      </c>
      <c r="Q512" s="18">
        <f t="shared" si="630"/>
        <v>208247</v>
      </c>
      <c r="R512" s="18">
        <f t="shared" si="630"/>
        <v>2320052</v>
      </c>
      <c r="S512" s="18">
        <f t="shared" si="630"/>
        <v>1977294</v>
      </c>
      <c r="T512" s="18">
        <f t="shared" si="630"/>
        <v>722243</v>
      </c>
      <c r="U512" s="18">
        <f t="shared" si="630"/>
        <v>1264668</v>
      </c>
      <c r="V512" s="18">
        <f t="shared" si="630"/>
        <v>4147504</v>
      </c>
      <c r="W512" s="18">
        <f t="shared" si="630"/>
        <v>308007</v>
      </c>
      <c r="X512" s="18">
        <f t="shared" si="630"/>
        <v>378196</v>
      </c>
      <c r="Y512" s="18">
        <f t="shared" si="630"/>
        <v>257372</v>
      </c>
      <c r="Z512" s="18">
        <f t="shared" si="630"/>
        <v>5091075</v>
      </c>
      <c r="AA512" s="18">
        <f t="shared" si="630"/>
        <v>1257514</v>
      </c>
      <c r="AB512" s="18">
        <f t="shared" si="630"/>
        <v>529230</v>
      </c>
      <c r="AC512" s="18">
        <f t="shared" si="630"/>
        <v>2383393</v>
      </c>
      <c r="AD512" s="18">
        <f t="shared" si="630"/>
        <v>274829</v>
      </c>
      <c r="AE512" s="18">
        <f t="shared" si="630"/>
        <v>331829</v>
      </c>
      <c r="AF512" s="18">
        <f t="shared" si="630"/>
        <v>871011</v>
      </c>
      <c r="AG512" s="18">
        <f t="shared" si="630"/>
        <v>81581</v>
      </c>
      <c r="AH512" s="18">
        <f t="shared" si="630"/>
        <v>412112</v>
      </c>
      <c r="AI512" s="18">
        <f t="shared" si="630"/>
        <v>450785</v>
      </c>
      <c r="AJ512" s="18">
        <f t="shared" si="630"/>
        <v>32573965</v>
      </c>
      <c r="AL512" s="1" t="str">
        <f t="shared" si="613"/>
        <v>YE Sep-08</v>
      </c>
      <c r="AM512" s="35">
        <f t="shared" si="614"/>
        <v>5.1697820636818388E-2</v>
      </c>
      <c r="AN512" s="35">
        <f t="shared" si="578"/>
        <v>0.17426294281337873</v>
      </c>
      <c r="AO512" s="35">
        <f t="shared" si="579"/>
        <v>1.9696957370710012E-2</v>
      </c>
      <c r="AP512" s="35">
        <f t="shared" si="580"/>
        <v>3.1692917948429059E-2</v>
      </c>
      <c r="AQ512" s="35">
        <f t="shared" si="581"/>
        <v>3.0875148297113967E-2</v>
      </c>
      <c r="AR512" s="35">
        <f t="shared" si="582"/>
        <v>5.6409988774777646E-2</v>
      </c>
      <c r="AS512" s="35">
        <f t="shared" si="583"/>
        <v>2.9740100721542494E-2</v>
      </c>
      <c r="AT512" s="35">
        <f t="shared" si="584"/>
        <v>7.4257462976951068E-3</v>
      </c>
      <c r="AU512" s="35">
        <f t="shared" si="585"/>
        <v>1.1527641783860209E-2</v>
      </c>
      <c r="AV512" s="35">
        <f t="shared" si="586"/>
        <v>1.7333444055705225E-2</v>
      </c>
      <c r="AW512" s="35">
        <f t="shared" si="587"/>
        <v>3.2491009307586596E-2</v>
      </c>
      <c r="AX512" s="35">
        <f t="shared" si="588"/>
        <v>1.1127444878141178E-2</v>
      </c>
      <c r="AY512" s="35">
        <f t="shared" si="589"/>
        <v>1.6147466235688534E-2</v>
      </c>
      <c r="AZ512" s="35">
        <f t="shared" si="590"/>
        <v>6.0300304246044345E-3</v>
      </c>
      <c r="BA512" s="35">
        <f t="shared" si="591"/>
        <v>6.25564004873217E-3</v>
      </c>
      <c r="BB512" s="35">
        <f t="shared" si="592"/>
        <v>6.3930504008339172E-3</v>
      </c>
      <c r="BC512" s="35">
        <f t="shared" si="593"/>
        <v>7.122412024449587E-2</v>
      </c>
      <c r="BD512" s="35">
        <f t="shared" si="594"/>
        <v>6.0701667727585513E-2</v>
      </c>
      <c r="BE512" s="35">
        <f t="shared" si="595"/>
        <v>2.2172400565912073E-2</v>
      </c>
      <c r="BF512" s="35">
        <f t="shared" si="596"/>
        <v>3.8824502942764259E-2</v>
      </c>
      <c r="BG512" s="35">
        <f t="shared" si="597"/>
        <v>0.12732573391050184</v>
      </c>
      <c r="BH512" s="35">
        <f t="shared" si="598"/>
        <v>9.4556189275699174E-3</v>
      </c>
      <c r="BI512" s="35">
        <f t="shared" si="599"/>
        <v>1.1610376569140416E-2</v>
      </c>
      <c r="BJ512" s="35">
        <f t="shared" si="600"/>
        <v>7.9011566445779634E-3</v>
      </c>
      <c r="BK512" s="35">
        <f t="shared" si="601"/>
        <v>0.15629276325433517</v>
      </c>
      <c r="BL512" s="35">
        <f t="shared" si="602"/>
        <v>3.8604879694565893E-2</v>
      </c>
      <c r="BM512" s="35">
        <f t="shared" si="603"/>
        <v>1.6247024272298443E-2</v>
      </c>
      <c r="BN512" s="35">
        <f t="shared" si="604"/>
        <v>7.3168648643172546E-2</v>
      </c>
      <c r="BO512" s="35">
        <f t="shared" si="605"/>
        <v>8.4370754373930216E-3</v>
      </c>
      <c r="BP512" s="35">
        <f t="shared" si="606"/>
        <v>1.018693917059222E-2</v>
      </c>
      <c r="BQ512" s="35">
        <f t="shared" si="607"/>
        <v>2.6739483510834498E-2</v>
      </c>
      <c r="BR512" s="35">
        <f t="shared" si="608"/>
        <v>2.5044847933004166E-3</v>
      </c>
      <c r="BS512" s="35">
        <f t="shared" si="609"/>
        <v>1.265157618975768E-2</v>
      </c>
      <c r="BT512" s="35">
        <f t="shared" si="610"/>
        <v>1.3838812683687723E-2</v>
      </c>
      <c r="BU512" s="35">
        <f t="shared" si="611"/>
        <v>1</v>
      </c>
    </row>
    <row r="513" spans="1:73">
      <c r="A513" s="2" t="str">
        <f>"YE "&amp;TEXT(A98,"mmm-yy")</f>
        <v>YE Oct-08</v>
      </c>
      <c r="B513" s="18">
        <f t="shared" ref="B513:AJ513" si="631">IF(OR(B87="C",B88="C",B89="C",B90="C",B91="C",B92="C",B93="C",B94="C",B95="C",B96="C",B97="C",B98="C"),"C",SUM(B87:B98))</f>
        <v>1682549</v>
      </c>
      <c r="C513" s="18">
        <f t="shared" si="631"/>
        <v>5701471</v>
      </c>
      <c r="D513" s="18">
        <f t="shared" si="631"/>
        <v>645901</v>
      </c>
      <c r="E513" s="18">
        <f t="shared" si="631"/>
        <v>1034043</v>
      </c>
      <c r="F513" s="18">
        <f t="shared" si="631"/>
        <v>1007034</v>
      </c>
      <c r="G513" s="18">
        <f t="shared" si="631"/>
        <v>1836469</v>
      </c>
      <c r="H513" s="18">
        <f t="shared" si="631"/>
        <v>980607</v>
      </c>
      <c r="I513" s="18">
        <f t="shared" si="631"/>
        <v>241515</v>
      </c>
      <c r="J513" s="18">
        <f t="shared" si="631"/>
        <v>376630</v>
      </c>
      <c r="K513" s="18">
        <f t="shared" si="631"/>
        <v>562235</v>
      </c>
      <c r="L513" s="18">
        <f t="shared" si="631"/>
        <v>1057472</v>
      </c>
      <c r="M513" s="18">
        <f t="shared" si="631"/>
        <v>375375</v>
      </c>
      <c r="N513" s="18">
        <f t="shared" si="631"/>
        <v>531670</v>
      </c>
      <c r="O513" s="18">
        <f t="shared" si="631"/>
        <v>200786</v>
      </c>
      <c r="P513" s="18">
        <f t="shared" si="631"/>
        <v>204022</v>
      </c>
      <c r="Q513" s="18">
        <f t="shared" si="631"/>
        <v>210095</v>
      </c>
      <c r="R513" s="18">
        <f t="shared" si="631"/>
        <v>2351610</v>
      </c>
      <c r="S513" s="18">
        <f t="shared" si="631"/>
        <v>2003834</v>
      </c>
      <c r="T513" s="18">
        <f t="shared" si="631"/>
        <v>722158</v>
      </c>
      <c r="U513" s="18">
        <f t="shared" si="631"/>
        <v>1264899</v>
      </c>
      <c r="V513" s="18">
        <f t="shared" si="631"/>
        <v>4152620</v>
      </c>
      <c r="W513" s="18">
        <f t="shared" si="631"/>
        <v>309594</v>
      </c>
      <c r="X513" s="18">
        <f t="shared" si="631"/>
        <v>379809</v>
      </c>
      <c r="Y513" s="18">
        <f t="shared" si="631"/>
        <v>259603</v>
      </c>
      <c r="Z513" s="18">
        <f t="shared" si="631"/>
        <v>5101622</v>
      </c>
      <c r="AA513" s="18">
        <f t="shared" si="631"/>
        <v>1263205</v>
      </c>
      <c r="AB513" s="18">
        <f t="shared" si="631"/>
        <v>529261</v>
      </c>
      <c r="AC513" s="18">
        <f t="shared" si="631"/>
        <v>2371948</v>
      </c>
      <c r="AD513" s="18">
        <f t="shared" si="631"/>
        <v>272882</v>
      </c>
      <c r="AE513" s="18">
        <f t="shared" si="631"/>
        <v>332795</v>
      </c>
      <c r="AF513" s="18">
        <f t="shared" si="631"/>
        <v>873843</v>
      </c>
      <c r="AG513" s="18">
        <f t="shared" si="631"/>
        <v>81922</v>
      </c>
      <c r="AH513" s="18">
        <f t="shared" si="631"/>
        <v>410807</v>
      </c>
      <c r="AI513" s="18">
        <f t="shared" si="631"/>
        <v>451717</v>
      </c>
      <c r="AJ513" s="18">
        <f t="shared" si="631"/>
        <v>32676539</v>
      </c>
      <c r="AL513" s="1" t="str">
        <f t="shared" si="613"/>
        <v>YE Oct-08</v>
      </c>
      <c r="AM513" s="35">
        <f t="shared" si="614"/>
        <v>5.1491040712726643E-2</v>
      </c>
      <c r="AN513" s="35">
        <f t="shared" si="578"/>
        <v>0.17448209554873606</v>
      </c>
      <c r="AO513" s="35">
        <f t="shared" si="579"/>
        <v>1.9766505871383747E-2</v>
      </c>
      <c r="AP513" s="35">
        <f t="shared" si="580"/>
        <v>3.164481403614991E-2</v>
      </c>
      <c r="AQ513" s="35">
        <f t="shared" si="581"/>
        <v>3.0818257710830393E-2</v>
      </c>
      <c r="AR513" s="35">
        <f t="shared" si="582"/>
        <v>5.6201453893265745E-2</v>
      </c>
      <c r="AS513" s="35">
        <f t="shared" si="583"/>
        <v>3.0009512329319823E-2</v>
      </c>
      <c r="AT513" s="35">
        <f t="shared" si="584"/>
        <v>7.3910826357711876E-3</v>
      </c>
      <c r="AU513" s="35">
        <f t="shared" si="585"/>
        <v>1.1526006472105261E-2</v>
      </c>
      <c r="AV513" s="35">
        <f t="shared" si="586"/>
        <v>1.7206075588360199E-2</v>
      </c>
      <c r="AW513" s="35">
        <f t="shared" si="587"/>
        <v>3.2361811634947016E-2</v>
      </c>
      <c r="AX513" s="35">
        <f t="shared" si="588"/>
        <v>1.1487599711829947E-2</v>
      </c>
      <c r="AY513" s="35">
        <f t="shared" si="589"/>
        <v>1.6270695008427913E-2</v>
      </c>
      <c r="AZ513" s="35">
        <f t="shared" si="590"/>
        <v>6.1446532021031969E-3</v>
      </c>
      <c r="BA513" s="35">
        <f t="shared" si="591"/>
        <v>6.2436844979206641E-3</v>
      </c>
      <c r="BB513" s="35">
        <f t="shared" si="592"/>
        <v>6.4295364940577093E-3</v>
      </c>
      <c r="BC513" s="35">
        <f t="shared" si="593"/>
        <v>7.1966311976920203E-2</v>
      </c>
      <c r="BD513" s="35">
        <f t="shared" si="594"/>
        <v>6.1323324358188609E-2</v>
      </c>
      <c r="BE513" s="35">
        <f t="shared" si="595"/>
        <v>2.2100198555299874E-2</v>
      </c>
      <c r="BF513" s="35">
        <f t="shared" si="596"/>
        <v>3.8709699335048919E-2</v>
      </c>
      <c r="BG513" s="35">
        <f t="shared" si="597"/>
        <v>0.12708261422667805</v>
      </c>
      <c r="BH513" s="35">
        <f t="shared" si="598"/>
        <v>9.4745040164749394E-3</v>
      </c>
      <c r="BI513" s="35">
        <f t="shared" si="599"/>
        <v>1.1623293397137316E-2</v>
      </c>
      <c r="BJ513" s="35">
        <f t="shared" si="600"/>
        <v>7.9446296316754966E-3</v>
      </c>
      <c r="BK513" s="35">
        <f t="shared" si="601"/>
        <v>0.15612491885998087</v>
      </c>
      <c r="BL513" s="35">
        <f t="shared" si="602"/>
        <v>3.8657857859426298E-2</v>
      </c>
      <c r="BM513" s="35">
        <f t="shared" si="603"/>
        <v>1.6196972390497048E-2</v>
      </c>
      <c r="BN513" s="35">
        <f t="shared" si="604"/>
        <v>7.2588715714353963E-2</v>
      </c>
      <c r="BO513" s="35">
        <f t="shared" si="605"/>
        <v>8.3510068186841944E-3</v>
      </c>
      <c r="BP513" s="35">
        <f t="shared" si="606"/>
        <v>1.0184524132130396E-2</v>
      </c>
      <c r="BQ513" s="35">
        <f t="shared" si="607"/>
        <v>2.6742214039253056E-2</v>
      </c>
      <c r="BR513" s="35">
        <f t="shared" si="608"/>
        <v>2.5070586575891649E-3</v>
      </c>
      <c r="BS513" s="35">
        <f t="shared" si="609"/>
        <v>1.2571925074439494E-2</v>
      </c>
      <c r="BT513" s="35">
        <f t="shared" si="610"/>
        <v>1.3823893650426074E-2</v>
      </c>
      <c r="BU513" s="35">
        <f t="shared" si="611"/>
        <v>1</v>
      </c>
    </row>
    <row r="514" spans="1:73">
      <c r="A514" s="2" t="str">
        <f>"YE "&amp;TEXT(A99,"mmm-yy")</f>
        <v>YE Nov-08</v>
      </c>
      <c r="B514" s="18">
        <f t="shared" ref="B514:AJ514" si="632">IF(OR(B88="C",B89="C",B90="C",B91="C",B92="C",B93="C",B94="C",B95="C",B96="C",B97="C",B98="C",B99="C"),"C",SUM(B88:B99))</f>
        <v>1678525</v>
      </c>
      <c r="C514" s="18">
        <f t="shared" si="632"/>
        <v>5670053</v>
      </c>
      <c r="D514" s="18">
        <f t="shared" si="632"/>
        <v>648341</v>
      </c>
      <c r="E514" s="18">
        <f t="shared" si="632"/>
        <v>1031538</v>
      </c>
      <c r="F514" s="18">
        <f t="shared" si="632"/>
        <v>1003031</v>
      </c>
      <c r="G514" s="18">
        <f t="shared" si="632"/>
        <v>1808823</v>
      </c>
      <c r="H514" s="18">
        <f t="shared" si="632"/>
        <v>980963</v>
      </c>
      <c r="I514" s="18">
        <f t="shared" si="632"/>
        <v>243059</v>
      </c>
      <c r="J514" s="18">
        <f t="shared" si="632"/>
        <v>377214</v>
      </c>
      <c r="K514" s="18">
        <f t="shared" si="632"/>
        <v>565226</v>
      </c>
      <c r="L514" s="18">
        <f t="shared" si="632"/>
        <v>1059062</v>
      </c>
      <c r="M514" s="18">
        <f t="shared" si="632"/>
        <v>378667</v>
      </c>
      <c r="N514" s="18">
        <f t="shared" si="632"/>
        <v>529220</v>
      </c>
      <c r="O514" s="18">
        <f t="shared" si="632"/>
        <v>199406</v>
      </c>
      <c r="P514" s="18">
        <f t="shared" si="632"/>
        <v>202701</v>
      </c>
      <c r="Q514" s="18">
        <f t="shared" si="632"/>
        <v>210734</v>
      </c>
      <c r="R514" s="18">
        <f t="shared" si="632"/>
        <v>2356659</v>
      </c>
      <c r="S514" s="18">
        <f t="shared" si="632"/>
        <v>2011787</v>
      </c>
      <c r="T514" s="18">
        <f t="shared" si="632"/>
        <v>715628</v>
      </c>
      <c r="U514" s="18">
        <f t="shared" si="632"/>
        <v>1258768</v>
      </c>
      <c r="V514" s="18">
        <f t="shared" si="632"/>
        <v>4135838</v>
      </c>
      <c r="W514" s="18">
        <f t="shared" si="632"/>
        <v>310830</v>
      </c>
      <c r="X514" s="18">
        <f t="shared" si="632"/>
        <v>381370</v>
      </c>
      <c r="Y514" s="18">
        <f t="shared" si="632"/>
        <v>259612</v>
      </c>
      <c r="Z514" s="18">
        <f t="shared" si="632"/>
        <v>5087646</v>
      </c>
      <c r="AA514" s="18">
        <f t="shared" si="632"/>
        <v>1261474</v>
      </c>
      <c r="AB514" s="18">
        <f t="shared" si="632"/>
        <v>523292</v>
      </c>
      <c r="AC514" s="18">
        <f t="shared" si="632"/>
        <v>2350670</v>
      </c>
      <c r="AD514" s="18">
        <f t="shared" si="632"/>
        <v>271696</v>
      </c>
      <c r="AE514" s="18">
        <f t="shared" si="632"/>
        <v>332440</v>
      </c>
      <c r="AF514" s="18">
        <f t="shared" si="632"/>
        <v>875816</v>
      </c>
      <c r="AG514" s="18">
        <f t="shared" si="632"/>
        <v>81296</v>
      </c>
      <c r="AH514" s="18">
        <f t="shared" si="632"/>
        <v>410716</v>
      </c>
      <c r="AI514" s="18">
        <f t="shared" si="632"/>
        <v>450501</v>
      </c>
      <c r="AJ514" s="18">
        <f t="shared" si="632"/>
        <v>32563161</v>
      </c>
      <c r="AL514" s="1" t="str">
        <f t="shared" si="613"/>
        <v>YE Nov-08</v>
      </c>
      <c r="AM514" s="35">
        <f t="shared" si="614"/>
        <v>5.1546746337064756E-2</v>
      </c>
      <c r="AN514" s="35">
        <f t="shared" si="578"/>
        <v>0.1741247724691101</v>
      </c>
      <c r="AO514" s="35">
        <f t="shared" si="579"/>
        <v>1.9910259940673448E-2</v>
      </c>
      <c r="AP514" s="35">
        <f t="shared" si="580"/>
        <v>3.1678067126222786E-2</v>
      </c>
      <c r="AQ514" s="35">
        <f t="shared" si="581"/>
        <v>3.0802630002658527E-2</v>
      </c>
      <c r="AR514" s="35">
        <f t="shared" si="582"/>
        <v>5.5548139199385463E-2</v>
      </c>
      <c r="AS514" s="35">
        <f t="shared" si="583"/>
        <v>3.0124931667413982E-2</v>
      </c>
      <c r="AT514" s="35">
        <f t="shared" si="584"/>
        <v>7.4642323575404733E-3</v>
      </c>
      <c r="AU514" s="35">
        <f t="shared" si="585"/>
        <v>1.1584071951737118E-2</v>
      </c>
      <c r="AV514" s="35">
        <f t="shared" si="586"/>
        <v>1.7357835745737338E-2</v>
      </c>
      <c r="AW514" s="35">
        <f t="shared" si="587"/>
        <v>3.2523316762767596E-2</v>
      </c>
      <c r="AX514" s="35">
        <f t="shared" si="588"/>
        <v>1.1628692926955096E-2</v>
      </c>
      <c r="AY514" s="35">
        <f t="shared" si="589"/>
        <v>1.6252107711533289E-2</v>
      </c>
      <c r="AZ514" s="35">
        <f t="shared" si="590"/>
        <v>6.1236683993915698E-3</v>
      </c>
      <c r="BA514" s="35">
        <f t="shared" si="591"/>
        <v>6.2248563645280015E-3</v>
      </c>
      <c r="BB514" s="35">
        <f t="shared" si="592"/>
        <v>6.4715461745252561E-3</v>
      </c>
      <c r="BC514" s="35">
        <f t="shared" si="593"/>
        <v>7.2371935881777566E-2</v>
      </c>
      <c r="BD514" s="35">
        <f t="shared" si="594"/>
        <v>6.1781072175394768E-2</v>
      </c>
      <c r="BE514" s="35">
        <f t="shared" si="595"/>
        <v>2.197661338836239E-2</v>
      </c>
      <c r="BF514" s="35">
        <f t="shared" si="596"/>
        <v>3.865619802696673E-2</v>
      </c>
      <c r="BG514" s="35">
        <f t="shared" si="597"/>
        <v>0.12700972119997811</v>
      </c>
      <c r="BH514" s="35">
        <f t="shared" si="598"/>
        <v>9.5454492271189514E-3</v>
      </c>
      <c r="BI514" s="35">
        <f t="shared" si="599"/>
        <v>1.1711700838871263E-2</v>
      </c>
      <c r="BJ514" s="35">
        <f t="shared" si="600"/>
        <v>7.9725675280725977E-3</v>
      </c>
      <c r="BK514" s="35">
        <f t="shared" si="601"/>
        <v>0.15623931595584348</v>
      </c>
      <c r="BL514" s="35">
        <f t="shared" si="602"/>
        <v>3.8739298067530972E-2</v>
      </c>
      <c r="BM514" s="35">
        <f t="shared" si="603"/>
        <v>1.6070061502935787E-2</v>
      </c>
      <c r="BN514" s="35">
        <f t="shared" si="604"/>
        <v>7.2188016390669199E-2</v>
      </c>
      <c r="BO514" s="35">
        <f t="shared" si="605"/>
        <v>8.3436617225213488E-3</v>
      </c>
      <c r="BP514" s="35">
        <f t="shared" si="606"/>
        <v>1.0209082588757277E-2</v>
      </c>
      <c r="BQ514" s="35">
        <f t="shared" si="607"/>
        <v>2.6895914681010238E-2</v>
      </c>
      <c r="BR514" s="35">
        <f t="shared" si="608"/>
        <v>2.4965635246529047E-3</v>
      </c>
      <c r="BS514" s="35">
        <f t="shared" si="609"/>
        <v>1.2612903274347352E-2</v>
      </c>
      <c r="BT514" s="35">
        <f t="shared" si="610"/>
        <v>1.3834682695577373E-2</v>
      </c>
      <c r="BU514" s="35">
        <f t="shared" si="611"/>
        <v>1</v>
      </c>
    </row>
    <row r="515" spans="1:73">
      <c r="A515" s="2" t="str">
        <f>"YE "&amp;TEXT(A100,"mmm-yy")</f>
        <v>YE Dec-08</v>
      </c>
      <c r="B515" s="18">
        <f t="shared" ref="B515:AJ515" si="633">IF(OR(B89="C",B90="C",B91="C",B92="C",B93="C",B94="C",B95="C",B96="C",B97="C",B98="C",B99="C",B100="C"),"C",SUM(B89:B100))</f>
        <v>1660943</v>
      </c>
      <c r="C515" s="18">
        <f t="shared" si="633"/>
        <v>5675849</v>
      </c>
      <c r="D515" s="18">
        <f t="shared" si="633"/>
        <v>653720</v>
      </c>
      <c r="E515" s="18">
        <f t="shared" si="633"/>
        <v>1039440</v>
      </c>
      <c r="F515" s="18">
        <f t="shared" si="633"/>
        <v>995680</v>
      </c>
      <c r="G515" s="18">
        <f t="shared" si="633"/>
        <v>1802639</v>
      </c>
      <c r="H515" s="18">
        <f t="shared" si="633"/>
        <v>983751</v>
      </c>
      <c r="I515" s="18">
        <f t="shared" si="633"/>
        <v>242329</v>
      </c>
      <c r="J515" s="18">
        <f t="shared" si="633"/>
        <v>366533</v>
      </c>
      <c r="K515" s="18">
        <f t="shared" si="633"/>
        <v>564032</v>
      </c>
      <c r="L515" s="18">
        <f t="shared" si="633"/>
        <v>1055984</v>
      </c>
      <c r="M515" s="18">
        <f t="shared" si="633"/>
        <v>380143</v>
      </c>
      <c r="N515" s="18">
        <f t="shared" si="633"/>
        <v>528010</v>
      </c>
      <c r="O515" s="18">
        <f t="shared" si="633"/>
        <v>195951</v>
      </c>
      <c r="P515" s="18">
        <f t="shared" si="633"/>
        <v>203109</v>
      </c>
      <c r="Q515" s="18">
        <f t="shared" si="633"/>
        <v>210225</v>
      </c>
      <c r="R515" s="18">
        <f t="shared" si="633"/>
        <v>2347903</v>
      </c>
      <c r="S515" s="18">
        <f t="shared" si="633"/>
        <v>2003207</v>
      </c>
      <c r="T515" s="18">
        <f t="shared" si="633"/>
        <v>711999</v>
      </c>
      <c r="U515" s="18">
        <f t="shared" si="633"/>
        <v>1256295</v>
      </c>
      <c r="V515" s="18">
        <f t="shared" si="633"/>
        <v>4107117</v>
      </c>
      <c r="W515" s="18">
        <f t="shared" si="633"/>
        <v>314614</v>
      </c>
      <c r="X515" s="18">
        <f t="shared" si="633"/>
        <v>383748</v>
      </c>
      <c r="Y515" s="18">
        <f t="shared" si="633"/>
        <v>263281</v>
      </c>
      <c r="Z515" s="18">
        <f t="shared" si="633"/>
        <v>5068756</v>
      </c>
      <c r="AA515" s="18">
        <f t="shared" si="633"/>
        <v>1255633</v>
      </c>
      <c r="AB515" s="18">
        <f t="shared" si="633"/>
        <v>523639</v>
      </c>
      <c r="AC515" s="18">
        <f t="shared" si="633"/>
        <v>2332585</v>
      </c>
      <c r="AD515" s="18">
        <f t="shared" si="633"/>
        <v>270286</v>
      </c>
      <c r="AE515" s="18">
        <f t="shared" si="633"/>
        <v>334357</v>
      </c>
      <c r="AF515" s="18">
        <f t="shared" si="633"/>
        <v>878143</v>
      </c>
      <c r="AG515" s="18">
        <f t="shared" si="633"/>
        <v>80216</v>
      </c>
      <c r="AH515" s="18">
        <f t="shared" si="633"/>
        <v>410505</v>
      </c>
      <c r="AI515" s="18">
        <f t="shared" si="633"/>
        <v>451742</v>
      </c>
      <c r="AJ515" s="18">
        <f t="shared" si="633"/>
        <v>32480393</v>
      </c>
      <c r="AL515" s="1" t="str">
        <f t="shared" si="613"/>
        <v>YE Dec-08</v>
      </c>
      <c r="AM515" s="35">
        <f t="shared" si="614"/>
        <v>5.1136788892917645E-2</v>
      </c>
      <c r="AN515" s="35">
        <f t="shared" si="578"/>
        <v>0.17474693117167639</v>
      </c>
      <c r="AO515" s="35">
        <f t="shared" si="579"/>
        <v>2.0126603763692144E-2</v>
      </c>
      <c r="AP515" s="35">
        <f t="shared" si="580"/>
        <v>3.2002075836951853E-2</v>
      </c>
      <c r="AQ515" s="35">
        <f t="shared" si="581"/>
        <v>3.0654801498245419E-2</v>
      </c>
      <c r="AR515" s="35">
        <f t="shared" si="582"/>
        <v>5.5499297683990464E-2</v>
      </c>
      <c r="AS515" s="35">
        <f t="shared" si="583"/>
        <v>3.0287533774606731E-2</v>
      </c>
      <c r="AT515" s="35">
        <f t="shared" si="584"/>
        <v>7.4607779530253835E-3</v>
      </c>
      <c r="AU515" s="35">
        <f t="shared" si="585"/>
        <v>1.1284746462273409E-2</v>
      </c>
      <c r="AV515" s="35">
        <f t="shared" si="586"/>
        <v>1.7365307125440262E-2</v>
      </c>
      <c r="AW515" s="35">
        <f t="shared" si="587"/>
        <v>3.2511429279811981E-2</v>
      </c>
      <c r="AX515" s="35">
        <f t="shared" si="588"/>
        <v>1.170376848580619E-2</v>
      </c>
      <c r="AY515" s="35">
        <f t="shared" si="589"/>
        <v>1.6256268820392661E-2</v>
      </c>
      <c r="AZ515" s="35">
        <f t="shared" si="590"/>
        <v>6.0329011413131611E-3</v>
      </c>
      <c r="BA515" s="35">
        <f t="shared" si="591"/>
        <v>6.2532802481792627E-3</v>
      </c>
      <c r="BB515" s="35">
        <f t="shared" si="592"/>
        <v>6.4723662672431332E-3</v>
      </c>
      <c r="BC515" s="35">
        <f t="shared" si="593"/>
        <v>7.2286779288661937E-2</v>
      </c>
      <c r="BD515" s="35">
        <f t="shared" si="594"/>
        <v>6.1674346120134692E-2</v>
      </c>
      <c r="BE515" s="35">
        <f t="shared" si="595"/>
        <v>2.1920886240508235E-2</v>
      </c>
      <c r="BF515" s="35">
        <f t="shared" si="596"/>
        <v>3.8678565250118743E-2</v>
      </c>
      <c r="BG515" s="35">
        <f t="shared" si="597"/>
        <v>0.126449116548559</v>
      </c>
      <c r="BH515" s="35">
        <f t="shared" si="598"/>
        <v>9.6862744240810133E-3</v>
      </c>
      <c r="BI515" s="35">
        <f t="shared" si="599"/>
        <v>1.1814758522164433E-2</v>
      </c>
      <c r="BJ515" s="35">
        <f t="shared" si="600"/>
        <v>8.1058440395102363E-3</v>
      </c>
      <c r="BK515" s="35">
        <f t="shared" si="601"/>
        <v>0.15605587038309543</v>
      </c>
      <c r="BL515" s="35">
        <f t="shared" si="602"/>
        <v>3.8658183723331178E-2</v>
      </c>
      <c r="BM515" s="35">
        <f t="shared" si="603"/>
        <v>1.6121695325546092E-2</v>
      </c>
      <c r="BN515" s="35">
        <f t="shared" si="604"/>
        <v>7.1815171694505048E-2</v>
      </c>
      <c r="BO515" s="35">
        <f t="shared" si="605"/>
        <v>8.3215126122396371E-3</v>
      </c>
      <c r="BP515" s="35">
        <f t="shared" si="606"/>
        <v>1.0294118054544476E-2</v>
      </c>
      <c r="BQ515" s="35">
        <f t="shared" si="607"/>
        <v>2.7036095283699307E-2</v>
      </c>
      <c r="BR515" s="35">
        <f t="shared" si="608"/>
        <v>2.4696745510437634E-3</v>
      </c>
      <c r="BS515" s="35">
        <f t="shared" si="609"/>
        <v>1.263854781560063E-2</v>
      </c>
      <c r="BT515" s="35">
        <f t="shared" si="610"/>
        <v>1.39081445227587E-2</v>
      </c>
      <c r="BU515" s="35">
        <f t="shared" si="611"/>
        <v>1</v>
      </c>
    </row>
    <row r="516" spans="1:73">
      <c r="A516" s="2" t="str">
        <f>"YE "&amp;TEXT(A101,"mmm-yy")</f>
        <v>YE Jan-09</v>
      </c>
      <c r="B516" s="18">
        <f t="shared" ref="B516:AJ516" si="634">IF(OR(B90="C",B91="C",B92="C",B93="C",B94="C",B95="C",B96="C",B97="C",B98="C",B99="C",B100="C",B101="C"),"C",SUM(B90:B101))</f>
        <v>1624329</v>
      </c>
      <c r="C516" s="18">
        <f t="shared" si="634"/>
        <v>5641559</v>
      </c>
      <c r="D516" s="18">
        <f t="shared" si="634"/>
        <v>651867</v>
      </c>
      <c r="E516" s="18">
        <f t="shared" si="634"/>
        <v>1040754</v>
      </c>
      <c r="F516" s="18">
        <f t="shared" si="634"/>
        <v>992403</v>
      </c>
      <c r="G516" s="18">
        <f t="shared" si="634"/>
        <v>1784430</v>
      </c>
      <c r="H516" s="18">
        <f t="shared" si="634"/>
        <v>979203</v>
      </c>
      <c r="I516" s="18">
        <f t="shared" si="634"/>
        <v>252228</v>
      </c>
      <c r="J516" s="18">
        <f t="shared" si="634"/>
        <v>356016</v>
      </c>
      <c r="K516" s="18">
        <f t="shared" si="634"/>
        <v>569872</v>
      </c>
      <c r="L516" s="18">
        <f t="shared" si="634"/>
        <v>1055387</v>
      </c>
      <c r="M516" s="18">
        <f t="shared" si="634"/>
        <v>380875</v>
      </c>
      <c r="N516" s="18">
        <f t="shared" si="634"/>
        <v>528553</v>
      </c>
      <c r="O516" s="18">
        <f t="shared" si="634"/>
        <v>197545</v>
      </c>
      <c r="P516" s="18">
        <f t="shared" si="634"/>
        <v>203066</v>
      </c>
      <c r="Q516" s="18">
        <f t="shared" si="634"/>
        <v>209802</v>
      </c>
      <c r="R516" s="18">
        <f t="shared" si="634"/>
        <v>2334033</v>
      </c>
      <c r="S516" s="18">
        <f t="shared" si="634"/>
        <v>1990416</v>
      </c>
      <c r="T516" s="18">
        <f t="shared" si="634"/>
        <v>706918</v>
      </c>
      <c r="U516" s="18">
        <f t="shared" si="634"/>
        <v>1245364</v>
      </c>
      <c r="V516" s="18">
        <f t="shared" si="634"/>
        <v>4062630</v>
      </c>
      <c r="W516" s="18">
        <f t="shared" si="634"/>
        <v>312200</v>
      </c>
      <c r="X516" s="18">
        <f t="shared" si="634"/>
        <v>389159</v>
      </c>
      <c r="Y516" s="18">
        <f t="shared" si="634"/>
        <v>270059</v>
      </c>
      <c r="Z516" s="18">
        <f t="shared" si="634"/>
        <v>5034044</v>
      </c>
      <c r="AA516" s="18">
        <f t="shared" si="634"/>
        <v>1252814</v>
      </c>
      <c r="AB516" s="18">
        <f t="shared" si="634"/>
        <v>535223</v>
      </c>
      <c r="AC516" s="18">
        <f t="shared" si="634"/>
        <v>2321256</v>
      </c>
      <c r="AD516" s="18">
        <f t="shared" si="634"/>
        <v>272732</v>
      </c>
      <c r="AE516" s="18">
        <f t="shared" si="634"/>
        <v>337482</v>
      </c>
      <c r="AF516" s="18">
        <f t="shared" si="634"/>
        <v>881464</v>
      </c>
      <c r="AG516" s="18">
        <f t="shared" si="634"/>
        <v>78731</v>
      </c>
      <c r="AH516" s="18">
        <f t="shared" si="634"/>
        <v>410000</v>
      </c>
      <c r="AI516" s="18">
        <f t="shared" si="634"/>
        <v>454726</v>
      </c>
      <c r="AJ516" s="18">
        <f t="shared" si="634"/>
        <v>32332672</v>
      </c>
      <c r="AL516" s="1" t="str">
        <f t="shared" si="613"/>
        <v>YE Jan-09</v>
      </c>
      <c r="AM516" s="35">
        <f t="shared" si="614"/>
        <v>5.0238006929956176E-2</v>
      </c>
      <c r="AN516" s="35">
        <f t="shared" si="578"/>
        <v>0.17448477502880058</v>
      </c>
      <c r="AO516" s="35">
        <f t="shared" si="579"/>
        <v>2.0161247421802937E-2</v>
      </c>
      <c r="AP516" s="35">
        <f t="shared" si="580"/>
        <v>3.2188926420928035E-2</v>
      </c>
      <c r="AQ516" s="35">
        <f t="shared" si="581"/>
        <v>3.069350408156802E-2</v>
      </c>
      <c r="AR516" s="35">
        <f t="shared" si="582"/>
        <v>5.5189685529238044E-2</v>
      </c>
      <c r="AS516" s="35">
        <f t="shared" si="583"/>
        <v>3.0285248308583961E-2</v>
      </c>
      <c r="AT516" s="35">
        <f t="shared" si="584"/>
        <v>7.8010255385017359E-3</v>
      </c>
      <c r="AU516" s="35">
        <f t="shared" si="585"/>
        <v>1.101102933899184E-2</v>
      </c>
      <c r="AV516" s="35">
        <f t="shared" si="586"/>
        <v>1.7625267716815982E-2</v>
      </c>
      <c r="AW516" s="35">
        <f t="shared" si="587"/>
        <v>3.2641502688054984E-2</v>
      </c>
      <c r="AX516" s="35">
        <f t="shared" si="588"/>
        <v>1.1779880116310832E-2</v>
      </c>
      <c r="AY516" s="35">
        <f t="shared" si="589"/>
        <v>1.6347334361972929E-2</v>
      </c>
      <c r="AZ516" s="35">
        <f t="shared" si="590"/>
        <v>6.1097641419799766E-3</v>
      </c>
      <c r="BA516" s="35">
        <f t="shared" si="591"/>
        <v>6.2805202118773234E-3</v>
      </c>
      <c r="BB516" s="35">
        <f t="shared" si="592"/>
        <v>6.488854369969794E-3</v>
      </c>
      <c r="BC516" s="35">
        <f t="shared" si="593"/>
        <v>7.2188064135249946E-2</v>
      </c>
      <c r="BD516" s="35">
        <f t="shared" si="594"/>
        <v>6.1560516866654265E-2</v>
      </c>
      <c r="BE516" s="35">
        <f t="shared" si="595"/>
        <v>2.1863890494420009E-2</v>
      </c>
      <c r="BF516" s="35">
        <f t="shared" si="596"/>
        <v>3.8517200186857427E-2</v>
      </c>
      <c r="BG516" s="35">
        <f t="shared" si="597"/>
        <v>0.12565092053016838</v>
      </c>
      <c r="BH516" s="35">
        <f t="shared" si="598"/>
        <v>9.6558676004259714E-3</v>
      </c>
      <c r="BI516" s="35">
        <f t="shared" si="599"/>
        <v>1.203609154232598E-2</v>
      </c>
      <c r="BJ516" s="35">
        <f t="shared" si="600"/>
        <v>8.3525110451743677E-3</v>
      </c>
      <c r="BK516" s="35">
        <f t="shared" si="601"/>
        <v>0.15569526700422409</v>
      </c>
      <c r="BL516" s="35">
        <f t="shared" si="602"/>
        <v>3.8747617270852221E-2</v>
      </c>
      <c r="BM516" s="35">
        <f t="shared" si="603"/>
        <v>1.6553627241200481E-2</v>
      </c>
      <c r="BN516" s="35">
        <f t="shared" si="604"/>
        <v>7.1792891104081963E-2</v>
      </c>
      <c r="BO516" s="35">
        <f t="shared" si="605"/>
        <v>8.4351828392036383E-3</v>
      </c>
      <c r="BP516" s="35">
        <f t="shared" si="606"/>
        <v>1.0437801119561043E-2</v>
      </c>
      <c r="BQ516" s="35">
        <f t="shared" si="607"/>
        <v>2.7262330808910565E-2</v>
      </c>
      <c r="BR516" s="35">
        <f t="shared" si="608"/>
        <v>2.435029186576352E-3</v>
      </c>
      <c r="BS516" s="35">
        <f t="shared" si="609"/>
        <v>1.2680671736626035E-2</v>
      </c>
      <c r="BT516" s="35">
        <f t="shared" si="610"/>
        <v>1.4063978380753685E-2</v>
      </c>
      <c r="BU516" s="35">
        <f t="shared" si="611"/>
        <v>1</v>
      </c>
    </row>
    <row r="517" spans="1:73">
      <c r="A517" s="2" t="str">
        <f>"YE "&amp;TEXT(A102,"mmm-yy")</f>
        <v>YE Feb-09</v>
      </c>
      <c r="B517" s="18">
        <f t="shared" ref="B517:AJ517" si="635">IF(OR(B91="C",B92="C",B93="C",B94="C",B95="C",B96="C",B97="C",B98="C",B99="C",B100="C",B101="C",B102="C"),"C",SUM(B91:B102))</f>
        <v>1609293</v>
      </c>
      <c r="C517" s="18">
        <f t="shared" si="635"/>
        <v>5599566</v>
      </c>
      <c r="D517" s="18">
        <f t="shared" si="635"/>
        <v>653942</v>
      </c>
      <c r="E517" s="18">
        <f t="shared" si="635"/>
        <v>1033296</v>
      </c>
      <c r="F517" s="18">
        <f t="shared" si="635"/>
        <v>994993</v>
      </c>
      <c r="G517" s="18">
        <f t="shared" si="635"/>
        <v>1746163</v>
      </c>
      <c r="H517" s="18">
        <f t="shared" si="635"/>
        <v>974330</v>
      </c>
      <c r="I517" s="18">
        <f t="shared" si="635"/>
        <v>254399</v>
      </c>
      <c r="J517" s="18">
        <f t="shared" si="635"/>
        <v>352901</v>
      </c>
      <c r="K517" s="18">
        <f t="shared" si="635"/>
        <v>566006</v>
      </c>
      <c r="L517" s="18">
        <f t="shared" si="635"/>
        <v>1051317</v>
      </c>
      <c r="M517" s="18">
        <f t="shared" si="635"/>
        <v>382396</v>
      </c>
      <c r="N517" s="18">
        <f t="shared" si="635"/>
        <v>520488</v>
      </c>
      <c r="O517" s="18">
        <f t="shared" si="635"/>
        <v>200027</v>
      </c>
      <c r="P517" s="18">
        <f t="shared" si="635"/>
        <v>198475</v>
      </c>
      <c r="Q517" s="18">
        <f t="shared" si="635"/>
        <v>208333</v>
      </c>
      <c r="R517" s="18">
        <f t="shared" si="635"/>
        <v>2312795</v>
      </c>
      <c r="S517" s="18">
        <f t="shared" si="635"/>
        <v>1972232</v>
      </c>
      <c r="T517" s="18">
        <f t="shared" si="635"/>
        <v>702016</v>
      </c>
      <c r="U517" s="18">
        <f t="shared" si="635"/>
        <v>1235466</v>
      </c>
      <c r="V517" s="18">
        <f t="shared" si="635"/>
        <v>4031552</v>
      </c>
      <c r="W517" s="18">
        <f t="shared" si="635"/>
        <v>310332</v>
      </c>
      <c r="X517" s="18">
        <f t="shared" si="635"/>
        <v>390548</v>
      </c>
      <c r="Y517" s="18">
        <f t="shared" si="635"/>
        <v>268807</v>
      </c>
      <c r="Z517" s="18">
        <f t="shared" si="635"/>
        <v>5001235</v>
      </c>
      <c r="AA517" s="18">
        <f t="shared" si="635"/>
        <v>1235153</v>
      </c>
      <c r="AB517" s="18">
        <f t="shared" si="635"/>
        <v>537759</v>
      </c>
      <c r="AC517" s="18">
        <f t="shared" si="635"/>
        <v>2289458</v>
      </c>
      <c r="AD517" s="18">
        <f t="shared" si="635"/>
        <v>271583</v>
      </c>
      <c r="AE517" s="18">
        <f t="shared" si="635"/>
        <v>330239</v>
      </c>
      <c r="AF517" s="18">
        <f t="shared" si="635"/>
        <v>874180</v>
      </c>
      <c r="AG517" s="18">
        <f t="shared" si="635"/>
        <v>78517</v>
      </c>
      <c r="AH517" s="18">
        <f t="shared" si="635"/>
        <v>405367</v>
      </c>
      <c r="AI517" s="18">
        <f t="shared" si="635"/>
        <v>450280</v>
      </c>
      <c r="AJ517" s="18">
        <f t="shared" si="635"/>
        <v>32069969</v>
      </c>
      <c r="AL517" s="1" t="str">
        <f t="shared" si="613"/>
        <v>YE Feb-09</v>
      </c>
      <c r="AM517" s="35">
        <f t="shared" si="614"/>
        <v>5.018068461494303E-2</v>
      </c>
      <c r="AN517" s="35">
        <f t="shared" si="578"/>
        <v>0.17460465895679536</v>
      </c>
      <c r="AO517" s="35">
        <f t="shared" si="579"/>
        <v>2.0391101718869764E-2</v>
      </c>
      <c r="AP517" s="35">
        <f t="shared" si="580"/>
        <v>3.2220049854117416E-2</v>
      </c>
      <c r="AQ517" s="35">
        <f t="shared" si="581"/>
        <v>3.1025692603569403E-2</v>
      </c>
      <c r="AR517" s="35">
        <f t="shared" si="582"/>
        <v>5.4448540315084185E-2</v>
      </c>
      <c r="AS517" s="35">
        <f t="shared" si="583"/>
        <v>3.0381382657401385E-2</v>
      </c>
      <c r="AT517" s="35">
        <f t="shared" si="584"/>
        <v>7.932623820122808E-3</v>
      </c>
      <c r="AU517" s="35">
        <f t="shared" si="585"/>
        <v>1.1004095451417492E-2</v>
      </c>
      <c r="AV517" s="35">
        <f t="shared" si="586"/>
        <v>1.7649097197443502E-2</v>
      </c>
      <c r="AW517" s="35">
        <f t="shared" si="587"/>
        <v>3.2781977431908339E-2</v>
      </c>
      <c r="AX517" s="35">
        <f t="shared" si="588"/>
        <v>1.1923803231615222E-2</v>
      </c>
      <c r="AY517" s="35">
        <f t="shared" si="589"/>
        <v>1.6229763115767279E-2</v>
      </c>
      <c r="AZ517" s="35">
        <f t="shared" si="590"/>
        <v>6.2372059043773942E-3</v>
      </c>
      <c r="BA517" s="35">
        <f t="shared" si="591"/>
        <v>6.1888117197743476E-3</v>
      </c>
      <c r="BB517" s="35">
        <f t="shared" si="592"/>
        <v>6.4962021010996299E-3</v>
      </c>
      <c r="BC517" s="35">
        <f t="shared" si="593"/>
        <v>7.2117157331832785E-2</v>
      </c>
      <c r="BD517" s="35">
        <f t="shared" si="594"/>
        <v>6.1497783175281526E-2</v>
      </c>
      <c r="BE517" s="35">
        <f t="shared" si="595"/>
        <v>2.1890136532405128E-2</v>
      </c>
      <c r="BF517" s="35">
        <f t="shared" si="596"/>
        <v>3.8524078398703782E-2</v>
      </c>
      <c r="BG517" s="35">
        <f t="shared" si="597"/>
        <v>0.1257111286886495</v>
      </c>
      <c r="BH517" s="35">
        <f t="shared" si="598"/>
        <v>9.6767165568510533E-3</v>
      </c>
      <c r="BI517" s="35">
        <f t="shared" si="599"/>
        <v>1.2177997428061124E-2</v>
      </c>
      <c r="BJ517" s="35">
        <f t="shared" si="600"/>
        <v>8.3818914823397556E-3</v>
      </c>
      <c r="BK517" s="35">
        <f t="shared" si="601"/>
        <v>0.15594760942862151</v>
      </c>
      <c r="BL517" s="35">
        <f t="shared" si="602"/>
        <v>3.8514318489051236E-2</v>
      </c>
      <c r="BM517" s="35">
        <f t="shared" si="603"/>
        <v>1.6768304328576056E-2</v>
      </c>
      <c r="BN517" s="35">
        <f t="shared" si="604"/>
        <v>7.1389467199048429E-2</v>
      </c>
      <c r="BO517" s="35">
        <f t="shared" si="605"/>
        <v>8.4684522145936584E-3</v>
      </c>
      <c r="BP517" s="35">
        <f t="shared" si="606"/>
        <v>1.029745304711707E-2</v>
      </c>
      <c r="BQ517" s="35">
        <f t="shared" si="607"/>
        <v>2.7258523386785936E-2</v>
      </c>
      <c r="BR517" s="35">
        <f t="shared" si="608"/>
        <v>2.4483029590705247E-3</v>
      </c>
      <c r="BS517" s="35">
        <f t="shared" si="609"/>
        <v>1.2640080818288288E-2</v>
      </c>
      <c r="BT517" s="35">
        <f t="shared" si="610"/>
        <v>1.4040549898878917E-2</v>
      </c>
      <c r="BU517" s="35">
        <f t="shared" si="611"/>
        <v>1</v>
      </c>
    </row>
    <row r="518" spans="1:73">
      <c r="A518" s="2" t="str">
        <f>"YE "&amp;TEXT(A103,"mmm-yy")</f>
        <v>YE Mar-09</v>
      </c>
      <c r="B518" s="18">
        <f t="shared" ref="B518:AJ518" si="636">IF(OR(B92="C",B93="C",B94="C",B95="C",B96="C",B97="C",B98="C",B99="C",B100="C",B101="C",B102="C",B103="C"),"C",SUM(B92:B103))</f>
        <v>1583986</v>
      </c>
      <c r="C518" s="18">
        <f t="shared" si="636"/>
        <v>5569731</v>
      </c>
      <c r="D518" s="18">
        <f t="shared" si="636"/>
        <v>643783</v>
      </c>
      <c r="E518" s="18">
        <f t="shared" si="636"/>
        <v>1028595</v>
      </c>
      <c r="F518" s="18">
        <f t="shared" si="636"/>
        <v>977243</v>
      </c>
      <c r="G518" s="18">
        <f t="shared" si="636"/>
        <v>1720594</v>
      </c>
      <c r="H518" s="18">
        <f t="shared" si="636"/>
        <v>969289</v>
      </c>
      <c r="I518" s="18">
        <f t="shared" si="636"/>
        <v>249420</v>
      </c>
      <c r="J518" s="18">
        <f t="shared" si="636"/>
        <v>352894</v>
      </c>
      <c r="K518" s="18">
        <f t="shared" si="636"/>
        <v>557268</v>
      </c>
      <c r="L518" s="18">
        <f t="shared" si="636"/>
        <v>1040377</v>
      </c>
      <c r="M518" s="18">
        <f t="shared" si="636"/>
        <v>384508</v>
      </c>
      <c r="N518" s="18">
        <f t="shared" si="636"/>
        <v>512264</v>
      </c>
      <c r="O518" s="18">
        <f t="shared" si="636"/>
        <v>193168</v>
      </c>
      <c r="P518" s="18">
        <f t="shared" si="636"/>
        <v>190842</v>
      </c>
      <c r="Q518" s="18">
        <f t="shared" si="636"/>
        <v>204252</v>
      </c>
      <c r="R518" s="18">
        <f t="shared" si="636"/>
        <v>2298466</v>
      </c>
      <c r="S518" s="18">
        <f t="shared" si="636"/>
        <v>1956272</v>
      </c>
      <c r="T518" s="18">
        <f t="shared" si="636"/>
        <v>691239</v>
      </c>
      <c r="U518" s="18">
        <f t="shared" si="636"/>
        <v>1209778</v>
      </c>
      <c r="V518" s="18">
        <f t="shared" si="636"/>
        <v>3986958</v>
      </c>
      <c r="W518" s="18">
        <f t="shared" si="636"/>
        <v>307237</v>
      </c>
      <c r="X518" s="18">
        <f t="shared" si="636"/>
        <v>385743</v>
      </c>
      <c r="Y518" s="18">
        <f t="shared" si="636"/>
        <v>264944</v>
      </c>
      <c r="Z518" s="18">
        <f t="shared" si="636"/>
        <v>4944878</v>
      </c>
      <c r="AA518" s="18">
        <f t="shared" si="636"/>
        <v>1209908</v>
      </c>
      <c r="AB518" s="18">
        <f t="shared" si="636"/>
        <v>528806</v>
      </c>
      <c r="AC518" s="18">
        <f t="shared" si="636"/>
        <v>2260562</v>
      </c>
      <c r="AD518" s="18">
        <f t="shared" si="636"/>
        <v>265285</v>
      </c>
      <c r="AE518" s="18">
        <f t="shared" si="636"/>
        <v>317499</v>
      </c>
      <c r="AF518" s="18">
        <f t="shared" si="636"/>
        <v>868213</v>
      </c>
      <c r="AG518" s="18">
        <f t="shared" si="636"/>
        <v>77618</v>
      </c>
      <c r="AH518" s="18">
        <f t="shared" si="636"/>
        <v>398870</v>
      </c>
      <c r="AI518" s="18">
        <f t="shared" si="636"/>
        <v>447932</v>
      </c>
      <c r="AJ518" s="18">
        <f t="shared" si="636"/>
        <v>31697262</v>
      </c>
      <c r="AL518" s="1" t="str">
        <f t="shared" si="613"/>
        <v>YE Mar-09</v>
      </c>
      <c r="AM518" s="35">
        <f t="shared" si="614"/>
        <v>4.9972328840263869E-2</v>
      </c>
      <c r="AN518" s="35">
        <f t="shared" si="578"/>
        <v>0.17571647040050337</v>
      </c>
      <c r="AO518" s="35">
        <f t="shared" si="579"/>
        <v>2.0310366239203879E-2</v>
      </c>
      <c r="AP518" s="35">
        <f t="shared" si="580"/>
        <v>3.2450594628646474E-2</v>
      </c>
      <c r="AQ518" s="35">
        <f t="shared" si="581"/>
        <v>3.0830517790464047E-2</v>
      </c>
      <c r="AR518" s="35">
        <f t="shared" si="582"/>
        <v>5.4282101715914771E-2</v>
      </c>
      <c r="AS518" s="35">
        <f t="shared" si="583"/>
        <v>3.0579581290018046E-2</v>
      </c>
      <c r="AT518" s="35">
        <f t="shared" si="584"/>
        <v>7.8688184487354148E-3</v>
      </c>
      <c r="AU518" s="35">
        <f t="shared" si="585"/>
        <v>1.1133264444102458E-2</v>
      </c>
      <c r="AV518" s="35">
        <f t="shared" si="586"/>
        <v>1.7580950682743512E-2</v>
      </c>
      <c r="AW518" s="35">
        <f t="shared" si="587"/>
        <v>3.2822298657846222E-2</v>
      </c>
      <c r="AX518" s="35">
        <f t="shared" si="588"/>
        <v>1.2130637655706666E-2</v>
      </c>
      <c r="AY518" s="35">
        <f t="shared" si="589"/>
        <v>1.6161143508231089E-2</v>
      </c>
      <c r="AZ518" s="35">
        <f t="shared" si="590"/>
        <v>6.094154125993595E-3</v>
      </c>
      <c r="BA518" s="35">
        <f t="shared" si="591"/>
        <v>6.0207723935272392E-3</v>
      </c>
      <c r="BB518" s="35">
        <f t="shared" si="592"/>
        <v>6.4438373257601871E-3</v>
      </c>
      <c r="BC518" s="35">
        <f t="shared" si="593"/>
        <v>7.2513076996997411E-2</v>
      </c>
      <c r="BD518" s="35">
        <f t="shared" si="594"/>
        <v>6.1717381141626677E-2</v>
      </c>
      <c r="BE518" s="35">
        <f t="shared" si="595"/>
        <v>2.1807530252928472E-2</v>
      </c>
      <c r="BF518" s="35">
        <f t="shared" si="596"/>
        <v>3.8166640386794293E-2</v>
      </c>
      <c r="BG518" s="35">
        <f t="shared" si="597"/>
        <v>0.1257824098497845</v>
      </c>
      <c r="BH518" s="35">
        <f t="shared" si="598"/>
        <v>9.6928561211375285E-3</v>
      </c>
      <c r="BI518" s="35">
        <f t="shared" si="599"/>
        <v>1.216960001150888E-2</v>
      </c>
      <c r="BJ518" s="35">
        <f t="shared" si="600"/>
        <v>8.3585768385925577E-3</v>
      </c>
      <c r="BK518" s="35">
        <f t="shared" si="601"/>
        <v>0.15600331662715852</v>
      </c>
      <c r="BL518" s="35">
        <f t="shared" si="602"/>
        <v>3.8170741687405051E-2</v>
      </c>
      <c r="BM518" s="35">
        <f t="shared" si="603"/>
        <v>1.6683018236717102E-2</v>
      </c>
      <c r="BN518" s="35">
        <f t="shared" si="604"/>
        <v>7.1317263932764913E-2</v>
      </c>
      <c r="BO518" s="35">
        <f t="shared" si="605"/>
        <v>8.3693348655792411E-3</v>
      </c>
      <c r="BP518" s="35">
        <f t="shared" si="606"/>
        <v>1.0016606481657628E-2</v>
      </c>
      <c r="BQ518" s="35">
        <f t="shared" si="607"/>
        <v>2.7390788516686394E-2</v>
      </c>
      <c r="BR518" s="35">
        <f t="shared" si="608"/>
        <v>2.4487288523532412E-3</v>
      </c>
      <c r="BS518" s="35">
        <f t="shared" si="609"/>
        <v>1.2583736727796868E-2</v>
      </c>
      <c r="BT518" s="35">
        <f t="shared" si="610"/>
        <v>1.4131567578297456E-2</v>
      </c>
      <c r="BU518" s="35">
        <f t="shared" si="611"/>
        <v>1</v>
      </c>
    </row>
    <row r="519" spans="1:73">
      <c r="A519" s="2" t="str">
        <f>"YE "&amp;TEXT(A104,"mmm-yy")</f>
        <v>YE Apr-09</v>
      </c>
      <c r="B519" s="18">
        <f t="shared" ref="B519:AJ519" si="637">IF(OR(B93="C",B94="C",B95="C",B96="C",B97="C",B98="C",B99="C",B100="C",B101="C",B102="C",B103="C",B104="C"),"C",SUM(B93:B104))</f>
        <v>1603704</v>
      </c>
      <c r="C519" s="18">
        <f t="shared" si="637"/>
        <v>5540889</v>
      </c>
      <c r="D519" s="18">
        <f t="shared" si="637"/>
        <v>661199</v>
      </c>
      <c r="E519" s="18">
        <f t="shared" si="637"/>
        <v>1034909</v>
      </c>
      <c r="F519" s="18">
        <f t="shared" si="637"/>
        <v>979604</v>
      </c>
      <c r="G519" s="18">
        <f t="shared" si="637"/>
        <v>1730352</v>
      </c>
      <c r="H519" s="18">
        <f t="shared" si="637"/>
        <v>980622</v>
      </c>
      <c r="I519" s="18">
        <f t="shared" si="637"/>
        <v>254841</v>
      </c>
      <c r="J519" s="18">
        <f t="shared" si="637"/>
        <v>362767</v>
      </c>
      <c r="K519" s="18">
        <f t="shared" si="637"/>
        <v>562143</v>
      </c>
      <c r="L519" s="18">
        <f t="shared" si="637"/>
        <v>1054283</v>
      </c>
      <c r="M519" s="18">
        <f t="shared" si="637"/>
        <v>387958</v>
      </c>
      <c r="N519" s="18">
        <f t="shared" si="637"/>
        <v>511270</v>
      </c>
      <c r="O519" s="18">
        <f t="shared" si="637"/>
        <v>197491</v>
      </c>
      <c r="P519" s="18">
        <f t="shared" si="637"/>
        <v>190585</v>
      </c>
      <c r="Q519" s="18">
        <f t="shared" si="637"/>
        <v>204667</v>
      </c>
      <c r="R519" s="18">
        <f t="shared" si="637"/>
        <v>2304209</v>
      </c>
      <c r="S519" s="18">
        <f t="shared" si="637"/>
        <v>1960277</v>
      </c>
      <c r="T519" s="18">
        <f t="shared" si="637"/>
        <v>694077</v>
      </c>
      <c r="U519" s="18">
        <f t="shared" si="637"/>
        <v>1215301</v>
      </c>
      <c r="V519" s="18">
        <f t="shared" si="637"/>
        <v>4001631</v>
      </c>
      <c r="W519" s="18">
        <f t="shared" si="637"/>
        <v>308723</v>
      </c>
      <c r="X519" s="18">
        <f t="shared" si="637"/>
        <v>388099</v>
      </c>
      <c r="Y519" s="18">
        <f t="shared" si="637"/>
        <v>266452</v>
      </c>
      <c r="Z519" s="18">
        <f t="shared" si="637"/>
        <v>4964900</v>
      </c>
      <c r="AA519" s="18">
        <f t="shared" si="637"/>
        <v>1208650</v>
      </c>
      <c r="AB519" s="18">
        <f t="shared" si="637"/>
        <v>535219</v>
      </c>
      <c r="AC519" s="18">
        <f t="shared" si="637"/>
        <v>2255088</v>
      </c>
      <c r="AD519" s="18">
        <f t="shared" si="637"/>
        <v>267773</v>
      </c>
      <c r="AE519" s="18">
        <f t="shared" si="637"/>
        <v>322613</v>
      </c>
      <c r="AF519" s="18">
        <f t="shared" si="637"/>
        <v>864730</v>
      </c>
      <c r="AG519" s="18">
        <f t="shared" si="637"/>
        <v>77700</v>
      </c>
      <c r="AH519" s="18">
        <f t="shared" si="637"/>
        <v>400081</v>
      </c>
      <c r="AI519" s="18">
        <f t="shared" si="637"/>
        <v>446583</v>
      </c>
      <c r="AJ519" s="18">
        <f t="shared" si="637"/>
        <v>31814201</v>
      </c>
      <c r="AL519" s="1" t="str">
        <f t="shared" si="613"/>
        <v>YE Apr-09</v>
      </c>
      <c r="AM519" s="35">
        <f t="shared" si="614"/>
        <v>5.0408432385273483E-2</v>
      </c>
      <c r="AN519" s="35">
        <f t="shared" si="578"/>
        <v>0.17416401562308606</v>
      </c>
      <c r="AO519" s="35">
        <f t="shared" si="579"/>
        <v>2.0783140208361667E-2</v>
      </c>
      <c r="AP519" s="35">
        <f t="shared" si="580"/>
        <v>3.2529781275977984E-2</v>
      </c>
      <c r="AQ519" s="35">
        <f t="shared" si="581"/>
        <v>3.0791406642587064E-2</v>
      </c>
      <c r="AR519" s="35">
        <f t="shared" si="582"/>
        <v>5.4389296151111891E-2</v>
      </c>
      <c r="AS519" s="35">
        <f t="shared" si="583"/>
        <v>3.0823404931653007E-2</v>
      </c>
      <c r="AT519" s="35">
        <f t="shared" si="584"/>
        <v>8.0102907503476206E-3</v>
      </c>
      <c r="AU519" s="35">
        <f t="shared" si="585"/>
        <v>1.1402675176409428E-2</v>
      </c>
      <c r="AV519" s="35">
        <f t="shared" si="586"/>
        <v>1.7669562092727083E-2</v>
      </c>
      <c r="AW519" s="35">
        <f t="shared" si="587"/>
        <v>3.3138754608358703E-2</v>
      </c>
      <c r="AX519" s="35">
        <f t="shared" si="588"/>
        <v>1.2194491384523535E-2</v>
      </c>
      <c r="AY519" s="35">
        <f t="shared" si="589"/>
        <v>1.6070496317037792E-2</v>
      </c>
      <c r="AZ519" s="35">
        <f t="shared" si="590"/>
        <v>6.2076366462888695E-3</v>
      </c>
      <c r="BA519" s="35">
        <f t="shared" si="591"/>
        <v>5.9905637737059621E-3</v>
      </c>
      <c r="BB519" s="35">
        <f t="shared" si="592"/>
        <v>6.4331962949501706E-3</v>
      </c>
      <c r="BC519" s="35">
        <f t="shared" si="593"/>
        <v>7.2427058595625274E-2</v>
      </c>
      <c r="BD519" s="35">
        <f t="shared" si="594"/>
        <v>6.1616414631943769E-2</v>
      </c>
      <c r="BE519" s="35">
        <f t="shared" si="595"/>
        <v>2.1816578074678034E-2</v>
      </c>
      <c r="BF519" s="35">
        <f t="shared" si="596"/>
        <v>3.8199953536472597E-2</v>
      </c>
      <c r="BG519" s="35">
        <f t="shared" si="597"/>
        <v>0.12578128239021311</v>
      </c>
      <c r="BH519" s="35">
        <f t="shared" si="598"/>
        <v>9.7039369305550061E-3</v>
      </c>
      <c r="BI519" s="35">
        <f t="shared" si="599"/>
        <v>1.2198923367586696E-2</v>
      </c>
      <c r="BJ519" s="35">
        <f t="shared" si="600"/>
        <v>8.3752535542225316E-3</v>
      </c>
      <c r="BK519" s="35">
        <f t="shared" si="601"/>
        <v>0.15605923908005737</v>
      </c>
      <c r="BL519" s="35">
        <f t="shared" si="602"/>
        <v>3.799089595240817E-2</v>
      </c>
      <c r="BM519" s="35">
        <f t="shared" si="603"/>
        <v>1.6823273355191286E-2</v>
      </c>
      <c r="BN519" s="35">
        <f t="shared" si="604"/>
        <v>7.0883062566933552E-2</v>
      </c>
      <c r="BO519" s="35">
        <f t="shared" si="605"/>
        <v>8.4167758919986707E-3</v>
      </c>
      <c r="BP519" s="35">
        <f t="shared" si="606"/>
        <v>1.0140534411032357E-2</v>
      </c>
      <c r="BQ519" s="35">
        <f t="shared" si="607"/>
        <v>2.7180629178774597E-2</v>
      </c>
      <c r="BR519" s="35">
        <f t="shared" si="608"/>
        <v>2.4423055603376618E-3</v>
      </c>
      <c r="BS519" s="35">
        <f t="shared" si="609"/>
        <v>1.2575547630443398E-2</v>
      </c>
      <c r="BT519" s="35">
        <f t="shared" si="610"/>
        <v>1.4037221931174697E-2</v>
      </c>
      <c r="BU519" s="35">
        <f t="shared" si="611"/>
        <v>1</v>
      </c>
    </row>
    <row r="520" spans="1:73">
      <c r="A520" s="2" t="str">
        <f>"YE "&amp;TEXT(A105,"mmm-yy")</f>
        <v>YE May-09</v>
      </c>
      <c r="B520" s="18">
        <f t="shared" ref="B520:AJ520" si="638">IF(OR(B94="C",B95="C",B96="C",B97="C",B98="C",B99="C",B100="C",B101="C",B102="C",B103="C",B104="C",B105="C"),"C",SUM(B94:B105))</f>
        <v>1605929</v>
      </c>
      <c r="C520" s="18">
        <f t="shared" si="638"/>
        <v>5506130</v>
      </c>
      <c r="D520" s="18">
        <f t="shared" si="638"/>
        <v>663216</v>
      </c>
      <c r="E520" s="18">
        <f t="shared" si="638"/>
        <v>1031026</v>
      </c>
      <c r="F520" s="18">
        <f t="shared" si="638"/>
        <v>979672</v>
      </c>
      <c r="G520" s="18">
        <f t="shared" si="638"/>
        <v>1725570</v>
      </c>
      <c r="H520" s="18">
        <f t="shared" si="638"/>
        <v>979288</v>
      </c>
      <c r="I520" s="18">
        <f t="shared" si="638"/>
        <v>256431</v>
      </c>
      <c r="J520" s="18">
        <f t="shared" si="638"/>
        <v>366967</v>
      </c>
      <c r="K520" s="18">
        <f t="shared" si="638"/>
        <v>561232</v>
      </c>
      <c r="L520" s="18">
        <f t="shared" si="638"/>
        <v>1054285</v>
      </c>
      <c r="M520" s="18">
        <f t="shared" si="638"/>
        <v>391504</v>
      </c>
      <c r="N520" s="18">
        <f t="shared" si="638"/>
        <v>513001</v>
      </c>
      <c r="O520" s="18">
        <f t="shared" si="638"/>
        <v>197118</v>
      </c>
      <c r="P520" s="18">
        <f t="shared" si="638"/>
        <v>189885</v>
      </c>
      <c r="Q520" s="18">
        <f t="shared" si="638"/>
        <v>205600</v>
      </c>
      <c r="R520" s="18">
        <f t="shared" si="638"/>
        <v>2308095</v>
      </c>
      <c r="S520" s="18">
        <f t="shared" si="638"/>
        <v>1965559</v>
      </c>
      <c r="T520" s="18">
        <f t="shared" si="638"/>
        <v>693749</v>
      </c>
      <c r="U520" s="18">
        <f t="shared" si="638"/>
        <v>1217773</v>
      </c>
      <c r="V520" s="18">
        <f t="shared" si="638"/>
        <v>3998180</v>
      </c>
      <c r="W520" s="18">
        <f t="shared" si="638"/>
        <v>308523</v>
      </c>
      <c r="X520" s="18">
        <f t="shared" si="638"/>
        <v>392921</v>
      </c>
      <c r="Y520" s="18">
        <f t="shared" si="638"/>
        <v>267078</v>
      </c>
      <c r="Z520" s="18">
        <f t="shared" si="638"/>
        <v>4966699</v>
      </c>
      <c r="AA520" s="18">
        <f t="shared" si="638"/>
        <v>1215779</v>
      </c>
      <c r="AB520" s="18">
        <f t="shared" si="638"/>
        <v>540061</v>
      </c>
      <c r="AC520" s="18">
        <f t="shared" si="638"/>
        <v>2247220</v>
      </c>
      <c r="AD520" s="18">
        <f t="shared" si="638"/>
        <v>270424</v>
      </c>
      <c r="AE520" s="18">
        <f t="shared" si="638"/>
        <v>324517</v>
      </c>
      <c r="AF520" s="18">
        <f t="shared" si="638"/>
        <v>866409</v>
      </c>
      <c r="AG520" s="18">
        <f t="shared" si="638"/>
        <v>79178</v>
      </c>
      <c r="AH520" s="18">
        <f t="shared" si="638"/>
        <v>397677</v>
      </c>
      <c r="AI520" s="18">
        <f t="shared" si="638"/>
        <v>447171</v>
      </c>
      <c r="AJ520" s="18">
        <f t="shared" si="638"/>
        <v>31801602</v>
      </c>
      <c r="AL520" s="1" t="str">
        <f t="shared" si="613"/>
        <v>YE May-09</v>
      </c>
      <c r="AM520" s="35">
        <f t="shared" si="614"/>
        <v>5.0498367975298858E-2</v>
      </c>
      <c r="AN520" s="35">
        <f t="shared" si="578"/>
        <v>0.17314001980151816</v>
      </c>
      <c r="AO520" s="35">
        <f t="shared" si="579"/>
        <v>2.0854798446946165E-2</v>
      </c>
      <c r="AP520" s="35">
        <f t="shared" si="580"/>
        <v>3.2420567995285268E-2</v>
      </c>
      <c r="AQ520" s="35">
        <f t="shared" si="581"/>
        <v>3.0805743685491063E-2</v>
      </c>
      <c r="AR520" s="35">
        <f t="shared" si="582"/>
        <v>5.4260474047816837E-2</v>
      </c>
      <c r="AS520" s="35">
        <f t="shared" si="583"/>
        <v>3.0793668822092675E-2</v>
      </c>
      <c r="AT520" s="35">
        <f t="shared" si="584"/>
        <v>8.0634617086271319E-3</v>
      </c>
      <c r="AU520" s="35">
        <f t="shared" si="585"/>
        <v>1.1539261449784826E-2</v>
      </c>
      <c r="AV520" s="35">
        <f t="shared" si="586"/>
        <v>1.7647915976056805E-2</v>
      </c>
      <c r="AW520" s="35">
        <f t="shared" si="587"/>
        <v>3.3151946244720627E-2</v>
      </c>
      <c r="AX520" s="35">
        <f t="shared" si="588"/>
        <v>1.2310826353967954E-2</v>
      </c>
      <c r="AY520" s="35">
        <f t="shared" si="589"/>
        <v>1.6131294266244826E-2</v>
      </c>
      <c r="AZ520" s="35">
        <f t="shared" si="590"/>
        <v>6.1983669879272117E-3</v>
      </c>
      <c r="BA520" s="35">
        <f t="shared" si="591"/>
        <v>5.9709256156340804E-3</v>
      </c>
      <c r="BB520" s="35">
        <f t="shared" si="592"/>
        <v>6.4650831112218815E-3</v>
      </c>
      <c r="BC520" s="35">
        <f t="shared" si="593"/>
        <v>7.2577947488305775E-2</v>
      </c>
      <c r="BD520" s="35">
        <f t="shared" si="594"/>
        <v>6.1806917777286814E-2</v>
      </c>
      <c r="BE520" s="35">
        <f t="shared" si="595"/>
        <v>2.1814907311902085E-2</v>
      </c>
      <c r="BF520" s="35">
        <f t="shared" si="596"/>
        <v>3.8292819336585619E-2</v>
      </c>
      <c r="BG520" s="35">
        <f t="shared" si="597"/>
        <v>0.12572259724525828</v>
      </c>
      <c r="BH520" s="35">
        <f t="shared" si="598"/>
        <v>9.7014923965151184E-3</v>
      </c>
      <c r="BI520" s="35">
        <f t="shared" si="599"/>
        <v>1.2355383857706287E-2</v>
      </c>
      <c r="BJ520" s="35">
        <f t="shared" si="600"/>
        <v>8.3982561633215835E-3</v>
      </c>
      <c r="BK520" s="35">
        <f t="shared" si="601"/>
        <v>0.15617763532793097</v>
      </c>
      <c r="BL520" s="35">
        <f t="shared" si="602"/>
        <v>3.8230118092792933E-2</v>
      </c>
      <c r="BM520" s="35">
        <f t="shared" si="603"/>
        <v>1.6982194796350197E-2</v>
      </c>
      <c r="BN520" s="35">
        <f t="shared" si="604"/>
        <v>7.0663735745136361E-2</v>
      </c>
      <c r="BO520" s="35">
        <f t="shared" si="605"/>
        <v>8.5034709886627723E-3</v>
      </c>
      <c r="BP520" s="35">
        <f t="shared" si="606"/>
        <v>1.0204423035040813E-2</v>
      </c>
      <c r="BQ520" s="35">
        <f t="shared" si="607"/>
        <v>2.7244193547230733E-2</v>
      </c>
      <c r="BR520" s="35">
        <f t="shared" si="608"/>
        <v>2.4897487868692906E-3</v>
      </c>
      <c r="BS520" s="35">
        <f t="shared" si="609"/>
        <v>1.2504936072088444E-2</v>
      </c>
      <c r="BT520" s="35">
        <f t="shared" si="610"/>
        <v>1.4061272762296692E-2</v>
      </c>
      <c r="BU520" s="35">
        <f t="shared" si="611"/>
        <v>1</v>
      </c>
    </row>
    <row r="521" spans="1:73">
      <c r="A521" s="2" t="str">
        <f>"YE "&amp;TEXT(A106,"mmm-yy")</f>
        <v>YE Jun-09</v>
      </c>
      <c r="B521" s="18">
        <f t="shared" ref="B521:AJ521" si="639">IF(OR(B95="C",B96="C",B97="C",B98="C",B99="C",B100="C",B101="C",B102="C",B103="C",B104="C",B105="C",B106="C"),"C",SUM(B95:B106))</f>
        <v>1599915</v>
      </c>
      <c r="C521" s="18">
        <f t="shared" si="639"/>
        <v>5466962</v>
      </c>
      <c r="D521" s="18">
        <f t="shared" si="639"/>
        <v>663416</v>
      </c>
      <c r="E521" s="18">
        <f t="shared" si="639"/>
        <v>1031284</v>
      </c>
      <c r="F521" s="18">
        <f t="shared" si="639"/>
        <v>972264</v>
      </c>
      <c r="G521" s="18">
        <f t="shared" si="639"/>
        <v>1713003</v>
      </c>
      <c r="H521" s="18">
        <f t="shared" si="639"/>
        <v>979365</v>
      </c>
      <c r="I521" s="18">
        <f t="shared" si="639"/>
        <v>257538</v>
      </c>
      <c r="J521" s="18">
        <f t="shared" si="639"/>
        <v>368232</v>
      </c>
      <c r="K521" s="18">
        <f t="shared" si="639"/>
        <v>555551</v>
      </c>
      <c r="L521" s="18">
        <f t="shared" si="639"/>
        <v>1052059</v>
      </c>
      <c r="M521" s="18">
        <f t="shared" si="639"/>
        <v>399220</v>
      </c>
      <c r="N521" s="18">
        <f t="shared" si="639"/>
        <v>511490</v>
      </c>
      <c r="O521" s="18">
        <f t="shared" si="639"/>
        <v>197170</v>
      </c>
      <c r="P521" s="18">
        <f t="shared" si="639"/>
        <v>188819</v>
      </c>
      <c r="Q521" s="18">
        <f t="shared" si="639"/>
        <v>205942</v>
      </c>
      <c r="R521" s="18">
        <f t="shared" si="639"/>
        <v>2304156</v>
      </c>
      <c r="S521" s="18">
        <f t="shared" si="639"/>
        <v>1964629</v>
      </c>
      <c r="T521" s="18">
        <f t="shared" si="639"/>
        <v>686472</v>
      </c>
      <c r="U521" s="18">
        <f t="shared" si="639"/>
        <v>1213157</v>
      </c>
      <c r="V521" s="18">
        <f t="shared" si="639"/>
        <v>3980122</v>
      </c>
      <c r="W521" s="18">
        <f t="shared" si="639"/>
        <v>306970</v>
      </c>
      <c r="X521" s="18">
        <f t="shared" si="639"/>
        <v>392081</v>
      </c>
      <c r="Y521" s="18">
        <f t="shared" si="639"/>
        <v>268311</v>
      </c>
      <c r="Z521" s="18">
        <f t="shared" si="639"/>
        <v>4947481</v>
      </c>
      <c r="AA521" s="18">
        <f t="shared" si="639"/>
        <v>1217649</v>
      </c>
      <c r="AB521" s="18">
        <f t="shared" si="639"/>
        <v>544185</v>
      </c>
      <c r="AC521" s="18">
        <f t="shared" si="639"/>
        <v>2254808</v>
      </c>
      <c r="AD521" s="18">
        <f t="shared" si="639"/>
        <v>272537</v>
      </c>
      <c r="AE521" s="18">
        <f t="shared" si="639"/>
        <v>324315</v>
      </c>
      <c r="AF521" s="18">
        <f t="shared" si="639"/>
        <v>871331</v>
      </c>
      <c r="AG521" s="18">
        <f t="shared" si="639"/>
        <v>78980</v>
      </c>
      <c r="AH521" s="18">
        <f t="shared" si="639"/>
        <v>397226</v>
      </c>
      <c r="AI521" s="18">
        <f t="shared" si="639"/>
        <v>444977</v>
      </c>
      <c r="AJ521" s="18">
        <f t="shared" si="639"/>
        <v>31719502</v>
      </c>
      <c r="AL521" s="1" t="str">
        <f t="shared" si="613"/>
        <v>YE Jun-09</v>
      </c>
      <c r="AM521" s="35">
        <f t="shared" si="614"/>
        <v>5.0439474112802904E-2</v>
      </c>
      <c r="AN521" s="35">
        <f t="shared" si="578"/>
        <v>0.17235333644267176</v>
      </c>
      <c r="AO521" s="35">
        <f t="shared" si="579"/>
        <v>2.0915082462517855E-2</v>
      </c>
      <c r="AP521" s="35">
        <f t="shared" si="580"/>
        <v>3.2512616370837098E-2</v>
      </c>
      <c r="AQ521" s="35">
        <f t="shared" si="581"/>
        <v>3.0651931420613097E-2</v>
      </c>
      <c r="AR521" s="35">
        <f t="shared" si="582"/>
        <v>5.4004725547078261E-2</v>
      </c>
      <c r="AS521" s="35">
        <f t="shared" si="583"/>
        <v>3.0875800004678509E-2</v>
      </c>
      <c r="AT521" s="35">
        <f t="shared" si="584"/>
        <v>8.1192321367466614E-3</v>
      </c>
      <c r="AU521" s="35">
        <f t="shared" si="585"/>
        <v>1.1609009498320623E-2</v>
      </c>
      <c r="AV521" s="35">
        <f t="shared" si="586"/>
        <v>1.751449313422386E-2</v>
      </c>
      <c r="AW521" s="35">
        <f t="shared" si="587"/>
        <v>3.3167576212262094E-2</v>
      </c>
      <c r="AX521" s="35">
        <f t="shared" si="588"/>
        <v>1.2585947913053615E-2</v>
      </c>
      <c r="AY521" s="35">
        <f t="shared" si="589"/>
        <v>1.612541079617202E-2</v>
      </c>
      <c r="AZ521" s="35">
        <f t="shared" si="590"/>
        <v>6.2160496719021628E-3</v>
      </c>
      <c r="BA521" s="35">
        <f t="shared" si="591"/>
        <v>5.9527731551396994E-3</v>
      </c>
      <c r="BB521" s="35">
        <f t="shared" si="592"/>
        <v>6.492598780396994E-3</v>
      </c>
      <c r="BC521" s="35">
        <f t="shared" si="593"/>
        <v>7.2641619657206474E-2</v>
      </c>
      <c r="BD521" s="35">
        <f t="shared" si="594"/>
        <v>6.1937573925340945E-2</v>
      </c>
      <c r="BE521" s="35">
        <f t="shared" si="595"/>
        <v>2.1641953899528436E-2</v>
      </c>
      <c r="BF521" s="35">
        <f t="shared" si="596"/>
        <v>3.8246407525565816E-2</v>
      </c>
      <c r="BG521" s="35">
        <f t="shared" si="597"/>
        <v>0.12547870392164417</v>
      </c>
      <c r="BH521" s="35">
        <f t="shared" si="598"/>
        <v>9.6776424800111924E-3</v>
      </c>
      <c r="BI521" s="35">
        <f t="shared" si="599"/>
        <v>1.2360881327834214E-2</v>
      </c>
      <c r="BJ521" s="35">
        <f t="shared" si="600"/>
        <v>8.4588654639029329E-3</v>
      </c>
      <c r="BK521" s="35">
        <f t="shared" si="601"/>
        <v>0.15597599861435404</v>
      </c>
      <c r="BL521" s="35">
        <f t="shared" si="602"/>
        <v>3.8388023872505943E-2</v>
      </c>
      <c r="BM521" s="35">
        <f t="shared" si="603"/>
        <v>1.7156164683796108E-2</v>
      </c>
      <c r="BN521" s="35">
        <f t="shared" si="604"/>
        <v>7.1085857527019181E-2</v>
      </c>
      <c r="BO521" s="35">
        <f t="shared" si="605"/>
        <v>8.5920958027651262E-3</v>
      </c>
      <c r="BP521" s="35">
        <f t="shared" si="606"/>
        <v>1.0224466954115484E-2</v>
      </c>
      <c r="BQ521" s="35">
        <f t="shared" si="607"/>
        <v>2.7469882723883874E-2</v>
      </c>
      <c r="BR521" s="35">
        <f t="shared" si="608"/>
        <v>2.489950819530521E-3</v>
      </c>
      <c r="BS521" s="35">
        <f t="shared" si="609"/>
        <v>1.252308437881528E-2</v>
      </c>
      <c r="BT521" s="35">
        <f t="shared" si="610"/>
        <v>1.4028498934188815E-2</v>
      </c>
      <c r="BU521" s="35">
        <f t="shared" si="611"/>
        <v>1</v>
      </c>
    </row>
    <row r="522" spans="1:73">
      <c r="A522" s="2" t="str">
        <f>"YE "&amp;TEXT(A107,"mmm-yy")</f>
        <v>YE Jul-09</v>
      </c>
      <c r="B522" s="18">
        <f t="shared" ref="B522:AJ522" si="640">IF(OR(B96="C",B97="C",B98="C",B99="C",B100="C",B101="C",B102="C",B103="C",B104="C",B105="C",B106="C",B107="C"),"C",SUM(B96:B107))</f>
        <v>1601134</v>
      </c>
      <c r="C522" s="18">
        <f t="shared" si="640"/>
        <v>5492021</v>
      </c>
      <c r="D522" s="18">
        <f t="shared" si="640"/>
        <v>666882</v>
      </c>
      <c r="E522" s="18">
        <f t="shared" si="640"/>
        <v>1030172</v>
      </c>
      <c r="F522" s="18">
        <f t="shared" si="640"/>
        <v>969520</v>
      </c>
      <c r="G522" s="18">
        <f t="shared" si="640"/>
        <v>1707502</v>
      </c>
      <c r="H522" s="18">
        <f t="shared" si="640"/>
        <v>987489</v>
      </c>
      <c r="I522" s="18">
        <f t="shared" si="640"/>
        <v>257622</v>
      </c>
      <c r="J522" s="18">
        <f t="shared" si="640"/>
        <v>368488</v>
      </c>
      <c r="K522" s="18">
        <f t="shared" si="640"/>
        <v>552451</v>
      </c>
      <c r="L522" s="18">
        <f t="shared" si="640"/>
        <v>1052611</v>
      </c>
      <c r="M522" s="18">
        <f t="shared" si="640"/>
        <v>415475</v>
      </c>
      <c r="N522" s="18">
        <f t="shared" si="640"/>
        <v>513366</v>
      </c>
      <c r="O522" s="18">
        <f t="shared" si="640"/>
        <v>193099</v>
      </c>
      <c r="P522" s="18">
        <f t="shared" si="640"/>
        <v>189635</v>
      </c>
      <c r="Q522" s="18">
        <f t="shared" si="640"/>
        <v>205005</v>
      </c>
      <c r="R522" s="18">
        <f t="shared" si="640"/>
        <v>2301944</v>
      </c>
      <c r="S522" s="18">
        <f t="shared" si="640"/>
        <v>1962893</v>
      </c>
      <c r="T522" s="18">
        <f t="shared" si="640"/>
        <v>685141</v>
      </c>
      <c r="U522" s="18">
        <f t="shared" si="640"/>
        <v>1213372</v>
      </c>
      <c r="V522" s="18">
        <f t="shared" si="640"/>
        <v>3974394</v>
      </c>
      <c r="W522" s="18">
        <f t="shared" si="640"/>
        <v>306696</v>
      </c>
      <c r="X522" s="18">
        <f t="shared" si="640"/>
        <v>398560</v>
      </c>
      <c r="Y522" s="18">
        <f t="shared" si="640"/>
        <v>269482</v>
      </c>
      <c r="Z522" s="18">
        <f t="shared" si="640"/>
        <v>4949129</v>
      </c>
      <c r="AA522" s="18">
        <f t="shared" si="640"/>
        <v>1219583</v>
      </c>
      <c r="AB522" s="18">
        <f t="shared" si="640"/>
        <v>547751</v>
      </c>
      <c r="AC522" s="18">
        <f t="shared" si="640"/>
        <v>2283515</v>
      </c>
      <c r="AD522" s="18">
        <f t="shared" si="640"/>
        <v>275011</v>
      </c>
      <c r="AE522" s="18">
        <f t="shared" si="640"/>
        <v>325209</v>
      </c>
      <c r="AF522" s="18">
        <f t="shared" si="640"/>
        <v>868014</v>
      </c>
      <c r="AG522" s="18">
        <f t="shared" si="640"/>
        <v>78581</v>
      </c>
      <c r="AH522" s="18">
        <f t="shared" si="640"/>
        <v>396096</v>
      </c>
      <c r="AI522" s="18">
        <f t="shared" si="640"/>
        <v>444765</v>
      </c>
      <c r="AJ522" s="18">
        <f t="shared" si="640"/>
        <v>31790579</v>
      </c>
      <c r="AL522" s="1" t="str">
        <f t="shared" si="613"/>
        <v>YE Jul-09</v>
      </c>
      <c r="AM522" s="35">
        <f t="shared" si="614"/>
        <v>5.0365046827237719E-2</v>
      </c>
      <c r="AN522" s="35">
        <f t="shared" si="578"/>
        <v>0.1727562432883025</v>
      </c>
      <c r="AO522" s="35">
        <f t="shared" si="579"/>
        <v>2.0977346779371336E-2</v>
      </c>
      <c r="AP522" s="35">
        <f t="shared" si="580"/>
        <v>3.2404946131997153E-2</v>
      </c>
      <c r="AQ522" s="35">
        <f t="shared" si="581"/>
        <v>3.0497085315747158E-2</v>
      </c>
      <c r="AR522" s="35">
        <f t="shared" si="582"/>
        <v>5.371094373587848E-2</v>
      </c>
      <c r="AS522" s="35">
        <f t="shared" si="583"/>
        <v>3.1062315662762859E-2</v>
      </c>
      <c r="AT522" s="35">
        <f t="shared" si="584"/>
        <v>8.1037215459334663E-3</v>
      </c>
      <c r="AU522" s="35">
        <f t="shared" si="585"/>
        <v>1.1591106912522731E-2</v>
      </c>
      <c r="AV522" s="35">
        <f t="shared" si="586"/>
        <v>1.7377821272144808E-2</v>
      </c>
      <c r="AW522" s="35">
        <f t="shared" si="587"/>
        <v>3.311078417288342E-2</v>
      </c>
      <c r="AX522" s="35">
        <f t="shared" si="588"/>
        <v>1.3069123402879829E-2</v>
      </c>
      <c r="AY522" s="35">
        <f t="shared" si="589"/>
        <v>1.614836898692534E-2</v>
      </c>
      <c r="AZ522" s="35">
        <f t="shared" si="590"/>
        <v>6.0740950959087599E-3</v>
      </c>
      <c r="BA522" s="35">
        <f t="shared" si="591"/>
        <v>5.9651319971240537E-3</v>
      </c>
      <c r="BB522" s="35">
        <f t="shared" si="592"/>
        <v>6.4486085641912968E-3</v>
      </c>
      <c r="BC522" s="35">
        <f t="shared" si="593"/>
        <v>7.2409628022188588E-2</v>
      </c>
      <c r="BD522" s="35">
        <f t="shared" si="594"/>
        <v>6.1744487258316369E-2</v>
      </c>
      <c r="BE522" s="35">
        <f t="shared" si="595"/>
        <v>2.1551699325765662E-2</v>
      </c>
      <c r="BF522" s="35">
        <f t="shared" si="596"/>
        <v>3.8167659670495464E-2</v>
      </c>
      <c r="BG522" s="35">
        <f t="shared" si="597"/>
        <v>0.12501798095593036</v>
      </c>
      <c r="BH522" s="35">
        <f t="shared" si="598"/>
        <v>9.6473864159567525E-3</v>
      </c>
      <c r="BI522" s="35">
        <f t="shared" si="599"/>
        <v>1.2537047532226449E-2</v>
      </c>
      <c r="BJ522" s="35">
        <f t="shared" si="600"/>
        <v>8.476788044659395E-3</v>
      </c>
      <c r="BK522" s="35">
        <f t="shared" si="601"/>
        <v>0.15567910858119319</v>
      </c>
      <c r="BL522" s="35">
        <f t="shared" si="602"/>
        <v>3.8363032016497718E-2</v>
      </c>
      <c r="BM522" s="35">
        <f t="shared" si="603"/>
        <v>1.7229978730491195E-2</v>
      </c>
      <c r="BN522" s="35">
        <f t="shared" si="604"/>
        <v>7.1829927979606786E-2</v>
      </c>
      <c r="BO522" s="35">
        <f t="shared" si="605"/>
        <v>8.6507074941919119E-3</v>
      </c>
      <c r="BP522" s="35">
        <f t="shared" si="606"/>
        <v>1.022972875077236E-2</v>
      </c>
      <c r="BQ522" s="35">
        <f t="shared" si="607"/>
        <v>2.7304126798068068E-2</v>
      </c>
      <c r="BR522" s="35">
        <f t="shared" si="608"/>
        <v>2.4718329288686437E-3</v>
      </c>
      <c r="BS522" s="35">
        <f t="shared" si="609"/>
        <v>1.2459540293368045E-2</v>
      </c>
      <c r="BT522" s="35">
        <f t="shared" si="610"/>
        <v>1.3990465540121179E-2</v>
      </c>
      <c r="BU522" s="35">
        <f t="shared" si="611"/>
        <v>1</v>
      </c>
    </row>
    <row r="523" spans="1:73">
      <c r="A523" s="2" t="str">
        <f>"YE "&amp;TEXT(A108,"mmm-yy")</f>
        <v>YE Aug-09</v>
      </c>
      <c r="B523" s="18">
        <f t="shared" ref="B523:AJ523" si="641">IF(OR(B97="C",B98="C",B99="C",B100="C",B101="C",B102="C",B103="C",B104="C",B105="C",B106="C",B107="C",B108="C"),"C",SUM(B97:B108))</f>
        <v>1608234</v>
      </c>
      <c r="C523" s="18">
        <f t="shared" si="641"/>
        <v>5459471</v>
      </c>
      <c r="D523" s="18">
        <f t="shared" si="641"/>
        <v>667561</v>
      </c>
      <c r="E523" s="18">
        <f t="shared" si="641"/>
        <v>1025938</v>
      </c>
      <c r="F523" s="18">
        <f t="shared" si="641"/>
        <v>967556</v>
      </c>
      <c r="G523" s="18">
        <f t="shared" si="641"/>
        <v>1696176</v>
      </c>
      <c r="H523" s="18">
        <f t="shared" si="641"/>
        <v>986462</v>
      </c>
      <c r="I523" s="18">
        <f t="shared" si="641"/>
        <v>260146</v>
      </c>
      <c r="J523" s="18">
        <f t="shared" si="641"/>
        <v>370121</v>
      </c>
      <c r="K523" s="18">
        <f t="shared" si="641"/>
        <v>549445</v>
      </c>
      <c r="L523" s="18">
        <f t="shared" si="641"/>
        <v>1056108</v>
      </c>
      <c r="M523" s="18">
        <f t="shared" si="641"/>
        <v>420116</v>
      </c>
      <c r="N523" s="18">
        <f t="shared" si="641"/>
        <v>511661</v>
      </c>
      <c r="O523" s="18">
        <f t="shared" si="641"/>
        <v>191091</v>
      </c>
      <c r="P523" s="18">
        <f t="shared" si="641"/>
        <v>190358</v>
      </c>
      <c r="Q523" s="18">
        <f t="shared" si="641"/>
        <v>204208</v>
      </c>
      <c r="R523" s="18">
        <f t="shared" si="641"/>
        <v>2303044</v>
      </c>
      <c r="S523" s="18">
        <f t="shared" si="641"/>
        <v>1968248</v>
      </c>
      <c r="T523" s="18">
        <f t="shared" si="641"/>
        <v>684641</v>
      </c>
      <c r="U523" s="18">
        <f t="shared" si="641"/>
        <v>1214377</v>
      </c>
      <c r="V523" s="18">
        <f t="shared" si="641"/>
        <v>3977336</v>
      </c>
      <c r="W523" s="18">
        <f t="shared" si="641"/>
        <v>307329</v>
      </c>
      <c r="X523" s="18">
        <f t="shared" si="641"/>
        <v>403072</v>
      </c>
      <c r="Y523" s="18">
        <f t="shared" si="641"/>
        <v>271130</v>
      </c>
      <c r="Z523" s="18">
        <f t="shared" si="641"/>
        <v>4958865</v>
      </c>
      <c r="AA523" s="18">
        <f t="shared" si="641"/>
        <v>1217987</v>
      </c>
      <c r="AB523" s="18">
        <f t="shared" si="641"/>
        <v>557773</v>
      </c>
      <c r="AC523" s="18">
        <f t="shared" si="641"/>
        <v>2287383</v>
      </c>
      <c r="AD523" s="18">
        <f t="shared" si="641"/>
        <v>277247</v>
      </c>
      <c r="AE523" s="18">
        <f t="shared" si="641"/>
        <v>328340</v>
      </c>
      <c r="AF523" s="18">
        <f t="shared" si="641"/>
        <v>872405</v>
      </c>
      <c r="AG523" s="18">
        <f t="shared" si="641"/>
        <v>78340</v>
      </c>
      <c r="AH523" s="18">
        <f t="shared" si="641"/>
        <v>395259</v>
      </c>
      <c r="AI523" s="18">
        <f t="shared" si="641"/>
        <v>447762</v>
      </c>
      <c r="AJ523" s="18">
        <f t="shared" si="641"/>
        <v>31788068</v>
      </c>
      <c r="AL523" s="1" t="str">
        <f t="shared" si="613"/>
        <v>YE Aug-09</v>
      </c>
      <c r="AM523" s="35">
        <f t="shared" si="614"/>
        <v>5.0592379505416937E-2</v>
      </c>
      <c r="AN523" s="35">
        <f t="shared" si="578"/>
        <v>0.17174592051331966</v>
      </c>
      <c r="AO523" s="35">
        <f t="shared" si="579"/>
        <v>2.100036403596469E-2</v>
      </c>
      <c r="AP523" s="35">
        <f t="shared" si="580"/>
        <v>3.2274311228980633E-2</v>
      </c>
      <c r="AQ523" s="35">
        <f t="shared" si="581"/>
        <v>3.043771014960708E-2</v>
      </c>
      <c r="AR523" s="35">
        <f t="shared" si="582"/>
        <v>5.3358889253665873E-2</v>
      </c>
      <c r="AS523" s="35">
        <f t="shared" si="583"/>
        <v>3.1032461614213233E-2</v>
      </c>
      <c r="AT523" s="35">
        <f t="shared" si="584"/>
        <v>8.1837625363076483E-3</v>
      </c>
      <c r="AU523" s="35">
        <f t="shared" si="585"/>
        <v>1.1643393992991332E-2</v>
      </c>
      <c r="AV523" s="35">
        <f t="shared" si="586"/>
        <v>1.7284630195204063E-2</v>
      </c>
      <c r="AW523" s="35">
        <f t="shared" si="587"/>
        <v>3.3223409488113594E-2</v>
      </c>
      <c r="AX523" s="35">
        <f t="shared" si="588"/>
        <v>1.3216153935495545E-2</v>
      </c>
      <c r="AY523" s="35">
        <f t="shared" si="589"/>
        <v>1.6096008099642924E-2</v>
      </c>
      <c r="AZ523" s="35">
        <f t="shared" si="590"/>
        <v>6.0114065441158613E-3</v>
      </c>
      <c r="BA523" s="35">
        <f t="shared" si="591"/>
        <v>5.988347577462084E-3</v>
      </c>
      <c r="BB523" s="35">
        <f t="shared" si="592"/>
        <v>6.4240456513431389E-3</v>
      </c>
      <c r="BC523" s="35">
        <f t="shared" si="593"/>
        <v>7.2449951975690999E-2</v>
      </c>
      <c r="BD523" s="35">
        <f t="shared" si="594"/>
        <v>6.1917824008681496E-2</v>
      </c>
      <c r="BE523" s="35">
        <f t="shared" si="595"/>
        <v>2.153767256317685E-2</v>
      </c>
      <c r="BF523" s="35">
        <f t="shared" si="596"/>
        <v>3.8202290242993063E-2</v>
      </c>
      <c r="BG523" s="35">
        <f t="shared" si="597"/>
        <v>0.12512040681428013</v>
      </c>
      <c r="BH523" s="35">
        <f t="shared" si="598"/>
        <v>9.6680616135588985E-3</v>
      </c>
      <c r="BI523" s="35">
        <f t="shared" si="599"/>
        <v>1.2679977908692028E-2</v>
      </c>
      <c r="BJ523" s="35">
        <f t="shared" si="600"/>
        <v>8.5293009943227752E-3</v>
      </c>
      <c r="BK523" s="35">
        <f t="shared" si="601"/>
        <v>0.15599768441416445</v>
      </c>
      <c r="BL523" s="35">
        <f t="shared" si="602"/>
        <v>3.8315854867304301E-2</v>
      </c>
      <c r="BM523" s="35">
        <f t="shared" si="603"/>
        <v>1.7546615289737017E-2</v>
      </c>
      <c r="BN523" s="35">
        <f t="shared" si="604"/>
        <v>7.1957282839586231E-2</v>
      </c>
      <c r="BO523" s="35">
        <f t="shared" si="605"/>
        <v>8.7217316887581841E-3</v>
      </c>
      <c r="BP523" s="35">
        <f t="shared" si="606"/>
        <v>1.0329032893726036E-2</v>
      </c>
      <c r="BQ523" s="35">
        <f t="shared" si="607"/>
        <v>2.7444417194527206E-2</v>
      </c>
      <c r="BR523" s="35">
        <f t="shared" si="608"/>
        <v>2.4644467225878593E-3</v>
      </c>
      <c r="BS523" s="35">
        <f t="shared" si="609"/>
        <v>1.2434193861671619E-2</v>
      </c>
      <c r="BT523" s="35">
        <f t="shared" si="610"/>
        <v>1.4085851332644689E-2</v>
      </c>
      <c r="BU523" s="35">
        <f t="shared" si="611"/>
        <v>1</v>
      </c>
    </row>
    <row r="524" spans="1:73">
      <c r="A524" s="2" t="str">
        <f>"YE "&amp;TEXT(A109,"mmm-yy")</f>
        <v>YE Sep-09</v>
      </c>
      <c r="B524" s="18">
        <f t="shared" ref="B524:AJ524" si="642">IF(OR(B98="C",B99="C",B100="C",B101="C",B102="C",B103="C",B104="C",B105="C",B106="C",B107="C",B108="C",B109="C"),"C",SUM(B98:B109))</f>
        <v>1610490</v>
      </c>
      <c r="C524" s="18">
        <f t="shared" si="642"/>
        <v>5458472</v>
      </c>
      <c r="D524" s="18">
        <f t="shared" si="642"/>
        <v>670666</v>
      </c>
      <c r="E524" s="18">
        <f t="shared" si="642"/>
        <v>1029476</v>
      </c>
      <c r="F524" s="18">
        <f t="shared" si="642"/>
        <v>972181</v>
      </c>
      <c r="G524" s="18">
        <f t="shared" si="642"/>
        <v>1701485</v>
      </c>
      <c r="H524" s="18">
        <f t="shared" si="642"/>
        <v>986189</v>
      </c>
      <c r="I524" s="18">
        <f t="shared" si="642"/>
        <v>260972</v>
      </c>
      <c r="J524" s="18">
        <f t="shared" si="642"/>
        <v>371031</v>
      </c>
      <c r="K524" s="18">
        <f t="shared" si="642"/>
        <v>550569</v>
      </c>
      <c r="L524" s="18">
        <f t="shared" si="642"/>
        <v>1055381</v>
      </c>
      <c r="M524" s="18">
        <f t="shared" si="642"/>
        <v>421761</v>
      </c>
      <c r="N524" s="18">
        <f t="shared" si="642"/>
        <v>516707</v>
      </c>
      <c r="O524" s="18">
        <f t="shared" si="642"/>
        <v>188150</v>
      </c>
      <c r="P524" s="18">
        <f t="shared" si="642"/>
        <v>190863</v>
      </c>
      <c r="Q524" s="18">
        <f t="shared" si="642"/>
        <v>205432</v>
      </c>
      <c r="R524" s="18">
        <f t="shared" si="642"/>
        <v>2308693</v>
      </c>
      <c r="S524" s="18">
        <f t="shared" si="642"/>
        <v>1976160</v>
      </c>
      <c r="T524" s="18">
        <f t="shared" si="642"/>
        <v>684283</v>
      </c>
      <c r="U524" s="18">
        <f t="shared" si="642"/>
        <v>1212771</v>
      </c>
      <c r="V524" s="18">
        <f t="shared" si="642"/>
        <v>3981299</v>
      </c>
      <c r="W524" s="18">
        <f t="shared" si="642"/>
        <v>307387</v>
      </c>
      <c r="X524" s="18">
        <f t="shared" si="642"/>
        <v>407617</v>
      </c>
      <c r="Y524" s="18">
        <f t="shared" si="642"/>
        <v>272270</v>
      </c>
      <c r="Z524" s="18">
        <f t="shared" si="642"/>
        <v>4968571</v>
      </c>
      <c r="AA524" s="18">
        <f t="shared" si="642"/>
        <v>1221923</v>
      </c>
      <c r="AB524" s="18">
        <f t="shared" si="642"/>
        <v>565151</v>
      </c>
      <c r="AC524" s="18">
        <f t="shared" si="642"/>
        <v>2295095</v>
      </c>
      <c r="AD524" s="18">
        <f t="shared" si="642"/>
        <v>279527</v>
      </c>
      <c r="AE524" s="18">
        <f t="shared" si="642"/>
        <v>331252</v>
      </c>
      <c r="AF524" s="18">
        <f t="shared" si="642"/>
        <v>872949</v>
      </c>
      <c r="AG524" s="18">
        <f t="shared" si="642"/>
        <v>77821</v>
      </c>
      <c r="AH524" s="18">
        <f t="shared" si="642"/>
        <v>395422</v>
      </c>
      <c r="AI524" s="18">
        <f t="shared" si="642"/>
        <v>449464</v>
      </c>
      <c r="AJ524" s="18">
        <f t="shared" si="642"/>
        <v>31852740</v>
      </c>
      <c r="AL524" s="1" t="str">
        <f t="shared" si="613"/>
        <v>YE Sep-09</v>
      </c>
      <c r="AM524" s="35">
        <f t="shared" si="614"/>
        <v>5.0560485534368475E-2</v>
      </c>
      <c r="AN524" s="35">
        <f t="shared" si="578"/>
        <v>0.17136585424048292</v>
      </c>
      <c r="AO524" s="35">
        <f t="shared" si="579"/>
        <v>2.1055205925769652E-2</v>
      </c>
      <c r="AP524" s="35">
        <f t="shared" si="580"/>
        <v>3.2319856941663415E-2</v>
      </c>
      <c r="AQ524" s="35">
        <f t="shared" si="581"/>
        <v>3.0521110585776921E-2</v>
      </c>
      <c r="AR524" s="35">
        <f t="shared" si="582"/>
        <v>5.3417225645266311E-2</v>
      </c>
      <c r="AS524" s="35">
        <f t="shared" si="583"/>
        <v>3.0960884369759085E-2</v>
      </c>
      <c r="AT524" s="35">
        <f t="shared" si="584"/>
        <v>8.1930785232290845E-3</v>
      </c>
      <c r="AU524" s="35">
        <f t="shared" si="585"/>
        <v>1.1648322875834229E-2</v>
      </c>
      <c r="AV524" s="35">
        <f t="shared" si="586"/>
        <v>1.7284823848748961E-2</v>
      </c>
      <c r="AW524" s="35">
        <f t="shared" si="587"/>
        <v>3.3133130776190685E-2</v>
      </c>
      <c r="AX524" s="35">
        <f t="shared" si="588"/>
        <v>1.324096451357089E-2</v>
      </c>
      <c r="AY524" s="35">
        <f t="shared" si="589"/>
        <v>1.622174418903994E-2</v>
      </c>
      <c r="AZ524" s="35">
        <f t="shared" si="590"/>
        <v>5.9068701782013103E-3</v>
      </c>
      <c r="BA524" s="35">
        <f t="shared" si="591"/>
        <v>5.9920433846507399E-3</v>
      </c>
      <c r="BB524" s="35">
        <f t="shared" si="592"/>
        <v>6.4494294682341299E-3</v>
      </c>
      <c r="BC524" s="35">
        <f t="shared" si="593"/>
        <v>7.2480201075323505E-2</v>
      </c>
      <c r="BD524" s="35">
        <f t="shared" si="594"/>
        <v>6.2040502638077602E-2</v>
      </c>
      <c r="BE524" s="35">
        <f t="shared" si="595"/>
        <v>2.1482704470635806E-2</v>
      </c>
      <c r="BF524" s="35">
        <f t="shared" si="596"/>
        <v>3.8074306951301519E-2</v>
      </c>
      <c r="BG524" s="35">
        <f t="shared" si="597"/>
        <v>0.12499078572204464</v>
      </c>
      <c r="BH524" s="35">
        <f t="shared" si="598"/>
        <v>9.6502530080614726E-3</v>
      </c>
      <c r="BI524" s="35">
        <f t="shared" si="599"/>
        <v>1.2796921081200549E-2</v>
      </c>
      <c r="BJ524" s="35">
        <f t="shared" si="600"/>
        <v>8.5477732841821464E-3</v>
      </c>
      <c r="BK524" s="35">
        <f t="shared" si="601"/>
        <v>0.15598567030654192</v>
      </c>
      <c r="BL524" s="35">
        <f t="shared" si="602"/>
        <v>3.8361629172247037E-2</v>
      </c>
      <c r="BM524" s="35">
        <f t="shared" si="603"/>
        <v>1.7742618060487103E-2</v>
      </c>
      <c r="BN524" s="35">
        <f t="shared" si="604"/>
        <v>7.2053299025452752E-2</v>
      </c>
      <c r="BO524" s="35">
        <f t="shared" si="605"/>
        <v>8.7756029779541729E-3</v>
      </c>
      <c r="BP524" s="35">
        <f t="shared" si="606"/>
        <v>1.0399482116766093E-2</v>
      </c>
      <c r="BQ524" s="35">
        <f t="shared" si="607"/>
        <v>2.7405774197133432E-2</v>
      </c>
      <c r="BR524" s="35">
        <f t="shared" si="608"/>
        <v>2.4431493177666974E-3</v>
      </c>
      <c r="BS524" s="35">
        <f t="shared" si="609"/>
        <v>1.241406547756959E-2</v>
      </c>
      <c r="BT524" s="35">
        <f t="shared" si="610"/>
        <v>1.411068561134772E-2</v>
      </c>
      <c r="BU524" s="35">
        <f t="shared" si="611"/>
        <v>1</v>
      </c>
    </row>
    <row r="525" spans="1:73">
      <c r="A525" s="2" t="str">
        <f>"YE "&amp;TEXT(A110,"mmm-yy")</f>
        <v>YE Oct-09</v>
      </c>
      <c r="B525" s="18">
        <f t="shared" ref="B525:AJ525" si="643">IF(OR(B99="C",B100="C",B101="C",B102="C",B103="C",B104="C",B105="C",B106="C",B107="C",B108="C",B109="C",B110="C"),"C",SUM(B99:B110))</f>
        <v>1613783</v>
      </c>
      <c r="C525" s="18">
        <f t="shared" si="643"/>
        <v>5462771</v>
      </c>
      <c r="D525" s="18">
        <f t="shared" si="643"/>
        <v>674203</v>
      </c>
      <c r="E525" s="18">
        <f t="shared" si="643"/>
        <v>1030078</v>
      </c>
      <c r="F525" s="18">
        <f t="shared" si="643"/>
        <v>973148</v>
      </c>
      <c r="G525" s="18">
        <f t="shared" si="643"/>
        <v>1696919</v>
      </c>
      <c r="H525" s="18">
        <f t="shared" si="643"/>
        <v>979552</v>
      </c>
      <c r="I525" s="18">
        <f t="shared" si="643"/>
        <v>260620</v>
      </c>
      <c r="J525" s="18">
        <f t="shared" si="643"/>
        <v>368182</v>
      </c>
      <c r="K525" s="18">
        <f t="shared" si="643"/>
        <v>553720</v>
      </c>
      <c r="L525" s="18">
        <f t="shared" si="643"/>
        <v>1051114</v>
      </c>
      <c r="M525" s="18">
        <f t="shared" si="643"/>
        <v>414689</v>
      </c>
      <c r="N525" s="18">
        <f t="shared" si="643"/>
        <v>512507</v>
      </c>
      <c r="O525" s="18">
        <f t="shared" si="643"/>
        <v>184298</v>
      </c>
      <c r="P525" s="18">
        <f t="shared" si="643"/>
        <v>189828</v>
      </c>
      <c r="Q525" s="18">
        <f t="shared" si="643"/>
        <v>203372</v>
      </c>
      <c r="R525" s="18">
        <f t="shared" si="643"/>
        <v>2309763</v>
      </c>
      <c r="S525" s="18">
        <f t="shared" si="643"/>
        <v>1983087</v>
      </c>
      <c r="T525" s="18">
        <f t="shared" si="643"/>
        <v>684947</v>
      </c>
      <c r="U525" s="18">
        <f t="shared" si="643"/>
        <v>1215653</v>
      </c>
      <c r="V525" s="18">
        <f t="shared" si="643"/>
        <v>3989776</v>
      </c>
      <c r="W525" s="18">
        <f t="shared" si="643"/>
        <v>303609</v>
      </c>
      <c r="X525" s="18">
        <f t="shared" si="643"/>
        <v>412630</v>
      </c>
      <c r="Y525" s="18">
        <f t="shared" si="643"/>
        <v>270740</v>
      </c>
      <c r="Z525" s="18">
        <f t="shared" si="643"/>
        <v>4976753</v>
      </c>
      <c r="AA525" s="18">
        <f t="shared" si="643"/>
        <v>1222122</v>
      </c>
      <c r="AB525" s="18">
        <f t="shared" si="643"/>
        <v>571712</v>
      </c>
      <c r="AC525" s="18">
        <f t="shared" si="643"/>
        <v>2302377</v>
      </c>
      <c r="AD525" s="18">
        <f t="shared" si="643"/>
        <v>283021</v>
      </c>
      <c r="AE525" s="18">
        <f t="shared" si="643"/>
        <v>331824</v>
      </c>
      <c r="AF525" s="18">
        <f t="shared" si="643"/>
        <v>867866</v>
      </c>
      <c r="AG525" s="18">
        <f t="shared" si="643"/>
        <v>78371</v>
      </c>
      <c r="AH525" s="18">
        <f t="shared" si="643"/>
        <v>396251</v>
      </c>
      <c r="AI525" s="18">
        <f t="shared" si="643"/>
        <v>454671</v>
      </c>
      <c r="AJ525" s="18">
        <f t="shared" si="643"/>
        <v>31864106</v>
      </c>
      <c r="AL525" s="1" t="str">
        <f t="shared" ref="AL525:AL534" si="644">A525</f>
        <v>YE Oct-09</v>
      </c>
      <c r="AM525" s="35">
        <f t="shared" ref="AM525:AM534" si="645">IF(B525="C","C",B525/$AJ525)</f>
        <v>5.0645795617175013E-2</v>
      </c>
      <c r="AN525" s="35">
        <f t="shared" ref="AN525:AN534" si="646">IF(C525="C","C",C525/$AJ525)</f>
        <v>0.17143964434464284</v>
      </c>
      <c r="AO525" s="35">
        <f t="shared" ref="AO525:AO534" si="647">IF(D525="C","C",D525/$AJ525)</f>
        <v>2.1158698128860103E-2</v>
      </c>
      <c r="AP525" s="35">
        <f t="shared" ref="AP525:AP534" si="648">IF(E525="C","C",E525/$AJ525)</f>
        <v>3.2327221105779652E-2</v>
      </c>
      <c r="AQ525" s="35">
        <f t="shared" ref="AQ525:AQ534" si="649">IF(F525="C","C",F525/$AJ525)</f>
        <v>3.0540571262222139E-2</v>
      </c>
      <c r="AR525" s="35">
        <f t="shared" ref="AR525:AR534" si="650">IF(G525="C","C",G525/$AJ525)</f>
        <v>5.3254875564373277E-2</v>
      </c>
      <c r="AS525" s="35">
        <f t="shared" ref="AS525:AS534" si="651">IF(H525="C","C",H525/$AJ525)</f>
        <v>3.0741549755075506E-2</v>
      </c>
      <c r="AT525" s="35">
        <f t="shared" ref="AT525:AT534" si="652">IF(I525="C","C",I525/$AJ525)</f>
        <v>8.1791091204630063E-3</v>
      </c>
      <c r="AU525" s="35">
        <f t="shared" ref="AU525:AU534" si="653">IF(J525="C","C",J525/$AJ525)</f>
        <v>1.1554756941870579E-2</v>
      </c>
      <c r="AV525" s="35">
        <f t="shared" ref="AV525:AV534" si="654">IF(K525="C","C",K525/$AJ525)</f>
        <v>1.7377547011675144E-2</v>
      </c>
      <c r="AW525" s="35">
        <f t="shared" ref="AW525:AW534" si="655">IF(L525="C","C",L525/$AJ525)</f>
        <v>3.2987399677869511E-2</v>
      </c>
      <c r="AX525" s="35">
        <f t="shared" ref="AX525:AX534" si="656">IF(M525="C","C",M525/$AJ525)</f>
        <v>1.3014298910504504E-2</v>
      </c>
      <c r="AY525" s="35">
        <f t="shared" ref="AY525:AY534" si="657">IF(N525="C","C",N525/$AJ525)</f>
        <v>1.6084148100687336E-2</v>
      </c>
      <c r="AZ525" s="35">
        <f t="shared" ref="AZ525:AZ534" si="658">IF(O525="C","C",O525/$AJ525)</f>
        <v>5.7838748088523181E-3</v>
      </c>
      <c r="BA525" s="35">
        <f t="shared" ref="BA525:BA534" si="659">IF(P525="C","C",P525/$AJ525)</f>
        <v>5.9574243193893468E-3</v>
      </c>
      <c r="BB525" s="35">
        <f t="shared" ref="BB525:BB534" si="660">IF(Q525="C","C",Q525/$AJ525)</f>
        <v>6.3824793954677401E-3</v>
      </c>
      <c r="BC525" s="35">
        <f t="shared" ref="BC525:BC534" si="661">IF(R525="C","C",R525/$AJ525)</f>
        <v>7.2487927324871443E-2</v>
      </c>
      <c r="BD525" s="35">
        <f t="shared" ref="BD525:BD534" si="662">IF(S525="C","C",S525/$AJ525)</f>
        <v>6.223576459355238E-2</v>
      </c>
      <c r="BE525" s="35">
        <f t="shared" ref="BE525:BE534" si="663">IF(T525="C","C",T525/$AJ525)</f>
        <v>2.1495880035046332E-2</v>
      </c>
      <c r="BF525" s="35">
        <f t="shared" ref="BF525:BF534" si="664">IF(U525="C","C",U525/$AJ525)</f>
        <v>3.8151172356757787E-2</v>
      </c>
      <c r="BG525" s="35">
        <f t="shared" ref="BG525:BG534" si="665">IF(V525="C","C",V525/$AJ525)</f>
        <v>0.1252122372427458</v>
      </c>
      <c r="BH525" s="35">
        <f t="shared" ref="BH525:BH534" si="666">IF(W525="C","C",W525/$AJ525)</f>
        <v>9.5282447277824141E-3</v>
      </c>
      <c r="BI525" s="35">
        <f t="shared" ref="BI525:BI534" si="667">IF(X525="C","C",X525/$AJ525)</f>
        <v>1.29496807473588E-2</v>
      </c>
      <c r="BJ525" s="35">
        <f t="shared" ref="BJ525:BJ534" si="668">IF(Y525="C","C",Y525/$AJ525)</f>
        <v>8.4967078630732648E-3</v>
      </c>
      <c r="BK525" s="35">
        <f t="shared" ref="BK525:BK534" si="669">IF(Z525="C","C",Z525/$AJ525)</f>
        <v>0.15618680781441036</v>
      </c>
      <c r="BL525" s="35">
        <f t="shared" ref="BL525:BL534" si="670">IF(AA525="C","C",AA525/$AJ525)</f>
        <v>3.8354190762483656E-2</v>
      </c>
      <c r="BM525" s="35">
        <f t="shared" ref="BM525:BM534" si="671">IF(AB525="C","C",AB525/$AJ525)</f>
        <v>1.7942194894782236E-2</v>
      </c>
      <c r="BN525" s="35">
        <f t="shared" ref="BN525:BN534" si="672">IF(AC525="C","C",AC525/$AJ525)</f>
        <v>7.2256130456005888E-2</v>
      </c>
      <c r="BO525" s="35">
        <f t="shared" ref="BO525:BO534" si="673">IF(AD525="C","C",AD525/$AJ525)</f>
        <v>8.8821258628752984E-3</v>
      </c>
      <c r="BP525" s="35">
        <f t="shared" ref="BP525:BP534" si="674">IF(AE525="C","C",AE525/$AJ525)</f>
        <v>1.0413723830820799E-2</v>
      </c>
      <c r="BQ525" s="35">
        <f t="shared" ref="BQ525:BQ534" si="675">IF(AF525="C","C",AF525/$AJ525)</f>
        <v>2.7236477307726756E-2</v>
      </c>
      <c r="BR525" s="35">
        <f t="shared" ref="BR525:BR534" si="676">IF(AG525="C","C",AG525/$AJ525)</f>
        <v>2.459538642006777E-3</v>
      </c>
      <c r="BS525" s="35">
        <f t="shared" ref="BS525:BS534" si="677">IF(AH525="C","C",AH525/$AJ525)</f>
        <v>1.2435654086764588E-2</v>
      </c>
      <c r="BT525" s="35">
        <f t="shared" ref="BT525:BT534" si="678">IF(AI525="C","C",AI525/$AJ525)</f>
        <v>1.4269065010014717E-2</v>
      </c>
      <c r="BU525" s="35">
        <f t="shared" ref="BU525:BU534" si="679">IF(AJ525="C","C",AJ525/$AJ525)</f>
        <v>1</v>
      </c>
    </row>
    <row r="526" spans="1:73">
      <c r="A526" s="2" t="str">
        <f>"YE "&amp;TEXT(A111,"mmm-yy")</f>
        <v>YE Nov-09</v>
      </c>
      <c r="B526" s="18">
        <f t="shared" ref="B526:AJ526" si="680">IF(OR(B100="C",B101="C",B102="C",B103="C",B104="C",B105="C",B106="C",B107="C",B108="C",B109="C",B110="C",B111="C"),"C",SUM(B100:B111))</f>
        <v>1617633</v>
      </c>
      <c r="C526" s="18">
        <f t="shared" si="680"/>
        <v>5443933</v>
      </c>
      <c r="D526" s="18">
        <f t="shared" si="680"/>
        <v>677929</v>
      </c>
      <c r="E526" s="18">
        <f t="shared" si="680"/>
        <v>1029113</v>
      </c>
      <c r="F526" s="18">
        <f t="shared" si="680"/>
        <v>973721</v>
      </c>
      <c r="G526" s="18">
        <f t="shared" si="680"/>
        <v>1700003</v>
      </c>
      <c r="H526" s="18">
        <f t="shared" si="680"/>
        <v>978365</v>
      </c>
      <c r="I526" s="18">
        <f t="shared" si="680"/>
        <v>260576</v>
      </c>
      <c r="J526" s="18">
        <f t="shared" si="680"/>
        <v>368603</v>
      </c>
      <c r="K526" s="18">
        <f t="shared" si="680"/>
        <v>547178</v>
      </c>
      <c r="L526" s="18">
        <f t="shared" si="680"/>
        <v>1048663</v>
      </c>
      <c r="M526" s="18">
        <f t="shared" si="680"/>
        <v>410806</v>
      </c>
      <c r="N526" s="18">
        <f t="shared" si="680"/>
        <v>509280</v>
      </c>
      <c r="O526" s="18">
        <f t="shared" si="680"/>
        <v>184416</v>
      </c>
      <c r="P526" s="18">
        <f t="shared" si="680"/>
        <v>190399</v>
      </c>
      <c r="Q526" s="18">
        <f t="shared" si="680"/>
        <v>202597</v>
      </c>
      <c r="R526" s="18">
        <f t="shared" si="680"/>
        <v>2306808</v>
      </c>
      <c r="S526" s="18">
        <f t="shared" si="680"/>
        <v>1981088</v>
      </c>
      <c r="T526" s="18">
        <f t="shared" si="680"/>
        <v>688067</v>
      </c>
      <c r="U526" s="18">
        <f t="shared" si="680"/>
        <v>1219297</v>
      </c>
      <c r="V526" s="18">
        <f t="shared" si="680"/>
        <v>3993155</v>
      </c>
      <c r="W526" s="18">
        <f t="shared" si="680"/>
        <v>302713</v>
      </c>
      <c r="X526" s="18">
        <f t="shared" si="680"/>
        <v>413767</v>
      </c>
      <c r="Y526" s="18">
        <f t="shared" si="680"/>
        <v>269075</v>
      </c>
      <c r="Z526" s="18">
        <f t="shared" si="680"/>
        <v>4978708</v>
      </c>
      <c r="AA526" s="18">
        <f t="shared" si="680"/>
        <v>1223983</v>
      </c>
      <c r="AB526" s="18">
        <f t="shared" si="680"/>
        <v>577295</v>
      </c>
      <c r="AC526" s="18">
        <f t="shared" si="680"/>
        <v>2319736</v>
      </c>
      <c r="AD526" s="18">
        <f t="shared" si="680"/>
        <v>285476</v>
      </c>
      <c r="AE526" s="18">
        <f t="shared" si="680"/>
        <v>333307</v>
      </c>
      <c r="AF526" s="18">
        <f t="shared" si="680"/>
        <v>864841</v>
      </c>
      <c r="AG526" s="18">
        <f t="shared" si="680"/>
        <v>78307</v>
      </c>
      <c r="AH526" s="18">
        <f t="shared" si="680"/>
        <v>398161</v>
      </c>
      <c r="AI526" s="18">
        <f t="shared" si="680"/>
        <v>459181</v>
      </c>
      <c r="AJ526" s="18">
        <f t="shared" si="680"/>
        <v>31876373</v>
      </c>
      <c r="AL526" s="1" t="str">
        <f t="shared" si="644"/>
        <v>YE Nov-09</v>
      </c>
      <c r="AM526" s="35">
        <f t="shared" si="645"/>
        <v>5.0747084682438617E-2</v>
      </c>
      <c r="AN526" s="35">
        <f t="shared" si="646"/>
        <v>0.170782698520939</v>
      </c>
      <c r="AO526" s="35">
        <f t="shared" si="647"/>
        <v>2.1267444699558508E-2</v>
      </c>
      <c r="AP526" s="35">
        <f t="shared" si="648"/>
        <v>3.2284507399885178E-2</v>
      </c>
      <c r="AQ526" s="35">
        <f t="shared" si="649"/>
        <v>3.054679401574326E-2</v>
      </c>
      <c r="AR526" s="35">
        <f t="shared" si="650"/>
        <v>5.3331130238688074E-2</v>
      </c>
      <c r="AS526" s="35">
        <f t="shared" si="651"/>
        <v>3.0692481857957931E-2</v>
      </c>
      <c r="AT526" s="35">
        <f t="shared" si="652"/>
        <v>8.1745812172545479E-3</v>
      </c>
      <c r="AU526" s="35">
        <f t="shared" si="653"/>
        <v>1.1563517593422563E-2</v>
      </c>
      <c r="AV526" s="35">
        <f t="shared" si="654"/>
        <v>1.7165629226386578E-2</v>
      </c>
      <c r="AW526" s="35">
        <f t="shared" si="655"/>
        <v>3.2897814315323765E-2</v>
      </c>
      <c r="AX526" s="35">
        <f t="shared" si="656"/>
        <v>1.2887476250826906E-2</v>
      </c>
      <c r="AY526" s="35">
        <f t="shared" si="657"/>
        <v>1.5976723575169608E-2</v>
      </c>
      <c r="AZ526" s="35">
        <f t="shared" si="658"/>
        <v>5.7853507988502957E-3</v>
      </c>
      <c r="BA526" s="35">
        <f t="shared" si="659"/>
        <v>5.9730446748129089E-3</v>
      </c>
      <c r="BB526" s="35">
        <f t="shared" si="660"/>
        <v>6.3557105446093252E-3</v>
      </c>
      <c r="BC526" s="35">
        <f t="shared" si="661"/>
        <v>7.2367329871563496E-2</v>
      </c>
      <c r="BD526" s="35">
        <f t="shared" si="662"/>
        <v>6.2149103349995308E-2</v>
      </c>
      <c r="BE526" s="35">
        <f t="shared" si="663"/>
        <v>2.1585485902050401E-2</v>
      </c>
      <c r="BF526" s="35">
        <f t="shared" si="664"/>
        <v>3.8250807267188144E-2</v>
      </c>
      <c r="BG526" s="35">
        <f t="shared" si="665"/>
        <v>0.12527005503417846</v>
      </c>
      <c r="BH526" s="35">
        <f t="shared" si="666"/>
        <v>9.4964693756093271E-3</v>
      </c>
      <c r="BI526" s="35">
        <f t="shared" si="667"/>
        <v>1.2980366367277733E-2</v>
      </c>
      <c r="BJ526" s="35">
        <f t="shared" si="668"/>
        <v>8.4412050266823024E-3</v>
      </c>
      <c r="BK526" s="35">
        <f t="shared" si="669"/>
        <v>0.15618803306135237</v>
      </c>
      <c r="BL526" s="35">
        <f t="shared" si="670"/>
        <v>3.8397812699707087E-2</v>
      </c>
      <c r="BM526" s="35">
        <f t="shared" si="671"/>
        <v>1.8110435588139216E-2</v>
      </c>
      <c r="BN526" s="35">
        <f t="shared" si="672"/>
        <v>7.2772896715695978E-2</v>
      </c>
      <c r="BO526" s="35">
        <f t="shared" si="673"/>
        <v>8.9557240404985854E-3</v>
      </c>
      <c r="BP526" s="35">
        <f t="shared" si="674"/>
        <v>1.0456239798674711E-2</v>
      </c>
      <c r="BQ526" s="35">
        <f t="shared" si="675"/>
        <v>2.7131098007919532E-2</v>
      </c>
      <c r="BR526" s="35">
        <f t="shared" si="676"/>
        <v>2.4565843799104745E-3</v>
      </c>
      <c r="BS526" s="35">
        <f t="shared" si="677"/>
        <v>1.2490787455649362E-2</v>
      </c>
      <c r="BT526" s="35">
        <f t="shared" si="678"/>
        <v>1.4405057940563062E-2</v>
      </c>
      <c r="BU526" s="35">
        <f t="shared" si="679"/>
        <v>1</v>
      </c>
    </row>
    <row r="527" spans="1:73">
      <c r="A527" s="2" t="str">
        <f>"YE "&amp;TEXT(A112,"mmm-yy")</f>
        <v>YE Dec-09</v>
      </c>
      <c r="B527" s="18">
        <f t="shared" ref="B527:AJ527" si="681">IF(OR(B101="C",B102="C",B103="C",B104="C",B105="C",B106="C",B107="C",B108="C",B109="C",B110="C",B111="C",B112="C"),"C",SUM(B101:B112))</f>
        <v>1633984</v>
      </c>
      <c r="C527" s="18">
        <f t="shared" si="681"/>
        <v>5447674</v>
      </c>
      <c r="D527" s="18">
        <f t="shared" si="681"/>
        <v>686419</v>
      </c>
      <c r="E527" s="18">
        <f t="shared" si="681"/>
        <v>1021327</v>
      </c>
      <c r="F527" s="18">
        <f t="shared" si="681"/>
        <v>987917</v>
      </c>
      <c r="G527" s="18">
        <f t="shared" si="681"/>
        <v>1716160</v>
      </c>
      <c r="H527" s="18">
        <f t="shared" si="681"/>
        <v>980827</v>
      </c>
      <c r="I527" s="18">
        <f t="shared" si="681"/>
        <v>256915</v>
      </c>
      <c r="J527" s="18">
        <f t="shared" si="681"/>
        <v>364521</v>
      </c>
      <c r="K527" s="18">
        <f t="shared" si="681"/>
        <v>555392</v>
      </c>
      <c r="L527" s="18">
        <f t="shared" si="681"/>
        <v>1037847</v>
      </c>
      <c r="M527" s="18">
        <f t="shared" si="681"/>
        <v>412044</v>
      </c>
      <c r="N527" s="18">
        <f t="shared" si="681"/>
        <v>510196</v>
      </c>
      <c r="O527" s="18">
        <f t="shared" si="681"/>
        <v>185140</v>
      </c>
      <c r="P527" s="18">
        <f t="shared" si="681"/>
        <v>188991</v>
      </c>
      <c r="Q527" s="18">
        <f t="shared" si="681"/>
        <v>203868</v>
      </c>
      <c r="R527" s="18">
        <f t="shared" si="681"/>
        <v>2312670</v>
      </c>
      <c r="S527" s="18">
        <f t="shared" si="681"/>
        <v>1990165</v>
      </c>
      <c r="T527" s="18">
        <f t="shared" si="681"/>
        <v>691330</v>
      </c>
      <c r="U527" s="18">
        <f t="shared" si="681"/>
        <v>1224981</v>
      </c>
      <c r="V527" s="18">
        <f t="shared" si="681"/>
        <v>4007718</v>
      </c>
      <c r="W527" s="18">
        <f t="shared" si="681"/>
        <v>299893</v>
      </c>
      <c r="X527" s="18">
        <f t="shared" si="681"/>
        <v>417988</v>
      </c>
      <c r="Y527" s="18">
        <f t="shared" si="681"/>
        <v>271533</v>
      </c>
      <c r="Z527" s="18">
        <f t="shared" si="681"/>
        <v>4997130</v>
      </c>
      <c r="AA527" s="18">
        <f t="shared" si="681"/>
        <v>1233081</v>
      </c>
      <c r="AB527" s="18">
        <f t="shared" si="681"/>
        <v>592228</v>
      </c>
      <c r="AC527" s="18">
        <f t="shared" si="681"/>
        <v>2343301</v>
      </c>
      <c r="AD527" s="18">
        <f t="shared" si="681"/>
        <v>295024</v>
      </c>
      <c r="AE527" s="18">
        <f t="shared" si="681"/>
        <v>331865</v>
      </c>
      <c r="AF527" s="18">
        <f t="shared" si="681"/>
        <v>860650</v>
      </c>
      <c r="AG527" s="18">
        <f t="shared" si="681"/>
        <v>80992</v>
      </c>
      <c r="AH527" s="18">
        <f t="shared" si="681"/>
        <v>404850</v>
      </c>
      <c r="AI527" s="18">
        <f t="shared" si="681"/>
        <v>456348</v>
      </c>
      <c r="AJ527" s="18">
        <f t="shared" si="681"/>
        <v>32013662</v>
      </c>
      <c r="AL527" s="1" t="str">
        <f t="shared" si="644"/>
        <v>YE Dec-09</v>
      </c>
      <c r="AM527" s="35">
        <f t="shared" si="645"/>
        <v>5.1040209020761201E-2</v>
      </c>
      <c r="AN527" s="35">
        <f t="shared" si="646"/>
        <v>0.1701671617573772</v>
      </c>
      <c r="AO527" s="35">
        <f t="shared" si="647"/>
        <v>2.1441439595382746E-2</v>
      </c>
      <c r="AP527" s="35">
        <f t="shared" si="648"/>
        <v>3.1902848227734773E-2</v>
      </c>
      <c r="AQ527" s="35">
        <f t="shared" si="649"/>
        <v>3.0859231286942432E-2</v>
      </c>
      <c r="AR527" s="35">
        <f t="shared" si="650"/>
        <v>5.3607113113145255E-2</v>
      </c>
      <c r="AS527" s="35">
        <f t="shared" si="651"/>
        <v>3.0637763339914064E-2</v>
      </c>
      <c r="AT527" s="35">
        <f t="shared" si="652"/>
        <v>8.0251675050483137E-3</v>
      </c>
      <c r="AU527" s="35">
        <f t="shared" si="653"/>
        <v>1.1386419960328187E-2</v>
      </c>
      <c r="AV527" s="35">
        <f t="shared" si="654"/>
        <v>1.7348593234975743E-2</v>
      </c>
      <c r="AW527" s="35">
        <f t="shared" si="655"/>
        <v>3.2418877915310035E-2</v>
      </c>
      <c r="AX527" s="35">
        <f t="shared" si="656"/>
        <v>1.2870879938696173E-2</v>
      </c>
      <c r="AY527" s="35">
        <f t="shared" si="657"/>
        <v>1.5936820973495629E-2</v>
      </c>
      <c r="AZ527" s="35">
        <f t="shared" si="658"/>
        <v>5.7831559538549506E-3</v>
      </c>
      <c r="BA527" s="35">
        <f t="shared" si="659"/>
        <v>5.9034483465215566E-3</v>
      </c>
      <c r="BB527" s="35">
        <f t="shared" si="660"/>
        <v>6.3681561953143626E-3</v>
      </c>
      <c r="BC527" s="35">
        <f t="shared" si="661"/>
        <v>7.2240095494229939E-2</v>
      </c>
      <c r="BD527" s="35">
        <f t="shared" si="662"/>
        <v>6.2166115204190013E-2</v>
      </c>
      <c r="BE527" s="35">
        <f t="shared" si="663"/>
        <v>2.1594842851779969E-2</v>
      </c>
      <c r="BF527" s="35">
        <f t="shared" si="664"/>
        <v>3.8264319776975218E-2</v>
      </c>
      <c r="BG527" s="35">
        <f t="shared" si="665"/>
        <v>0.1251877401591858</v>
      </c>
      <c r="BH527" s="35">
        <f t="shared" si="666"/>
        <v>9.3676568460053095E-3</v>
      </c>
      <c r="BI527" s="35">
        <f t="shared" si="667"/>
        <v>1.3056550668898798E-2</v>
      </c>
      <c r="BJ527" s="35">
        <f t="shared" si="668"/>
        <v>8.4817850578918462E-3</v>
      </c>
      <c r="BK527" s="35">
        <f t="shared" si="669"/>
        <v>0.15609367025865395</v>
      </c>
      <c r="BL527" s="35">
        <f t="shared" si="670"/>
        <v>3.8517336754539361E-2</v>
      </c>
      <c r="BM527" s="35">
        <f t="shared" si="671"/>
        <v>1.8499226986278546E-2</v>
      </c>
      <c r="BN527" s="35">
        <f t="shared" si="672"/>
        <v>7.3196905746053045E-2</v>
      </c>
      <c r="BO527" s="35">
        <f t="shared" si="673"/>
        <v>9.2155655294917527E-3</v>
      </c>
      <c r="BP527" s="35">
        <f t="shared" si="674"/>
        <v>1.036635546411404E-2</v>
      </c>
      <c r="BQ527" s="35">
        <f t="shared" si="675"/>
        <v>2.6883834782787424E-2</v>
      </c>
      <c r="BR527" s="35">
        <f t="shared" si="676"/>
        <v>2.5299198823302378E-3</v>
      </c>
      <c r="BS527" s="35">
        <f t="shared" si="677"/>
        <v>1.264616337862254E-2</v>
      </c>
      <c r="BT527" s="35">
        <f t="shared" si="678"/>
        <v>1.4254789095980335E-2</v>
      </c>
      <c r="BU527" s="35">
        <f t="shared" si="679"/>
        <v>1</v>
      </c>
    </row>
    <row r="528" spans="1:73">
      <c r="A528" s="2" t="str">
        <f>"YE "&amp;TEXT(A113,"mmm-yy")</f>
        <v>YE Jan-10</v>
      </c>
      <c r="B528" s="18">
        <f t="shared" ref="B528:AJ528" si="682">IF(OR(B102="C",B103="C",B104="C",B105="C",B106="C",B107="C",B108="C",B109="C",B110="C",B111="C",B112="C",B113="C"),"C",SUM(B102:B113))</f>
        <v>1653140</v>
      </c>
      <c r="C528" s="18">
        <f t="shared" si="682"/>
        <v>5460550</v>
      </c>
      <c r="D528" s="18">
        <f t="shared" si="682"/>
        <v>711242</v>
      </c>
      <c r="E528" s="18">
        <f t="shared" si="682"/>
        <v>1031581</v>
      </c>
      <c r="F528" s="18">
        <f t="shared" si="682"/>
        <v>999068</v>
      </c>
      <c r="G528" s="18">
        <f t="shared" si="682"/>
        <v>1734290</v>
      </c>
      <c r="H528" s="18">
        <f t="shared" si="682"/>
        <v>987166</v>
      </c>
      <c r="I528" s="18">
        <f t="shared" si="682"/>
        <v>237693</v>
      </c>
      <c r="J528" s="18">
        <f t="shared" si="682"/>
        <v>367942</v>
      </c>
      <c r="K528" s="18">
        <f t="shared" si="682"/>
        <v>551643</v>
      </c>
      <c r="L528" s="18">
        <f t="shared" si="682"/>
        <v>1043322</v>
      </c>
      <c r="M528" s="18">
        <f t="shared" si="682"/>
        <v>411439</v>
      </c>
      <c r="N528" s="18">
        <f t="shared" si="682"/>
        <v>511551</v>
      </c>
      <c r="O528" s="18">
        <f t="shared" si="682"/>
        <v>182835</v>
      </c>
      <c r="P528" s="18">
        <f t="shared" si="682"/>
        <v>189711</v>
      </c>
      <c r="Q528" s="18">
        <f t="shared" si="682"/>
        <v>201252</v>
      </c>
      <c r="R528" s="18">
        <f t="shared" si="682"/>
        <v>2332439</v>
      </c>
      <c r="S528" s="18">
        <f t="shared" si="682"/>
        <v>2013539</v>
      </c>
      <c r="T528" s="18">
        <f t="shared" si="682"/>
        <v>694313</v>
      </c>
      <c r="U528" s="18">
        <f t="shared" si="682"/>
        <v>1252307</v>
      </c>
      <c r="V528" s="18">
        <f t="shared" si="682"/>
        <v>4032263</v>
      </c>
      <c r="W528" s="18">
        <f t="shared" si="682"/>
        <v>298646</v>
      </c>
      <c r="X528" s="18">
        <f t="shared" si="682"/>
        <v>422227</v>
      </c>
      <c r="Y528" s="18">
        <f t="shared" si="682"/>
        <v>269844</v>
      </c>
      <c r="Z528" s="18">
        <f t="shared" si="682"/>
        <v>5022979</v>
      </c>
      <c r="AA528" s="18">
        <f t="shared" si="682"/>
        <v>1233495</v>
      </c>
      <c r="AB528" s="18">
        <f t="shared" si="682"/>
        <v>591221</v>
      </c>
      <c r="AC528" s="18">
        <f t="shared" si="682"/>
        <v>2376594</v>
      </c>
      <c r="AD528" s="18">
        <f t="shared" si="682"/>
        <v>301814</v>
      </c>
      <c r="AE528" s="18">
        <f t="shared" si="682"/>
        <v>316446</v>
      </c>
      <c r="AF528" s="18">
        <f t="shared" si="682"/>
        <v>856823</v>
      </c>
      <c r="AG528" s="18">
        <f t="shared" si="682"/>
        <v>83765</v>
      </c>
      <c r="AH528" s="18">
        <f t="shared" si="682"/>
        <v>411977</v>
      </c>
      <c r="AI528" s="18">
        <f t="shared" si="682"/>
        <v>452776</v>
      </c>
      <c r="AJ528" s="18">
        <f t="shared" si="682"/>
        <v>32201363</v>
      </c>
      <c r="AL528" s="1" t="str">
        <f t="shared" si="644"/>
        <v>YE Jan-10</v>
      </c>
      <c r="AM528" s="35">
        <f t="shared" si="645"/>
        <v>5.1337578474550907E-2</v>
      </c>
      <c r="AN528" s="35">
        <f t="shared" si="646"/>
        <v>0.16957512015873366</v>
      </c>
      <c r="AO528" s="35">
        <f t="shared" si="647"/>
        <v>2.2087325930893048E-2</v>
      </c>
      <c r="AP528" s="35">
        <f t="shared" si="648"/>
        <v>3.2035320989363091E-2</v>
      </c>
      <c r="AQ528" s="35">
        <f t="shared" si="649"/>
        <v>3.1025643231312912E-2</v>
      </c>
      <c r="AR528" s="35">
        <f t="shared" si="650"/>
        <v>5.3857658137017365E-2</v>
      </c>
      <c r="AS528" s="35">
        <f t="shared" si="651"/>
        <v>3.0656031547484495E-2</v>
      </c>
      <c r="AT528" s="35">
        <f t="shared" si="652"/>
        <v>7.3814577351896567E-3</v>
      </c>
      <c r="AU528" s="35">
        <f t="shared" si="653"/>
        <v>1.142628652085317E-2</v>
      </c>
      <c r="AV528" s="35">
        <f t="shared" si="654"/>
        <v>1.7131045043031253E-2</v>
      </c>
      <c r="AW528" s="35">
        <f t="shared" si="655"/>
        <v>3.2399932884828508E-2</v>
      </c>
      <c r="AX528" s="35">
        <f t="shared" si="656"/>
        <v>1.2777067852686856E-2</v>
      </c>
      <c r="AY528" s="35">
        <f t="shared" si="657"/>
        <v>1.5886004576887009E-2</v>
      </c>
      <c r="AZ528" s="35">
        <f t="shared" si="658"/>
        <v>5.6778652506106649E-3</v>
      </c>
      <c r="BA528" s="35">
        <f t="shared" si="659"/>
        <v>5.891396584672518E-3</v>
      </c>
      <c r="BB528" s="35">
        <f t="shared" si="660"/>
        <v>6.2497975629168248E-3</v>
      </c>
      <c r="BC528" s="35">
        <f t="shared" si="661"/>
        <v>7.2432927761473948E-2</v>
      </c>
      <c r="BD528" s="35">
        <f t="shared" si="662"/>
        <v>6.2529620252409809E-2</v>
      </c>
      <c r="BE528" s="35">
        <f t="shared" si="663"/>
        <v>2.1561602842711969E-2</v>
      </c>
      <c r="BF528" s="35">
        <f t="shared" si="664"/>
        <v>3.8889875562099656E-2</v>
      </c>
      <c r="BG528" s="35">
        <f t="shared" si="665"/>
        <v>0.12522025853377697</v>
      </c>
      <c r="BH528" s="35">
        <f t="shared" si="666"/>
        <v>9.2743279220820554E-3</v>
      </c>
      <c r="BI528" s="35">
        <f t="shared" si="667"/>
        <v>1.3112084727593674E-2</v>
      </c>
      <c r="BJ528" s="35">
        <f t="shared" si="668"/>
        <v>8.3798937330696217E-3</v>
      </c>
      <c r="BK528" s="35">
        <f t="shared" si="669"/>
        <v>0.15598653386193623</v>
      </c>
      <c r="BL528" s="35">
        <f t="shared" si="670"/>
        <v>3.8305676688281796E-2</v>
      </c>
      <c r="BM528" s="35">
        <f t="shared" si="671"/>
        <v>1.8360123451917239E-2</v>
      </c>
      <c r="BN528" s="35">
        <f t="shared" si="672"/>
        <v>7.3804143010965093E-2</v>
      </c>
      <c r="BO528" s="35">
        <f t="shared" si="673"/>
        <v>9.37270885086448E-3</v>
      </c>
      <c r="BP528" s="35">
        <f t="shared" si="674"/>
        <v>9.8270995547610832E-3</v>
      </c>
      <c r="BQ528" s="35">
        <f t="shared" si="675"/>
        <v>2.6608283630727061E-2</v>
      </c>
      <c r="BR528" s="35">
        <f t="shared" si="676"/>
        <v>2.6012874051325094E-3</v>
      </c>
      <c r="BS528" s="35">
        <f t="shared" si="677"/>
        <v>1.279377522001165E-2</v>
      </c>
      <c r="BT528" s="35">
        <f t="shared" si="678"/>
        <v>1.4060771278532527E-2</v>
      </c>
      <c r="BU528" s="35">
        <f t="shared" si="679"/>
        <v>1</v>
      </c>
    </row>
    <row r="529" spans="1:73">
      <c r="A529" s="2" t="str">
        <f>"YE "&amp;TEXT(A114,"mmm-yy")</f>
        <v>YE Feb-10</v>
      </c>
      <c r="B529" s="18">
        <f t="shared" ref="B529:AJ529" si="683">IF(OR(B103="C",B104="C",B105="C",B106="C",B107="C",B108="C",B109="C",B110="C",B111="C",B112="C",B113="C",B114="C"),"C",SUM(B103:B114))</f>
        <v>1654915</v>
      </c>
      <c r="C529" s="18">
        <f t="shared" si="683"/>
        <v>5468746</v>
      </c>
      <c r="D529" s="18">
        <f t="shared" si="683"/>
        <v>710977</v>
      </c>
      <c r="E529" s="18">
        <f t="shared" si="683"/>
        <v>1036585</v>
      </c>
      <c r="F529" s="18">
        <f t="shared" si="683"/>
        <v>997896</v>
      </c>
      <c r="G529" s="18">
        <f t="shared" si="683"/>
        <v>1738974</v>
      </c>
      <c r="H529" s="18">
        <f t="shared" si="683"/>
        <v>986118</v>
      </c>
      <c r="I529" s="18">
        <f t="shared" si="683"/>
        <v>236879</v>
      </c>
      <c r="J529" s="18">
        <f t="shared" si="683"/>
        <v>364264</v>
      </c>
      <c r="K529" s="18">
        <f t="shared" si="683"/>
        <v>549444</v>
      </c>
      <c r="L529" s="18">
        <f t="shared" si="683"/>
        <v>1042117</v>
      </c>
      <c r="M529" s="18">
        <f t="shared" si="683"/>
        <v>411962</v>
      </c>
      <c r="N529" s="18">
        <f t="shared" si="683"/>
        <v>509424</v>
      </c>
      <c r="O529" s="18">
        <f t="shared" si="683"/>
        <v>179172</v>
      </c>
      <c r="P529" s="18">
        <f t="shared" si="683"/>
        <v>189284</v>
      </c>
      <c r="Q529" s="18">
        <f t="shared" si="683"/>
        <v>200748</v>
      </c>
      <c r="R529" s="18">
        <f t="shared" si="683"/>
        <v>2348523</v>
      </c>
      <c r="S529" s="18">
        <f t="shared" si="683"/>
        <v>2028362</v>
      </c>
      <c r="T529" s="18">
        <f t="shared" si="683"/>
        <v>691278</v>
      </c>
      <c r="U529" s="18">
        <f t="shared" si="683"/>
        <v>1248735</v>
      </c>
      <c r="V529" s="18">
        <f t="shared" si="683"/>
        <v>4037432</v>
      </c>
      <c r="W529" s="18">
        <f t="shared" si="683"/>
        <v>296848</v>
      </c>
      <c r="X529" s="18">
        <f t="shared" si="683"/>
        <v>425713</v>
      </c>
      <c r="Y529" s="18">
        <f t="shared" si="683"/>
        <v>266448</v>
      </c>
      <c r="Z529" s="18">
        <f t="shared" si="683"/>
        <v>5026440</v>
      </c>
      <c r="AA529" s="18">
        <f t="shared" si="683"/>
        <v>1236400</v>
      </c>
      <c r="AB529" s="18">
        <f t="shared" si="683"/>
        <v>591649</v>
      </c>
      <c r="AC529" s="18">
        <f t="shared" si="683"/>
        <v>2395530</v>
      </c>
      <c r="AD529" s="18">
        <f t="shared" si="683"/>
        <v>305803</v>
      </c>
      <c r="AE529" s="18">
        <f t="shared" si="683"/>
        <v>313920</v>
      </c>
      <c r="AF529" s="18">
        <f t="shared" si="683"/>
        <v>858410</v>
      </c>
      <c r="AG529" s="18">
        <f t="shared" si="683"/>
        <v>84977</v>
      </c>
      <c r="AH529" s="18">
        <f t="shared" si="683"/>
        <v>418935</v>
      </c>
      <c r="AI529" s="18">
        <f t="shared" si="683"/>
        <v>452618</v>
      </c>
      <c r="AJ529" s="18">
        <f t="shared" si="683"/>
        <v>32250715</v>
      </c>
      <c r="AL529" s="1" t="str">
        <f t="shared" si="644"/>
        <v>YE Feb-10</v>
      </c>
      <c r="AM529" s="35">
        <f t="shared" si="645"/>
        <v>5.1314056137980193E-2</v>
      </c>
      <c r="AN529" s="35">
        <f t="shared" si="646"/>
        <v>0.16956975992625281</v>
      </c>
      <c r="AO529" s="35">
        <f t="shared" si="647"/>
        <v>2.2045309693133935E-2</v>
      </c>
      <c r="AP529" s="35">
        <f t="shared" si="648"/>
        <v>3.2141457949071826E-2</v>
      </c>
      <c r="AQ529" s="35">
        <f t="shared" si="649"/>
        <v>3.0941825630842603E-2</v>
      </c>
      <c r="AR529" s="35">
        <f t="shared" si="650"/>
        <v>5.3920478972326658E-2</v>
      </c>
      <c r="AS529" s="35">
        <f t="shared" si="651"/>
        <v>3.0576624425225921E-2</v>
      </c>
      <c r="AT529" s="35">
        <f t="shared" si="652"/>
        <v>7.3449224304019305E-3</v>
      </c>
      <c r="AU529" s="35">
        <f t="shared" si="653"/>
        <v>1.1294757341038795E-2</v>
      </c>
      <c r="AV529" s="35">
        <f t="shared" si="654"/>
        <v>1.7036645544137547E-2</v>
      </c>
      <c r="AW529" s="35">
        <f t="shared" si="655"/>
        <v>3.2312989029855618E-2</v>
      </c>
      <c r="AX529" s="35">
        <f t="shared" si="656"/>
        <v>1.2773732303299323E-2</v>
      </c>
      <c r="AY529" s="35">
        <f t="shared" si="657"/>
        <v>1.5795742823066092E-2</v>
      </c>
      <c r="AZ529" s="35">
        <f t="shared" si="658"/>
        <v>5.5555977596155621E-3</v>
      </c>
      <c r="BA529" s="35">
        <f t="shared" si="659"/>
        <v>5.8691411957843415E-3</v>
      </c>
      <c r="BB529" s="35">
        <f t="shared" si="660"/>
        <v>6.2246061831497381E-3</v>
      </c>
      <c r="BC529" s="35">
        <f t="shared" si="661"/>
        <v>7.2820804127908478E-2</v>
      </c>
      <c r="BD529" s="35">
        <f t="shared" si="662"/>
        <v>6.2893551352272342E-2</v>
      </c>
      <c r="BE529" s="35">
        <f t="shared" si="663"/>
        <v>2.1434501529656008E-2</v>
      </c>
      <c r="BF529" s="35">
        <f t="shared" si="664"/>
        <v>3.8719606681588296E-2</v>
      </c>
      <c r="BG529" s="35">
        <f t="shared" si="665"/>
        <v>0.12518891441631605</v>
      </c>
      <c r="BH529" s="35">
        <f t="shared" si="666"/>
        <v>9.2043850810749461E-3</v>
      </c>
      <c r="BI529" s="35">
        <f t="shared" si="667"/>
        <v>1.3200110447163729E-2</v>
      </c>
      <c r="BJ529" s="35">
        <f t="shared" si="668"/>
        <v>8.2617703204409584E-3</v>
      </c>
      <c r="BK529" s="35">
        <f t="shared" si="669"/>
        <v>0.15585514925793117</v>
      </c>
      <c r="BL529" s="35">
        <f t="shared" si="670"/>
        <v>3.833713454104816E-2</v>
      </c>
      <c r="BM529" s="35">
        <f t="shared" si="671"/>
        <v>1.8345298701129571E-2</v>
      </c>
      <c r="BN529" s="35">
        <f t="shared" si="672"/>
        <v>7.4278353208603279E-2</v>
      </c>
      <c r="BO529" s="35">
        <f t="shared" si="673"/>
        <v>9.4820533436235453E-3</v>
      </c>
      <c r="BP529" s="35">
        <f t="shared" si="674"/>
        <v>9.733737686125718E-3</v>
      </c>
      <c r="BQ529" s="35">
        <f t="shared" si="675"/>
        <v>2.661677423275732E-2</v>
      </c>
      <c r="BR529" s="35">
        <f t="shared" si="676"/>
        <v>2.6348873195524503E-3</v>
      </c>
      <c r="BS529" s="35">
        <f t="shared" si="677"/>
        <v>1.2989944564019744E-2</v>
      </c>
      <c r="BT529" s="35">
        <f t="shared" si="678"/>
        <v>1.4034355517389305E-2</v>
      </c>
      <c r="BU529" s="35">
        <f t="shared" si="679"/>
        <v>1</v>
      </c>
    </row>
    <row r="530" spans="1:73">
      <c r="A530" s="2" t="str">
        <f>"YE "&amp;TEXT(A115,"mmm-yy")</f>
        <v>YE Mar-10</v>
      </c>
      <c r="B530" s="18">
        <f t="shared" ref="B530:AJ530" si="684">IF(OR(B104="C",B105="C",B106="C",B107="C",B108="C",B109="C",B110="C",B111="C",B112="C",B113="C",B114="C",B115="C"),"C",SUM(B104:B115))</f>
        <v>1654495</v>
      </c>
      <c r="C530" s="18">
        <f t="shared" si="684"/>
        <v>5472549</v>
      </c>
      <c r="D530" s="18">
        <f t="shared" si="684"/>
        <v>718148</v>
      </c>
      <c r="E530" s="18">
        <f t="shared" si="684"/>
        <v>1033428</v>
      </c>
      <c r="F530" s="18">
        <f t="shared" si="684"/>
        <v>1009600</v>
      </c>
      <c r="G530" s="18">
        <f t="shared" si="684"/>
        <v>1749101</v>
      </c>
      <c r="H530" s="18">
        <f t="shared" si="684"/>
        <v>983909</v>
      </c>
      <c r="I530" s="18">
        <f t="shared" si="684"/>
        <v>237495</v>
      </c>
      <c r="J530" s="18">
        <f t="shared" si="684"/>
        <v>356062</v>
      </c>
      <c r="K530" s="18">
        <f t="shared" si="684"/>
        <v>550765</v>
      </c>
      <c r="L530" s="18">
        <f t="shared" si="684"/>
        <v>1041388</v>
      </c>
      <c r="M530" s="18">
        <f t="shared" si="684"/>
        <v>411991</v>
      </c>
      <c r="N530" s="18">
        <f t="shared" si="684"/>
        <v>512510</v>
      </c>
      <c r="O530" s="18">
        <f t="shared" si="684"/>
        <v>179614</v>
      </c>
      <c r="P530" s="18">
        <f t="shared" si="684"/>
        <v>192353</v>
      </c>
      <c r="Q530" s="18">
        <f t="shared" si="684"/>
        <v>199603</v>
      </c>
      <c r="R530" s="18">
        <f t="shared" si="684"/>
        <v>2343177</v>
      </c>
      <c r="S530" s="18">
        <f t="shared" si="684"/>
        <v>2029698</v>
      </c>
      <c r="T530" s="18">
        <f t="shared" si="684"/>
        <v>689399</v>
      </c>
      <c r="U530" s="18">
        <f t="shared" si="684"/>
        <v>1257883</v>
      </c>
      <c r="V530" s="18">
        <f t="shared" si="684"/>
        <v>4043049</v>
      </c>
      <c r="W530" s="18">
        <f t="shared" si="684"/>
        <v>294967</v>
      </c>
      <c r="X530" s="18">
        <f t="shared" si="684"/>
        <v>429861</v>
      </c>
      <c r="Y530" s="18">
        <f t="shared" si="684"/>
        <v>263601</v>
      </c>
      <c r="Z530" s="18">
        <f t="shared" si="684"/>
        <v>5031477</v>
      </c>
      <c r="AA530" s="18">
        <f t="shared" si="684"/>
        <v>1240994</v>
      </c>
      <c r="AB530" s="18">
        <f t="shared" si="684"/>
        <v>594401</v>
      </c>
      <c r="AC530" s="18">
        <f t="shared" si="684"/>
        <v>2415077</v>
      </c>
      <c r="AD530" s="18">
        <f t="shared" si="684"/>
        <v>313862</v>
      </c>
      <c r="AE530" s="18">
        <f t="shared" si="684"/>
        <v>313884</v>
      </c>
      <c r="AF530" s="18">
        <f t="shared" si="684"/>
        <v>861582</v>
      </c>
      <c r="AG530" s="18">
        <f t="shared" si="684"/>
        <v>85300</v>
      </c>
      <c r="AH530" s="18">
        <f t="shared" si="684"/>
        <v>424787</v>
      </c>
      <c r="AI530" s="18">
        <f t="shared" si="684"/>
        <v>449874</v>
      </c>
      <c r="AJ530" s="18">
        <f t="shared" si="684"/>
        <v>32324704</v>
      </c>
      <c r="AL530" s="1" t="str">
        <f t="shared" si="644"/>
        <v>YE Mar-10</v>
      </c>
      <c r="AM530" s="35">
        <f t="shared" si="645"/>
        <v>5.1183608672797129E-2</v>
      </c>
      <c r="AN530" s="35">
        <f t="shared" si="646"/>
        <v>0.16929927649144136</v>
      </c>
      <c r="AO530" s="35">
        <f t="shared" si="647"/>
        <v>2.2216692224003042E-2</v>
      </c>
      <c r="AP530" s="35">
        <f t="shared" si="648"/>
        <v>3.1970223145740176E-2</v>
      </c>
      <c r="AQ530" s="35">
        <f t="shared" si="649"/>
        <v>3.1233077957960573E-2</v>
      </c>
      <c r="AR530" s="35">
        <f t="shared" si="650"/>
        <v>5.411034854333082E-2</v>
      </c>
      <c r="AS530" s="35">
        <f t="shared" si="651"/>
        <v>3.0438298831754189E-2</v>
      </c>
      <c r="AT530" s="35">
        <f t="shared" si="652"/>
        <v>7.3471670459843959E-3</v>
      </c>
      <c r="AU530" s="35">
        <f t="shared" si="653"/>
        <v>1.1015166604464499E-2</v>
      </c>
      <c r="AV530" s="35">
        <f t="shared" si="654"/>
        <v>1.7038516423847221E-2</v>
      </c>
      <c r="AW530" s="35">
        <f t="shared" si="655"/>
        <v>3.2216474433919021E-2</v>
      </c>
      <c r="AX530" s="35">
        <f t="shared" si="656"/>
        <v>1.2745391264835712E-2</v>
      </c>
      <c r="AY530" s="35">
        <f t="shared" si="657"/>
        <v>1.5855056244289196E-2</v>
      </c>
      <c r="AZ530" s="35">
        <f t="shared" si="658"/>
        <v>5.5565551350447015E-3</v>
      </c>
      <c r="BA530" s="35">
        <f t="shared" si="659"/>
        <v>5.9506500044052991E-3</v>
      </c>
      <c r="BB530" s="35">
        <f t="shared" si="660"/>
        <v>6.1749366676335229E-3</v>
      </c>
      <c r="BC530" s="35">
        <f t="shared" si="661"/>
        <v>7.248873802525771E-2</v>
      </c>
      <c r="BD530" s="35">
        <f t="shared" si="662"/>
        <v>6.279092300427562E-2</v>
      </c>
      <c r="BE530" s="35">
        <f t="shared" si="663"/>
        <v>2.1327310530051567E-2</v>
      </c>
      <c r="BF530" s="35">
        <f t="shared" si="664"/>
        <v>3.8913983558828566E-2</v>
      </c>
      <c r="BG530" s="35">
        <f t="shared" si="665"/>
        <v>0.12507613372113169</v>
      </c>
      <c r="BH530" s="35">
        <f t="shared" si="666"/>
        <v>9.1251260955088707E-3</v>
      </c>
      <c r="BI530" s="35">
        <f t="shared" si="667"/>
        <v>1.3298219219578933E-2</v>
      </c>
      <c r="BJ530" s="35">
        <f t="shared" si="668"/>
        <v>8.1547846501548778E-3</v>
      </c>
      <c r="BK530" s="35">
        <f t="shared" si="669"/>
        <v>0.15565423275028287</v>
      </c>
      <c r="BL530" s="35">
        <f t="shared" si="670"/>
        <v>3.8391503909826985E-2</v>
      </c>
      <c r="BM530" s="35">
        <f t="shared" si="671"/>
        <v>1.838844371165781E-2</v>
      </c>
      <c r="BN530" s="35">
        <f t="shared" si="672"/>
        <v>7.4713043002652094E-2</v>
      </c>
      <c r="BO530" s="35">
        <f t="shared" si="673"/>
        <v>9.7096635440188407E-3</v>
      </c>
      <c r="BP530" s="35">
        <f t="shared" si="674"/>
        <v>9.7103441380313946E-3</v>
      </c>
      <c r="BQ530" s="35">
        <f t="shared" si="675"/>
        <v>2.6653979569310208E-2</v>
      </c>
      <c r="BR530" s="35">
        <f t="shared" si="676"/>
        <v>2.6388486032230952E-3</v>
      </c>
      <c r="BS530" s="35">
        <f t="shared" si="677"/>
        <v>1.3141249491410656E-2</v>
      </c>
      <c r="BT530" s="35">
        <f t="shared" si="678"/>
        <v>1.3917343218363267E-2</v>
      </c>
      <c r="BU530" s="35">
        <f t="shared" si="679"/>
        <v>1</v>
      </c>
    </row>
    <row r="531" spans="1:73">
      <c r="A531" s="2" t="str">
        <f>"YE "&amp;TEXT(A116,"mmm-yy")</f>
        <v>YE Apr-10</v>
      </c>
      <c r="B531" s="18">
        <f t="shared" ref="B531:AJ531" si="685">IF(OR(B105="C",B106="C",B107="C",B108="C",B109="C",B110="C",B111="C",B112="C",B113="C",B114="C",B115="C",B116="C"),"C",SUM(B105:B116))</f>
        <v>1648670</v>
      </c>
      <c r="C531" s="18">
        <f t="shared" si="685"/>
        <v>5495896</v>
      </c>
      <c r="D531" s="18">
        <f t="shared" si="685"/>
        <v>713049</v>
      </c>
      <c r="E531" s="18">
        <f t="shared" si="685"/>
        <v>1027069</v>
      </c>
      <c r="F531" s="18">
        <f t="shared" si="685"/>
        <v>1027135</v>
      </c>
      <c r="G531" s="18">
        <f t="shared" si="685"/>
        <v>1737341</v>
      </c>
      <c r="H531" s="18">
        <f t="shared" si="685"/>
        <v>977132</v>
      </c>
      <c r="I531" s="18">
        <f t="shared" si="685"/>
        <v>232951</v>
      </c>
      <c r="J531" s="18">
        <f t="shared" si="685"/>
        <v>353899</v>
      </c>
      <c r="K531" s="18">
        <f t="shared" si="685"/>
        <v>554190</v>
      </c>
      <c r="L531" s="18">
        <f t="shared" si="685"/>
        <v>1038179</v>
      </c>
      <c r="M531" s="18">
        <f t="shared" si="685"/>
        <v>414655</v>
      </c>
      <c r="N531" s="18">
        <f t="shared" si="685"/>
        <v>506009</v>
      </c>
      <c r="O531" s="18">
        <f t="shared" si="685"/>
        <v>176913</v>
      </c>
      <c r="P531" s="18">
        <f t="shared" si="685"/>
        <v>193229</v>
      </c>
      <c r="Q531" s="18">
        <f t="shared" si="685"/>
        <v>200044</v>
      </c>
      <c r="R531" s="18">
        <f t="shared" si="685"/>
        <v>2325836</v>
      </c>
      <c r="S531" s="18">
        <f t="shared" si="685"/>
        <v>2017445</v>
      </c>
      <c r="T531" s="18">
        <f t="shared" si="685"/>
        <v>686746</v>
      </c>
      <c r="U531" s="18">
        <f t="shared" si="685"/>
        <v>1258124</v>
      </c>
      <c r="V531" s="18">
        <f t="shared" si="685"/>
        <v>4058488</v>
      </c>
      <c r="W531" s="18">
        <f t="shared" si="685"/>
        <v>295127</v>
      </c>
      <c r="X531" s="18">
        <f t="shared" si="685"/>
        <v>429262</v>
      </c>
      <c r="Y531" s="18">
        <f t="shared" si="685"/>
        <v>260949</v>
      </c>
      <c r="Z531" s="18">
        <f t="shared" si="685"/>
        <v>5043825</v>
      </c>
      <c r="AA531" s="18">
        <f t="shared" si="685"/>
        <v>1239935</v>
      </c>
      <c r="AB531" s="18">
        <f t="shared" si="685"/>
        <v>597937</v>
      </c>
      <c r="AC531" s="18">
        <f t="shared" si="685"/>
        <v>2439865</v>
      </c>
      <c r="AD531" s="18">
        <f t="shared" si="685"/>
        <v>317683</v>
      </c>
      <c r="AE531" s="18">
        <f t="shared" si="685"/>
        <v>316635</v>
      </c>
      <c r="AF531" s="18">
        <f t="shared" si="685"/>
        <v>860613</v>
      </c>
      <c r="AG531" s="18">
        <f t="shared" si="685"/>
        <v>85274</v>
      </c>
      <c r="AH531" s="18">
        <f t="shared" si="685"/>
        <v>428378</v>
      </c>
      <c r="AI531" s="18">
        <f t="shared" si="685"/>
        <v>449147</v>
      </c>
      <c r="AJ531" s="18">
        <f t="shared" si="685"/>
        <v>32346356</v>
      </c>
      <c r="AL531" s="1" t="str">
        <f t="shared" si="644"/>
        <v>YE Apr-10</v>
      </c>
      <c r="AM531" s="35">
        <f t="shared" si="645"/>
        <v>5.0969265286018618E-2</v>
      </c>
      <c r="AN531" s="35">
        <f t="shared" si="646"/>
        <v>0.16990773241968896</v>
      </c>
      <c r="AO531" s="35">
        <f t="shared" si="647"/>
        <v>2.2044183276780854E-2</v>
      </c>
      <c r="AP531" s="35">
        <f t="shared" si="648"/>
        <v>3.1752231997941284E-2</v>
      </c>
      <c r="AQ531" s="35">
        <f t="shared" si="649"/>
        <v>3.1754272413251128E-2</v>
      </c>
      <c r="AR531" s="35">
        <f t="shared" si="650"/>
        <v>5.3710563254791358E-2</v>
      </c>
      <c r="AS531" s="35">
        <f t="shared" si="651"/>
        <v>3.0208410492977941E-2</v>
      </c>
      <c r="AT531" s="35">
        <f t="shared" si="652"/>
        <v>7.201769497621309E-3</v>
      </c>
      <c r="AU531" s="35">
        <f t="shared" si="653"/>
        <v>1.0940923299057241E-2</v>
      </c>
      <c r="AV531" s="35">
        <f t="shared" si="654"/>
        <v>1.7132996372141579E-2</v>
      </c>
      <c r="AW531" s="35">
        <f t="shared" si="655"/>
        <v>3.2095701908431355E-2</v>
      </c>
      <c r="AX531" s="35">
        <f t="shared" si="656"/>
        <v>1.281921833791726E-2</v>
      </c>
      <c r="AY531" s="35">
        <f t="shared" si="657"/>
        <v>1.5643462280573429E-2</v>
      </c>
      <c r="AZ531" s="35">
        <f t="shared" si="658"/>
        <v>5.469333238031511E-3</v>
      </c>
      <c r="BA531" s="35">
        <f t="shared" si="659"/>
        <v>5.9737486349312422E-3</v>
      </c>
      <c r="BB531" s="35">
        <f t="shared" si="660"/>
        <v>6.1844369733641711E-3</v>
      </c>
      <c r="BC531" s="35">
        <f t="shared" si="661"/>
        <v>7.1904111857298544E-2</v>
      </c>
      <c r="BD531" s="35">
        <f t="shared" si="662"/>
        <v>6.2370085829760856E-2</v>
      </c>
      <c r="BE531" s="35">
        <f t="shared" si="663"/>
        <v>2.1231015945041846E-2</v>
      </c>
      <c r="BF531" s="35">
        <f t="shared" si="664"/>
        <v>3.889538592847986E-2</v>
      </c>
      <c r="BG531" s="35">
        <f t="shared" si="665"/>
        <v>0.12546971287894068</v>
      </c>
      <c r="BH531" s="35">
        <f t="shared" si="666"/>
        <v>9.1239643810264136E-3</v>
      </c>
      <c r="BI531" s="35">
        <f t="shared" si="667"/>
        <v>1.3270799344445477E-2</v>
      </c>
      <c r="BJ531" s="35">
        <f t="shared" si="668"/>
        <v>8.0673384043630763E-3</v>
      </c>
      <c r="BK531" s="35">
        <f t="shared" si="669"/>
        <v>0.15593178409339215</v>
      </c>
      <c r="BL531" s="35">
        <f t="shared" si="670"/>
        <v>3.8333066018317485E-2</v>
      </c>
      <c r="BM531" s="35">
        <f t="shared" si="671"/>
        <v>1.8485451653348525E-2</v>
      </c>
      <c r="BN531" s="35">
        <f t="shared" si="672"/>
        <v>7.5429362120419383E-2</v>
      </c>
      <c r="BO531" s="35">
        <f t="shared" si="673"/>
        <v>9.8212917708566608E-3</v>
      </c>
      <c r="BP531" s="35">
        <f t="shared" si="674"/>
        <v>9.7888924489670497E-3</v>
      </c>
      <c r="BQ531" s="35">
        <f t="shared" si="675"/>
        <v>2.66061809249858E-2</v>
      </c>
      <c r="BR531" s="35">
        <f t="shared" si="676"/>
        <v>2.6362784110828433E-3</v>
      </c>
      <c r="BS531" s="35">
        <f t="shared" si="677"/>
        <v>1.3243470145446986E-2</v>
      </c>
      <c r="BT531" s="35">
        <f t="shared" si="678"/>
        <v>1.3885551744994088E-2</v>
      </c>
      <c r="BU531" s="35">
        <f t="shared" si="679"/>
        <v>1</v>
      </c>
    </row>
    <row r="532" spans="1:73">
      <c r="A532" s="2" t="str">
        <f>"YE "&amp;TEXT(A117,"mmm-yy")</f>
        <v>YE May-10</v>
      </c>
      <c r="B532" s="18">
        <f t="shared" ref="B532:AJ532" si="686">IF(OR(B106="C",B107="C",B108="C",B109="C",B110="C",B111="C",B112="C",B113="C",B114="C",B115="C",B116="C",B117="C"),"C",SUM(B106:B117))</f>
        <v>1644799</v>
      </c>
      <c r="C532" s="18">
        <f t="shared" si="686"/>
        <v>5517422</v>
      </c>
      <c r="D532" s="18">
        <f t="shared" si="686"/>
        <v>709958</v>
      </c>
      <c r="E532" s="18">
        <f t="shared" si="686"/>
        <v>1023996</v>
      </c>
      <c r="F532" s="18">
        <f t="shared" si="686"/>
        <v>1038719</v>
      </c>
      <c r="G532" s="18">
        <f t="shared" si="686"/>
        <v>1721441</v>
      </c>
      <c r="H532" s="18">
        <f t="shared" si="686"/>
        <v>971191</v>
      </c>
      <c r="I532" s="18">
        <f t="shared" si="686"/>
        <v>230107</v>
      </c>
      <c r="J532" s="18">
        <f t="shared" si="686"/>
        <v>350680</v>
      </c>
      <c r="K532" s="18">
        <f t="shared" si="686"/>
        <v>551983</v>
      </c>
      <c r="L532" s="18">
        <f t="shared" si="686"/>
        <v>1029253</v>
      </c>
      <c r="M532" s="18">
        <f t="shared" si="686"/>
        <v>411534</v>
      </c>
      <c r="N532" s="18">
        <f t="shared" si="686"/>
        <v>500372</v>
      </c>
      <c r="O532" s="18">
        <f t="shared" si="686"/>
        <v>175541</v>
      </c>
      <c r="P532" s="18">
        <f t="shared" si="686"/>
        <v>192426</v>
      </c>
      <c r="Q532" s="18">
        <f t="shared" si="686"/>
        <v>197479</v>
      </c>
      <c r="R532" s="18">
        <f t="shared" si="686"/>
        <v>2306604</v>
      </c>
      <c r="S532" s="18">
        <f t="shared" si="686"/>
        <v>2002486</v>
      </c>
      <c r="T532" s="18">
        <f t="shared" si="686"/>
        <v>678845</v>
      </c>
      <c r="U532" s="18">
        <f t="shared" si="686"/>
        <v>1249775</v>
      </c>
      <c r="V532" s="18">
        <f t="shared" si="686"/>
        <v>4043039</v>
      </c>
      <c r="W532" s="18">
        <f t="shared" si="686"/>
        <v>291523</v>
      </c>
      <c r="X532" s="18">
        <f t="shared" si="686"/>
        <v>426206</v>
      </c>
      <c r="Y532" s="18">
        <f t="shared" si="686"/>
        <v>256413</v>
      </c>
      <c r="Z532" s="18">
        <f t="shared" si="686"/>
        <v>5017180</v>
      </c>
      <c r="AA532" s="18">
        <f t="shared" si="686"/>
        <v>1226471</v>
      </c>
      <c r="AB532" s="18">
        <f t="shared" si="686"/>
        <v>593663</v>
      </c>
      <c r="AC532" s="18">
        <f t="shared" si="686"/>
        <v>2444752</v>
      </c>
      <c r="AD532" s="18">
        <f t="shared" si="686"/>
        <v>316483</v>
      </c>
      <c r="AE532" s="18">
        <f t="shared" si="686"/>
        <v>312452</v>
      </c>
      <c r="AF532" s="18">
        <f t="shared" si="686"/>
        <v>854359</v>
      </c>
      <c r="AG532" s="18">
        <f t="shared" si="686"/>
        <v>83503</v>
      </c>
      <c r="AH532" s="18">
        <f t="shared" si="686"/>
        <v>427001</v>
      </c>
      <c r="AI532" s="18">
        <f t="shared" si="686"/>
        <v>446182</v>
      </c>
      <c r="AJ532" s="18">
        <f t="shared" si="686"/>
        <v>32224167</v>
      </c>
      <c r="AL532" s="1" t="str">
        <f t="shared" si="644"/>
        <v>YE May-10</v>
      </c>
      <c r="AM532" s="35">
        <f t="shared" si="645"/>
        <v>5.1042405533710151E-2</v>
      </c>
      <c r="AN532" s="35">
        <f t="shared" si="646"/>
        <v>0.17122000391817732</v>
      </c>
      <c r="AO532" s="35">
        <f t="shared" si="647"/>
        <v>2.203184957426518E-2</v>
      </c>
      <c r="AP532" s="35">
        <f t="shared" si="648"/>
        <v>3.1777268284390411E-2</v>
      </c>
      <c r="AQ532" s="35">
        <f t="shared" si="649"/>
        <v>3.2234161398182921E-2</v>
      </c>
      <c r="AR532" s="35">
        <f t="shared" si="650"/>
        <v>5.3420806812477108E-2</v>
      </c>
      <c r="AS532" s="35">
        <f t="shared" si="651"/>
        <v>3.013859132495186E-2</v>
      </c>
      <c r="AT532" s="35">
        <f t="shared" si="652"/>
        <v>7.1408207386710722E-3</v>
      </c>
      <c r="AU532" s="35">
        <f t="shared" si="653"/>
        <v>1.0882515597687908E-2</v>
      </c>
      <c r="AV532" s="35">
        <f t="shared" si="654"/>
        <v>1.7129473044252781E-2</v>
      </c>
      <c r="AW532" s="35">
        <f t="shared" si="655"/>
        <v>3.194040671400443E-2</v>
      </c>
      <c r="AX532" s="35">
        <f t="shared" si="656"/>
        <v>1.2770974033246538E-2</v>
      </c>
      <c r="AY532" s="35">
        <f t="shared" si="657"/>
        <v>1.5527849020891681E-2</v>
      </c>
      <c r="AZ532" s="35">
        <f t="shared" si="658"/>
        <v>5.4474953534097564E-3</v>
      </c>
      <c r="BA532" s="35">
        <f t="shared" si="659"/>
        <v>5.9714809695468624E-3</v>
      </c>
      <c r="BB532" s="35">
        <f t="shared" si="660"/>
        <v>6.128288746765743E-3</v>
      </c>
      <c r="BC532" s="35">
        <f t="shared" si="661"/>
        <v>7.1579941849233844E-2</v>
      </c>
      <c r="BD532" s="35">
        <f t="shared" si="662"/>
        <v>6.214236662812727E-2</v>
      </c>
      <c r="BE532" s="35">
        <f t="shared" si="663"/>
        <v>2.106633198617671E-2</v>
      </c>
      <c r="BF532" s="35">
        <f t="shared" si="664"/>
        <v>3.8783779887933176E-2</v>
      </c>
      <c r="BG532" s="35">
        <f t="shared" si="665"/>
        <v>0.12546605161275387</v>
      </c>
      <c r="BH532" s="35">
        <f t="shared" si="666"/>
        <v>9.0467195009261217E-3</v>
      </c>
      <c r="BI532" s="35">
        <f t="shared" si="667"/>
        <v>1.3226284483940268E-2</v>
      </c>
      <c r="BJ532" s="35">
        <f t="shared" si="668"/>
        <v>7.9571645715465662E-3</v>
      </c>
      <c r="BK532" s="35">
        <f t="shared" si="669"/>
        <v>0.15569618913655706</v>
      </c>
      <c r="BL532" s="35">
        <f t="shared" si="670"/>
        <v>3.8060595949617568E-2</v>
      </c>
      <c r="BM532" s="35">
        <f t="shared" si="671"/>
        <v>1.8422912219887639E-2</v>
      </c>
      <c r="BN532" s="35">
        <f t="shared" si="672"/>
        <v>7.5867034825136057E-2</v>
      </c>
      <c r="BO532" s="35">
        <f t="shared" si="673"/>
        <v>9.8212934410375919E-3</v>
      </c>
      <c r="BP532" s="35">
        <f t="shared" si="674"/>
        <v>9.6962009910139795E-3</v>
      </c>
      <c r="BQ532" s="35">
        <f t="shared" si="675"/>
        <v>2.6512989459122404E-2</v>
      </c>
      <c r="BR532" s="35">
        <f t="shared" si="676"/>
        <v>2.5913160144682714E-3</v>
      </c>
      <c r="BS532" s="35">
        <f t="shared" si="677"/>
        <v>1.3250955408715452E-2</v>
      </c>
      <c r="BT532" s="35">
        <f t="shared" si="678"/>
        <v>1.3846191896907684E-2</v>
      </c>
      <c r="BU532" s="35">
        <f t="shared" si="679"/>
        <v>1</v>
      </c>
    </row>
    <row r="533" spans="1:73">
      <c r="A533" s="2" t="str">
        <f>"YE "&amp;TEXT(A118,"mmm-yy")</f>
        <v>YE Jun-10</v>
      </c>
      <c r="B533" s="18">
        <f t="shared" ref="B533:AJ533" si="687">IF(OR(B107="C",B108="C",B109="C",B110="C",B111="C",B112="C",B113="C",B114="C",B115="C",B116="C",B117="C",B118="C"),"C",SUM(B107:B118))</f>
        <v>1649453</v>
      </c>
      <c r="C533" s="18">
        <f t="shared" si="687"/>
        <v>5539229</v>
      </c>
      <c r="D533" s="18">
        <f t="shared" si="687"/>
        <v>711076</v>
      </c>
      <c r="E533" s="18">
        <f t="shared" si="687"/>
        <v>1027966</v>
      </c>
      <c r="F533" s="18">
        <f t="shared" si="687"/>
        <v>1058171</v>
      </c>
      <c r="G533" s="18">
        <f t="shared" si="687"/>
        <v>1736893</v>
      </c>
      <c r="H533" s="18">
        <f t="shared" si="687"/>
        <v>973118</v>
      </c>
      <c r="I533" s="18">
        <f t="shared" si="687"/>
        <v>229560</v>
      </c>
      <c r="J533" s="18">
        <f t="shared" si="687"/>
        <v>349899</v>
      </c>
      <c r="K533" s="18">
        <f t="shared" si="687"/>
        <v>561353</v>
      </c>
      <c r="L533" s="18">
        <f t="shared" si="687"/>
        <v>1035764</v>
      </c>
      <c r="M533" s="18">
        <f t="shared" si="687"/>
        <v>407841</v>
      </c>
      <c r="N533" s="18">
        <f t="shared" si="687"/>
        <v>499814</v>
      </c>
      <c r="O533" s="18">
        <f t="shared" si="687"/>
        <v>173500</v>
      </c>
      <c r="P533" s="18">
        <f t="shared" si="687"/>
        <v>193642</v>
      </c>
      <c r="Q533" s="18">
        <f t="shared" si="687"/>
        <v>197884</v>
      </c>
      <c r="R533" s="18">
        <f t="shared" si="687"/>
        <v>2306483</v>
      </c>
      <c r="S533" s="18">
        <f t="shared" si="687"/>
        <v>2001463</v>
      </c>
      <c r="T533" s="18">
        <f t="shared" si="687"/>
        <v>679387</v>
      </c>
      <c r="U533" s="18">
        <f t="shared" si="687"/>
        <v>1246569</v>
      </c>
      <c r="V533" s="18">
        <f t="shared" si="687"/>
        <v>4053424</v>
      </c>
      <c r="W533" s="18">
        <f t="shared" si="687"/>
        <v>293198</v>
      </c>
      <c r="X533" s="18">
        <f t="shared" si="687"/>
        <v>429011</v>
      </c>
      <c r="Y533" s="18">
        <f t="shared" si="687"/>
        <v>254493</v>
      </c>
      <c r="Z533" s="18">
        <f t="shared" si="687"/>
        <v>5030125</v>
      </c>
      <c r="AA533" s="18">
        <f t="shared" si="687"/>
        <v>1223217</v>
      </c>
      <c r="AB533" s="18">
        <f t="shared" si="687"/>
        <v>592071</v>
      </c>
      <c r="AC533" s="18">
        <f t="shared" si="687"/>
        <v>2463496</v>
      </c>
      <c r="AD533" s="18">
        <f t="shared" si="687"/>
        <v>317072</v>
      </c>
      <c r="AE533" s="18">
        <f t="shared" si="687"/>
        <v>312732</v>
      </c>
      <c r="AF533" s="18">
        <f t="shared" si="687"/>
        <v>858876</v>
      </c>
      <c r="AG533" s="18">
        <f t="shared" si="687"/>
        <v>84234</v>
      </c>
      <c r="AH533" s="18">
        <f t="shared" si="687"/>
        <v>428485</v>
      </c>
      <c r="AI533" s="18">
        <f t="shared" si="687"/>
        <v>449122</v>
      </c>
      <c r="AJ533" s="18">
        <f t="shared" si="687"/>
        <v>32337025</v>
      </c>
      <c r="AL533" s="1" t="str">
        <f t="shared" si="644"/>
        <v>YE Jun-10</v>
      </c>
      <c r="AM533" s="35">
        <f t="shared" si="645"/>
        <v>5.100818643644553E-2</v>
      </c>
      <c r="AN533" s="35">
        <f t="shared" si="646"/>
        <v>0.17129680296811473</v>
      </c>
      <c r="AO533" s="35">
        <f t="shared" si="647"/>
        <v>2.1989530576792392E-2</v>
      </c>
      <c r="AP533" s="35">
        <f t="shared" si="648"/>
        <v>3.178913335410416E-2</v>
      </c>
      <c r="AQ533" s="35">
        <f t="shared" si="649"/>
        <v>3.2723201964311804E-2</v>
      </c>
      <c r="AR533" s="35">
        <f t="shared" si="650"/>
        <v>5.3712207601039369E-2</v>
      </c>
      <c r="AS533" s="35">
        <f t="shared" si="651"/>
        <v>3.0092997113989304E-2</v>
      </c>
      <c r="AT533" s="35">
        <f t="shared" si="652"/>
        <v>7.0989832861866548E-3</v>
      </c>
      <c r="AU533" s="35">
        <f t="shared" si="653"/>
        <v>1.0820383136667644E-2</v>
      </c>
      <c r="AV533" s="35">
        <f t="shared" si="654"/>
        <v>1.7359450969902147E-2</v>
      </c>
      <c r="AW533" s="35">
        <f t="shared" si="655"/>
        <v>3.2030281078732507E-2</v>
      </c>
      <c r="AX533" s="35">
        <f t="shared" si="656"/>
        <v>1.2612199174166455E-2</v>
      </c>
      <c r="AY533" s="35">
        <f t="shared" si="657"/>
        <v>1.5456400209976026E-2</v>
      </c>
      <c r="AZ533" s="35">
        <f t="shared" si="658"/>
        <v>5.3653667893073034E-3</v>
      </c>
      <c r="BA533" s="35">
        <f t="shared" si="659"/>
        <v>5.9882441257351291E-3</v>
      </c>
      <c r="BB533" s="35">
        <f t="shared" si="660"/>
        <v>6.119425024410873E-3</v>
      </c>
      <c r="BC533" s="35">
        <f t="shared" si="661"/>
        <v>7.1326382065140498E-2</v>
      </c>
      <c r="BD533" s="35">
        <f t="shared" si="662"/>
        <v>6.1893850779408434E-2</v>
      </c>
      <c r="BE533" s="35">
        <f t="shared" si="663"/>
        <v>2.1009570299061215E-2</v>
      </c>
      <c r="BF533" s="35">
        <f t="shared" si="664"/>
        <v>3.8549279038501534E-2</v>
      </c>
      <c r="BG533" s="35">
        <f t="shared" si="665"/>
        <v>0.12534931707539576</v>
      </c>
      <c r="BH533" s="35">
        <f t="shared" si="666"/>
        <v>9.066944160756903E-3</v>
      </c>
      <c r="BI533" s="35">
        <f t="shared" si="667"/>
        <v>1.3266866695374729E-2</v>
      </c>
      <c r="BJ533" s="35">
        <f t="shared" si="668"/>
        <v>7.8700189643295879E-3</v>
      </c>
      <c r="BK533" s="35">
        <f t="shared" si="669"/>
        <v>0.15555311597155272</v>
      </c>
      <c r="BL533" s="35">
        <f t="shared" si="670"/>
        <v>3.7827134685395454E-2</v>
      </c>
      <c r="BM533" s="35">
        <f t="shared" si="671"/>
        <v>1.8309383748195761E-2</v>
      </c>
      <c r="BN533" s="35">
        <f t="shared" si="672"/>
        <v>7.6181899850094437E-2</v>
      </c>
      <c r="BO533" s="35">
        <f t="shared" si="673"/>
        <v>9.8052310006872933E-3</v>
      </c>
      <c r="BP533" s="35">
        <f t="shared" si="674"/>
        <v>9.6710195201939568E-3</v>
      </c>
      <c r="BQ533" s="35">
        <f t="shared" si="675"/>
        <v>2.656014274658847E-2</v>
      </c>
      <c r="BR533" s="35">
        <f t="shared" si="676"/>
        <v>2.6048778451326303E-3</v>
      </c>
      <c r="BS533" s="35">
        <f t="shared" si="677"/>
        <v>1.3250600511333371E-2</v>
      </c>
      <c r="BT533" s="35">
        <f t="shared" si="678"/>
        <v>1.3888785378370459E-2</v>
      </c>
      <c r="BU533" s="35">
        <f t="shared" si="679"/>
        <v>1</v>
      </c>
    </row>
    <row r="534" spans="1:73">
      <c r="A534" s="2" t="str">
        <f>"YE "&amp;TEXT(A119,"mmm-yy")</f>
        <v>YE Jul-10</v>
      </c>
      <c r="B534" s="18">
        <f t="shared" ref="B534:AJ534" si="688">IF(OR(B108="C",B109="C",B110="C",B111="C",B112="C",B113="C",B114="C",B115="C",B116="C",B117="C",B118="C",B119="C"),"C",SUM(B108:B119))</f>
        <v>1650387</v>
      </c>
      <c r="C534" s="18">
        <f t="shared" si="688"/>
        <v>5533677</v>
      </c>
      <c r="D534" s="18">
        <f t="shared" si="688"/>
        <v>708609</v>
      </c>
      <c r="E534" s="18">
        <f t="shared" si="688"/>
        <v>1031610</v>
      </c>
      <c r="F534" s="18">
        <f t="shared" si="688"/>
        <v>1072263</v>
      </c>
      <c r="G534" s="18">
        <f t="shared" si="688"/>
        <v>1747114</v>
      </c>
      <c r="H534" s="18">
        <f t="shared" si="688"/>
        <v>969209</v>
      </c>
      <c r="I534" s="18">
        <f t="shared" si="688"/>
        <v>228345</v>
      </c>
      <c r="J534" s="18">
        <f t="shared" si="688"/>
        <v>351707</v>
      </c>
      <c r="K534" s="18">
        <f t="shared" si="688"/>
        <v>561142</v>
      </c>
      <c r="L534" s="18">
        <f t="shared" si="688"/>
        <v>1032734</v>
      </c>
      <c r="M534" s="18">
        <f t="shared" si="688"/>
        <v>397204</v>
      </c>
      <c r="N534" s="18">
        <f t="shared" si="688"/>
        <v>494541</v>
      </c>
      <c r="O534" s="18">
        <f t="shared" si="688"/>
        <v>174612</v>
      </c>
      <c r="P534" s="18">
        <f t="shared" si="688"/>
        <v>194495</v>
      </c>
      <c r="Q534" s="18">
        <f t="shared" si="688"/>
        <v>196900</v>
      </c>
      <c r="R534" s="18">
        <f t="shared" si="688"/>
        <v>2304352</v>
      </c>
      <c r="S534" s="18">
        <f t="shared" si="688"/>
        <v>2001109</v>
      </c>
      <c r="T534" s="18">
        <f t="shared" si="688"/>
        <v>675379</v>
      </c>
      <c r="U534" s="18">
        <f t="shared" si="688"/>
        <v>1245141</v>
      </c>
      <c r="V534" s="18">
        <f t="shared" si="688"/>
        <v>4052123</v>
      </c>
      <c r="W534" s="18">
        <f t="shared" si="688"/>
        <v>293932</v>
      </c>
      <c r="X534" s="18">
        <f t="shared" si="688"/>
        <v>432013</v>
      </c>
      <c r="Y534" s="18">
        <f t="shared" si="688"/>
        <v>251393</v>
      </c>
      <c r="Z534" s="18">
        <f t="shared" si="688"/>
        <v>5029460</v>
      </c>
      <c r="AA534" s="18">
        <f t="shared" si="688"/>
        <v>1220846</v>
      </c>
      <c r="AB534" s="18">
        <f t="shared" si="688"/>
        <v>588045</v>
      </c>
      <c r="AC534" s="18">
        <f t="shared" si="688"/>
        <v>2480861</v>
      </c>
      <c r="AD534" s="18">
        <f t="shared" si="688"/>
        <v>315913</v>
      </c>
      <c r="AE534" s="18">
        <f t="shared" si="688"/>
        <v>309827</v>
      </c>
      <c r="AF534" s="18">
        <f t="shared" si="688"/>
        <v>861483</v>
      </c>
      <c r="AG534" s="18">
        <f t="shared" si="688"/>
        <v>84726</v>
      </c>
      <c r="AH534" s="18">
        <f t="shared" si="688"/>
        <v>430612</v>
      </c>
      <c r="AI534" s="18">
        <f t="shared" si="688"/>
        <v>450227</v>
      </c>
      <c r="AJ534" s="18">
        <f t="shared" si="688"/>
        <v>32341414</v>
      </c>
      <c r="AL534" s="1" t="str">
        <f t="shared" si="644"/>
        <v>YE Jul-10</v>
      </c>
      <c r="AM534" s="35">
        <f t="shared" si="645"/>
        <v>5.103014357999313E-2</v>
      </c>
      <c r="AN534" s="35">
        <f t="shared" si="646"/>
        <v>0.17110188812400101</v>
      </c>
      <c r="AO534" s="35">
        <f t="shared" si="647"/>
        <v>2.1910266508446415E-2</v>
      </c>
      <c r="AP534" s="35">
        <f t="shared" si="648"/>
        <v>3.1897492175202977E-2</v>
      </c>
      <c r="AQ534" s="35">
        <f t="shared" si="649"/>
        <v>3.3154487308439881E-2</v>
      </c>
      <c r="AR534" s="35">
        <f t="shared" si="650"/>
        <v>5.4020952825377395E-2</v>
      </c>
      <c r="AS534" s="35">
        <f t="shared" si="651"/>
        <v>2.9968046542430085E-2</v>
      </c>
      <c r="AT534" s="35">
        <f t="shared" si="652"/>
        <v>7.0604519641596373E-3</v>
      </c>
      <c r="AU534" s="35">
        <f t="shared" si="653"/>
        <v>1.0874818274797755E-2</v>
      </c>
      <c r="AV534" s="35">
        <f t="shared" si="654"/>
        <v>1.7350571004718592E-2</v>
      </c>
      <c r="AW534" s="35">
        <f t="shared" si="655"/>
        <v>3.193224637611701E-2</v>
      </c>
      <c r="AX534" s="35">
        <f t="shared" si="656"/>
        <v>1.2281590409126825E-2</v>
      </c>
      <c r="AY534" s="35">
        <f t="shared" si="657"/>
        <v>1.5291260920131692E-2</v>
      </c>
      <c r="AZ534" s="35">
        <f t="shared" si="658"/>
        <v>5.3990218238448079E-3</v>
      </c>
      <c r="BA534" s="35">
        <f t="shared" si="659"/>
        <v>6.013806322753854E-3</v>
      </c>
      <c r="BB534" s="35">
        <f t="shared" si="660"/>
        <v>6.0881691814711628E-3</v>
      </c>
      <c r="BC534" s="35">
        <f t="shared" si="661"/>
        <v>7.1250811730124111E-2</v>
      </c>
      <c r="BD534" s="35">
        <f t="shared" si="662"/>
        <v>6.1874505548829742E-2</v>
      </c>
      <c r="BE534" s="35">
        <f t="shared" si="663"/>
        <v>2.0882791333736984E-2</v>
      </c>
      <c r="BF534" s="35">
        <f t="shared" si="664"/>
        <v>3.8499893665750053E-2</v>
      </c>
      <c r="BG534" s="35">
        <f t="shared" si="665"/>
        <v>0.12529207906617812</v>
      </c>
      <c r="BH534" s="35">
        <f t="shared" si="666"/>
        <v>9.0884090596657276E-3</v>
      </c>
      <c r="BI534" s="35">
        <f t="shared" si="667"/>
        <v>1.3357888433696808E-2</v>
      </c>
      <c r="BJ534" s="35">
        <f t="shared" si="668"/>
        <v>7.7730986035428138E-3</v>
      </c>
      <c r="BK534" s="35">
        <f t="shared" si="669"/>
        <v>0.15551144424297589</v>
      </c>
      <c r="BL534" s="35">
        <f t="shared" si="670"/>
        <v>3.774868965222114E-2</v>
      </c>
      <c r="BM534" s="35">
        <f t="shared" si="671"/>
        <v>1.8182414658802489E-2</v>
      </c>
      <c r="BN534" s="35">
        <f t="shared" si="672"/>
        <v>7.6708488998038241E-2</v>
      </c>
      <c r="BO534" s="35">
        <f t="shared" si="673"/>
        <v>9.7680639442666306E-3</v>
      </c>
      <c r="BP534" s="35">
        <f t="shared" si="674"/>
        <v>9.5798841695666128E-3</v>
      </c>
      <c r="BQ534" s="35">
        <f t="shared" si="675"/>
        <v>2.663714703383099E-2</v>
      </c>
      <c r="BR534" s="35">
        <f t="shared" si="676"/>
        <v>2.619737034379511E-3</v>
      </c>
      <c r="BS534" s="35">
        <f t="shared" si="677"/>
        <v>1.3314569362984563E-2</v>
      </c>
      <c r="BT534" s="35">
        <f t="shared" si="678"/>
        <v>1.3921067273063571E-2</v>
      </c>
      <c r="BU534" s="35">
        <f t="shared" si="679"/>
        <v>1</v>
      </c>
    </row>
    <row r="535" spans="1:73">
      <c r="A535" s="2" t="str">
        <f>"YE "&amp;TEXT(A120,"mmm-yy")</f>
        <v>YE Aug-10</v>
      </c>
      <c r="B535" s="18">
        <f t="shared" ref="B535:AJ535" si="689">IF(OR(B109="C",B110="C",B111="C",B112="C",B113="C",B114="C",B115="C",B116="C",B117="C",B118="C",B119="C",B120="C"),"C",SUM(B109:B120))</f>
        <v>1649180</v>
      </c>
      <c r="C535" s="18">
        <f t="shared" si="689"/>
        <v>5576956</v>
      </c>
      <c r="D535" s="18">
        <f t="shared" si="689"/>
        <v>707904</v>
      </c>
      <c r="E535" s="18">
        <f t="shared" si="689"/>
        <v>1026995</v>
      </c>
      <c r="F535" s="18">
        <f t="shared" si="689"/>
        <v>1076257</v>
      </c>
      <c r="G535" s="18">
        <f t="shared" si="689"/>
        <v>1754061</v>
      </c>
      <c r="H535" s="18">
        <f t="shared" si="689"/>
        <v>961936</v>
      </c>
      <c r="I535" s="18">
        <f t="shared" si="689"/>
        <v>227359</v>
      </c>
      <c r="J535" s="18">
        <f t="shared" si="689"/>
        <v>352498</v>
      </c>
      <c r="K535" s="18">
        <f t="shared" si="689"/>
        <v>560044</v>
      </c>
      <c r="L535" s="18">
        <f t="shared" si="689"/>
        <v>1028971</v>
      </c>
      <c r="M535" s="18">
        <f t="shared" si="689"/>
        <v>386798</v>
      </c>
      <c r="N535" s="18">
        <f t="shared" si="689"/>
        <v>487960</v>
      </c>
      <c r="O535" s="18">
        <f t="shared" si="689"/>
        <v>175378</v>
      </c>
      <c r="P535" s="18">
        <f t="shared" si="689"/>
        <v>195058</v>
      </c>
      <c r="Q535" s="18">
        <f t="shared" si="689"/>
        <v>195933</v>
      </c>
      <c r="R535" s="18">
        <f t="shared" si="689"/>
        <v>2292198</v>
      </c>
      <c r="S535" s="18">
        <f t="shared" si="689"/>
        <v>1991353</v>
      </c>
      <c r="T535" s="18">
        <f t="shared" si="689"/>
        <v>674071</v>
      </c>
      <c r="U535" s="18">
        <f t="shared" si="689"/>
        <v>1243357</v>
      </c>
      <c r="V535" s="18">
        <f t="shared" si="689"/>
        <v>4053893</v>
      </c>
      <c r="W535" s="18">
        <f t="shared" si="689"/>
        <v>292926</v>
      </c>
      <c r="X535" s="18">
        <f t="shared" si="689"/>
        <v>432286</v>
      </c>
      <c r="Y535" s="18">
        <f t="shared" si="689"/>
        <v>249075</v>
      </c>
      <c r="Z535" s="18">
        <f t="shared" si="689"/>
        <v>5028179</v>
      </c>
      <c r="AA535" s="18">
        <f t="shared" si="689"/>
        <v>1215282</v>
      </c>
      <c r="AB535" s="18">
        <f t="shared" si="689"/>
        <v>586307</v>
      </c>
      <c r="AC535" s="18">
        <f t="shared" si="689"/>
        <v>2501114</v>
      </c>
      <c r="AD535" s="18">
        <f t="shared" si="689"/>
        <v>313689</v>
      </c>
      <c r="AE535" s="18">
        <f t="shared" si="689"/>
        <v>306788</v>
      </c>
      <c r="AF535" s="18">
        <f t="shared" si="689"/>
        <v>853649</v>
      </c>
      <c r="AG535" s="18">
        <f t="shared" si="689"/>
        <v>85108</v>
      </c>
      <c r="AH535" s="18">
        <f t="shared" si="689"/>
        <v>431553</v>
      </c>
      <c r="AI535" s="18">
        <f t="shared" si="689"/>
        <v>445873</v>
      </c>
      <c r="AJ535" s="18">
        <f t="shared" si="689"/>
        <v>32340448</v>
      </c>
      <c r="AL535" s="1" t="str">
        <f t="shared" ref="AL535:AL540" si="690">A535</f>
        <v>YE Aug-10</v>
      </c>
      <c r="AM535" s="35">
        <f t="shared" ref="AM535:BU535" si="691">IF(B535="C","C",B535/$AJ535)</f>
        <v>5.099434615129636E-2</v>
      </c>
      <c r="AN535" s="35">
        <f t="shared" si="691"/>
        <v>0.17244523019594535</v>
      </c>
      <c r="AO535" s="35">
        <f t="shared" si="691"/>
        <v>2.1889121634926022E-2</v>
      </c>
      <c r="AP535" s="35">
        <f t="shared" si="691"/>
        <v>3.1755744385482849E-2</v>
      </c>
      <c r="AQ535" s="35">
        <f t="shared" si="691"/>
        <v>3.3278976221974413E-2</v>
      </c>
      <c r="AR535" s="35">
        <f t="shared" si="691"/>
        <v>5.4237374819297496E-2</v>
      </c>
      <c r="AS535" s="35">
        <f t="shared" si="691"/>
        <v>2.9744053019921061E-2</v>
      </c>
      <c r="AT535" s="35">
        <f t="shared" si="691"/>
        <v>7.0301747211417723E-3</v>
      </c>
      <c r="AU535" s="35">
        <f t="shared" si="691"/>
        <v>1.0899601638171493E-2</v>
      </c>
      <c r="AV535" s="35">
        <f t="shared" si="691"/>
        <v>1.7317137969146253E-2</v>
      </c>
      <c r="AW535" s="35">
        <f t="shared" si="691"/>
        <v>3.1816844343034459E-2</v>
      </c>
      <c r="AX535" s="35">
        <f t="shared" si="691"/>
        <v>1.1960193006602754E-2</v>
      </c>
      <c r="AY535" s="35">
        <f t="shared" si="691"/>
        <v>1.5088226359758528E-2</v>
      </c>
      <c r="AZ535" s="35">
        <f t="shared" si="691"/>
        <v>5.4228686009544459E-3</v>
      </c>
      <c r="BA535" s="35">
        <f t="shared" si="691"/>
        <v>6.0313944939785619E-3</v>
      </c>
      <c r="BB535" s="35">
        <f t="shared" si="691"/>
        <v>6.0584503962344619E-3</v>
      </c>
      <c r="BC535" s="35">
        <f t="shared" si="691"/>
        <v>7.0877125759049475E-2</v>
      </c>
      <c r="BD535" s="35">
        <f t="shared" si="691"/>
        <v>6.1574688142848236E-2</v>
      </c>
      <c r="BE535" s="35">
        <f t="shared" si="691"/>
        <v>2.0842970388041625E-2</v>
      </c>
      <c r="BF535" s="35">
        <f t="shared" si="691"/>
        <v>3.8445880527072478E-2</v>
      </c>
      <c r="BG535" s="35">
        <f t="shared" si="691"/>
        <v>0.12535055173014301</v>
      </c>
      <c r="BH535" s="35">
        <f t="shared" si="691"/>
        <v>9.0575739705275569E-3</v>
      </c>
      <c r="BI535" s="35">
        <f t="shared" si="691"/>
        <v>1.3366728871535732E-2</v>
      </c>
      <c r="BJ535" s="35">
        <f t="shared" si="691"/>
        <v>7.7016558335864732E-3</v>
      </c>
      <c r="BK535" s="35">
        <f t="shared" si="691"/>
        <v>0.15547647948476162</v>
      </c>
      <c r="BL535" s="35">
        <f t="shared" si="691"/>
        <v>3.7577772577547471E-2</v>
      </c>
      <c r="BM535" s="35">
        <f t="shared" si="691"/>
        <v>1.8129217010228182E-2</v>
      </c>
      <c r="BN535" s="35">
        <f t="shared" si="691"/>
        <v>7.7337023902699184E-2</v>
      </c>
      <c r="BO535" s="35">
        <f t="shared" si="691"/>
        <v>9.6995873402866903E-3</v>
      </c>
      <c r="BP535" s="35">
        <f t="shared" si="691"/>
        <v>9.4862013043233041E-3</v>
      </c>
      <c r="BQ535" s="35">
        <f t="shared" si="691"/>
        <v>2.6395707319824387E-2</v>
      </c>
      <c r="BR535" s="35">
        <f t="shared" si="691"/>
        <v>2.6316271190801066E-3</v>
      </c>
      <c r="BS535" s="35">
        <f t="shared" si="691"/>
        <v>1.3344063755703075E-2</v>
      </c>
      <c r="BT535" s="35">
        <f t="shared" si="691"/>
        <v>1.3786852921765338E-2</v>
      </c>
      <c r="BU535" s="35">
        <f t="shared" si="691"/>
        <v>1</v>
      </c>
    </row>
    <row r="536" spans="1:73">
      <c r="A536" s="2" t="str">
        <f>"YE "&amp;TEXT(A121,"mmm-yy")</f>
        <v>YE Sep-10</v>
      </c>
      <c r="B536" s="18">
        <f t="shared" ref="B536:AJ536" si="692">IF(OR(B110="C",B111="C",B112="C",B113="C",B114="C",B115="C",B116="C",B117="C",B118="C",B119="C",B120="C",B121="C"),"C",SUM(B110:B121))</f>
        <v>1642055</v>
      </c>
      <c r="C536" s="18">
        <f t="shared" si="692"/>
        <v>5602194</v>
      </c>
      <c r="D536" s="18">
        <f t="shared" si="692"/>
        <v>701564</v>
      </c>
      <c r="E536" s="18">
        <f t="shared" si="692"/>
        <v>1022968</v>
      </c>
      <c r="F536" s="18">
        <f t="shared" si="692"/>
        <v>1078373</v>
      </c>
      <c r="G536" s="18">
        <f t="shared" si="692"/>
        <v>1762777</v>
      </c>
      <c r="H536" s="18">
        <f t="shared" si="692"/>
        <v>956045</v>
      </c>
      <c r="I536" s="18">
        <f t="shared" si="692"/>
        <v>224981</v>
      </c>
      <c r="J536" s="18">
        <f t="shared" si="692"/>
        <v>353491</v>
      </c>
      <c r="K536" s="18">
        <f t="shared" si="692"/>
        <v>554668</v>
      </c>
      <c r="L536" s="18">
        <f t="shared" si="692"/>
        <v>1022248</v>
      </c>
      <c r="M536" s="18">
        <f t="shared" si="692"/>
        <v>377205</v>
      </c>
      <c r="N536" s="18">
        <f t="shared" si="692"/>
        <v>483024</v>
      </c>
      <c r="O536" s="18">
        <f t="shared" si="692"/>
        <v>176581</v>
      </c>
      <c r="P536" s="18">
        <f t="shared" si="692"/>
        <v>195522</v>
      </c>
      <c r="Q536" s="18">
        <f t="shared" si="692"/>
        <v>192916</v>
      </c>
      <c r="R536" s="18">
        <f t="shared" si="692"/>
        <v>2288673</v>
      </c>
      <c r="S536" s="18">
        <f t="shared" si="692"/>
        <v>1988746</v>
      </c>
      <c r="T536" s="18">
        <f t="shared" si="692"/>
        <v>674673</v>
      </c>
      <c r="U536" s="18">
        <f t="shared" si="692"/>
        <v>1242054</v>
      </c>
      <c r="V536" s="18">
        <f t="shared" si="692"/>
        <v>4053189</v>
      </c>
      <c r="W536" s="18">
        <f t="shared" si="692"/>
        <v>294272</v>
      </c>
      <c r="X536" s="18">
        <f t="shared" si="692"/>
        <v>435979</v>
      </c>
      <c r="Y536" s="18">
        <f t="shared" si="692"/>
        <v>248087</v>
      </c>
      <c r="Z536" s="18">
        <f t="shared" si="692"/>
        <v>5031526</v>
      </c>
      <c r="AA536" s="18">
        <f t="shared" si="692"/>
        <v>1206318</v>
      </c>
      <c r="AB536" s="18">
        <f t="shared" si="692"/>
        <v>583642</v>
      </c>
      <c r="AC536" s="18">
        <f t="shared" si="692"/>
        <v>2517282</v>
      </c>
      <c r="AD536" s="18">
        <f t="shared" si="692"/>
        <v>311191</v>
      </c>
      <c r="AE536" s="18">
        <f t="shared" si="692"/>
        <v>303166</v>
      </c>
      <c r="AF536" s="18">
        <f t="shared" si="692"/>
        <v>851112</v>
      </c>
      <c r="AG536" s="18">
        <f t="shared" si="692"/>
        <v>84911</v>
      </c>
      <c r="AH536" s="18">
        <f t="shared" si="692"/>
        <v>432325</v>
      </c>
      <c r="AI536" s="18">
        <f t="shared" si="692"/>
        <v>440066</v>
      </c>
      <c r="AJ536" s="18">
        <f t="shared" si="692"/>
        <v>32313542</v>
      </c>
      <c r="AL536" s="1" t="str">
        <f t="shared" si="690"/>
        <v>YE Sep-10</v>
      </c>
      <c r="AM536" s="43">
        <f t="shared" ref="AM536:BU536" si="693">IF(B536="C","C",B536/$AJ536)</f>
        <v>5.0816311006698062E-2</v>
      </c>
      <c r="AN536" s="43">
        <f t="shared" si="693"/>
        <v>0.1733698521814786</v>
      </c>
      <c r="AO536" s="43">
        <f t="shared" si="693"/>
        <v>2.1711145129184539E-2</v>
      </c>
      <c r="AP536" s="43">
        <f t="shared" si="693"/>
        <v>3.1657563259391369E-2</v>
      </c>
      <c r="AQ536" s="43">
        <f t="shared" si="693"/>
        <v>3.3372169476190511E-2</v>
      </c>
      <c r="AR536" s="43">
        <f t="shared" si="693"/>
        <v>5.4552267900560079E-2</v>
      </c>
      <c r="AS536" s="43">
        <f t="shared" si="693"/>
        <v>2.9586512057390674E-2</v>
      </c>
      <c r="AT536" s="43">
        <f t="shared" si="693"/>
        <v>6.9624369869449778E-3</v>
      </c>
      <c r="AU536" s="43">
        <f t="shared" si="693"/>
        <v>1.0939407385299946E-2</v>
      </c>
      <c r="AV536" s="43">
        <f t="shared" si="693"/>
        <v>1.7165187276591342E-2</v>
      </c>
      <c r="AW536" s="43">
        <f t="shared" si="693"/>
        <v>3.1635281579469064E-2</v>
      </c>
      <c r="AX536" s="43">
        <f t="shared" si="693"/>
        <v>1.167327927096324E-2</v>
      </c>
      <c r="AY536" s="43">
        <f t="shared" si="693"/>
        <v>1.4948036337211191E-2</v>
      </c>
      <c r="AZ536" s="43">
        <f t="shared" si="693"/>
        <v>5.4646129477232798E-3</v>
      </c>
      <c r="BA536" s="43">
        <f t="shared" si="693"/>
        <v>6.0507758635682833E-3</v>
      </c>
      <c r="BB536" s="43">
        <f t="shared" si="693"/>
        <v>5.9701285609606025E-3</v>
      </c>
      <c r="BC536" s="43">
        <f t="shared" si="693"/>
        <v>7.0827054490033931E-2</v>
      </c>
      <c r="BD536" s="43">
        <f t="shared" si="693"/>
        <v>6.1545280303842889E-2</v>
      </c>
      <c r="BE536" s="43">
        <f t="shared" si="693"/>
        <v>2.087895533086407E-2</v>
      </c>
      <c r="BF536" s="43">
        <f t="shared" si="693"/>
        <v>3.8437568991972468E-2</v>
      </c>
      <c r="BG536" s="43">
        <f t="shared" si="693"/>
        <v>0.12543313883696192</v>
      </c>
      <c r="BH536" s="43">
        <f t="shared" si="693"/>
        <v>9.1067701584679264E-3</v>
      </c>
      <c r="BI536" s="43">
        <f t="shared" si="693"/>
        <v>1.3492145181732166E-2</v>
      </c>
      <c r="BJ536" s="43">
        <f t="shared" si="693"/>
        <v>7.6774932317849893E-3</v>
      </c>
      <c r="BK536" s="43">
        <f t="shared" si="693"/>
        <v>0.15570951646216932</v>
      </c>
      <c r="BL536" s="43">
        <f t="shared" si="693"/>
        <v>3.7331654945162003E-2</v>
      </c>
      <c r="BM536" s="43">
        <f t="shared" si="693"/>
        <v>1.806183921279815E-2</v>
      </c>
      <c r="BN536" s="43">
        <f t="shared" si="693"/>
        <v>7.7901766386365201E-2</v>
      </c>
      <c r="BO536" s="43">
        <f t="shared" si="693"/>
        <v>9.6303586898644541E-3</v>
      </c>
      <c r="BP536" s="43">
        <f t="shared" si="693"/>
        <v>9.3820107990637489E-3</v>
      </c>
      <c r="BQ536" s="43">
        <f t="shared" si="693"/>
        <v>2.6339173836158226E-2</v>
      </c>
      <c r="BR536" s="43">
        <f t="shared" si="693"/>
        <v>2.6277218387263149E-3</v>
      </c>
      <c r="BS536" s="43">
        <f t="shared" si="693"/>
        <v>1.3379065656126463E-2</v>
      </c>
      <c r="BT536" s="43">
        <f t="shared" si="693"/>
        <v>1.3618624662068925E-2</v>
      </c>
      <c r="BU536" s="43">
        <f t="shared" si="693"/>
        <v>1</v>
      </c>
    </row>
    <row r="537" spans="1:73">
      <c r="A537" s="2" t="str">
        <f>"YE "&amp;TEXT(A122,"mmm-yy")</f>
        <v>YE Oct-10</v>
      </c>
      <c r="B537" s="18">
        <f t="shared" ref="B537:AJ537" si="694">IF(OR(B111="C",B112="C",B113="C",B114="C",B115="C",B116="C",B117="C",B118="C",B119="C",B120="C",B121="C",B122="C"),"C",SUM(B111:B122))</f>
        <v>1646263</v>
      </c>
      <c r="C537" s="18">
        <f t="shared" si="694"/>
        <v>5611327</v>
      </c>
      <c r="D537" s="18">
        <f t="shared" si="694"/>
        <v>700424</v>
      </c>
      <c r="E537" s="18">
        <f t="shared" si="694"/>
        <v>1027229</v>
      </c>
      <c r="F537" s="18">
        <f t="shared" si="694"/>
        <v>1080850</v>
      </c>
      <c r="G537" s="18">
        <f t="shared" si="694"/>
        <v>1767781</v>
      </c>
      <c r="H537" s="18">
        <f t="shared" si="694"/>
        <v>955253</v>
      </c>
      <c r="I537" s="18">
        <f t="shared" si="694"/>
        <v>222764</v>
      </c>
      <c r="J537" s="18">
        <f t="shared" si="694"/>
        <v>355053</v>
      </c>
      <c r="K537" s="18">
        <f t="shared" si="694"/>
        <v>555733</v>
      </c>
      <c r="L537" s="18">
        <f t="shared" si="694"/>
        <v>1018142</v>
      </c>
      <c r="M537" s="18">
        <f t="shared" si="694"/>
        <v>381369</v>
      </c>
      <c r="N537" s="18">
        <f t="shared" si="694"/>
        <v>475855</v>
      </c>
      <c r="O537" s="18">
        <f t="shared" si="694"/>
        <v>177435</v>
      </c>
      <c r="P537" s="18">
        <f t="shared" si="694"/>
        <v>194848</v>
      </c>
      <c r="Q537" s="18">
        <f t="shared" si="694"/>
        <v>194254</v>
      </c>
      <c r="R537" s="18">
        <f t="shared" si="694"/>
        <v>2278330</v>
      </c>
      <c r="S537" s="18">
        <f t="shared" si="694"/>
        <v>1978792</v>
      </c>
      <c r="T537" s="18">
        <f t="shared" si="694"/>
        <v>671220</v>
      </c>
      <c r="U537" s="18">
        <f t="shared" si="694"/>
        <v>1239012</v>
      </c>
      <c r="V537" s="18">
        <f t="shared" si="694"/>
        <v>4032310</v>
      </c>
      <c r="W537" s="18">
        <f t="shared" si="694"/>
        <v>296609</v>
      </c>
      <c r="X537" s="18">
        <f t="shared" si="694"/>
        <v>436538</v>
      </c>
      <c r="Y537" s="18">
        <f t="shared" si="694"/>
        <v>249306</v>
      </c>
      <c r="Z537" s="18">
        <f t="shared" si="694"/>
        <v>5014763</v>
      </c>
      <c r="AA537" s="18">
        <f t="shared" si="694"/>
        <v>1196724</v>
      </c>
      <c r="AB537" s="18">
        <f t="shared" si="694"/>
        <v>582806</v>
      </c>
      <c r="AC537" s="18">
        <f t="shared" si="694"/>
        <v>2515978</v>
      </c>
      <c r="AD537" s="18">
        <f t="shared" si="694"/>
        <v>308983</v>
      </c>
      <c r="AE537" s="18">
        <f t="shared" si="694"/>
        <v>304118</v>
      </c>
      <c r="AF537" s="18">
        <f t="shared" si="694"/>
        <v>846920</v>
      </c>
      <c r="AG537" s="18">
        <f t="shared" si="694"/>
        <v>83841</v>
      </c>
      <c r="AH537" s="18">
        <f t="shared" si="694"/>
        <v>432422</v>
      </c>
      <c r="AI537" s="18">
        <f t="shared" si="694"/>
        <v>431235</v>
      </c>
      <c r="AJ537" s="18">
        <f t="shared" si="694"/>
        <v>32270920</v>
      </c>
      <c r="AL537" s="1" t="str">
        <f t="shared" si="690"/>
        <v>YE Oct-10</v>
      </c>
      <c r="AM537" s="43">
        <f t="shared" ref="AM537:BU537" si="695">IF(B537="C","C",B537/$AJ537)</f>
        <v>5.1013822971269489E-2</v>
      </c>
      <c r="AN537" s="43">
        <f t="shared" si="695"/>
        <v>0.17388184160848219</v>
      </c>
      <c r="AO537" s="43">
        <f t="shared" si="695"/>
        <v>2.1704494324921633E-2</v>
      </c>
      <c r="AP537" s="43">
        <f t="shared" si="695"/>
        <v>3.1831413545074017E-2</v>
      </c>
      <c r="AQ537" s="43">
        <f t="shared" si="695"/>
        <v>3.3493002368696026E-2</v>
      </c>
      <c r="AR537" s="43">
        <f t="shared" si="695"/>
        <v>5.4779380321354335E-2</v>
      </c>
      <c r="AS537" s="43">
        <f t="shared" si="695"/>
        <v>2.9601046390992262E-2</v>
      </c>
      <c r="AT537" s="43">
        <f t="shared" si="695"/>
        <v>6.9029330431236539E-3</v>
      </c>
      <c r="AU537" s="43">
        <f t="shared" si="695"/>
        <v>1.1002258379990406E-2</v>
      </c>
      <c r="AV537" s="43">
        <f t="shared" si="695"/>
        <v>1.7220860142815885E-2</v>
      </c>
      <c r="AW537" s="43">
        <f t="shared" si="695"/>
        <v>3.1549828762241675E-2</v>
      </c>
      <c r="AX537" s="43">
        <f t="shared" si="695"/>
        <v>1.1817729398480118E-2</v>
      </c>
      <c r="AY537" s="43">
        <f t="shared" si="695"/>
        <v>1.4745628572101446E-2</v>
      </c>
      <c r="AZ537" s="43">
        <f t="shared" si="695"/>
        <v>5.4982938199468747E-3</v>
      </c>
      <c r="BA537" s="43">
        <f t="shared" si="695"/>
        <v>6.0378817833516988E-3</v>
      </c>
      <c r="BB537" s="43">
        <f t="shared" si="695"/>
        <v>6.0194751187756653E-3</v>
      </c>
      <c r="BC537" s="43">
        <f t="shared" si="695"/>
        <v>7.0600094450359641E-2</v>
      </c>
      <c r="BD537" s="43">
        <f t="shared" si="695"/>
        <v>6.1318115504609104E-2</v>
      </c>
      <c r="BE537" s="43">
        <f t="shared" si="695"/>
        <v>2.0799530970917472E-2</v>
      </c>
      <c r="BF537" s="43">
        <f t="shared" si="695"/>
        <v>3.839407119474747E-2</v>
      </c>
      <c r="BG537" s="43">
        <f t="shared" si="695"/>
        <v>0.12495181420300382</v>
      </c>
      <c r="BH537" s="43">
        <f t="shared" si="695"/>
        <v>9.1912161165532309E-3</v>
      </c>
      <c r="BI537" s="43">
        <f t="shared" si="695"/>
        <v>1.3527287105542699E-2</v>
      </c>
      <c r="BJ537" s="43">
        <f t="shared" si="695"/>
        <v>7.7254072706944826E-3</v>
      </c>
      <c r="BK537" s="43">
        <f t="shared" si="695"/>
        <v>0.15539572469579424</v>
      </c>
      <c r="BL537" s="43">
        <f t="shared" si="695"/>
        <v>3.7083665417657757E-2</v>
      </c>
      <c r="BM537" s="43">
        <f t="shared" si="695"/>
        <v>1.8059788812962257E-2</v>
      </c>
      <c r="BN537" s="43">
        <f t="shared" si="695"/>
        <v>7.7964247688011371E-2</v>
      </c>
      <c r="BO537" s="43">
        <f t="shared" si="695"/>
        <v>9.5746573075697877E-3</v>
      </c>
      <c r="BP537" s="43">
        <f t="shared" si="695"/>
        <v>9.4239023864209643E-3</v>
      </c>
      <c r="BQ537" s="43">
        <f t="shared" si="695"/>
        <v>2.6244061216723912E-2</v>
      </c>
      <c r="BR537" s="43">
        <f t="shared" si="695"/>
        <v>2.5980356308403976E-3</v>
      </c>
      <c r="BS537" s="43">
        <f t="shared" si="695"/>
        <v>1.3399741934844125E-2</v>
      </c>
      <c r="BT537" s="43">
        <f t="shared" si="695"/>
        <v>1.3362959593342862E-2</v>
      </c>
      <c r="BU537" s="43">
        <f t="shared" si="695"/>
        <v>1</v>
      </c>
    </row>
    <row r="538" spans="1:73">
      <c r="A538" s="2" t="str">
        <f>"YE "&amp;TEXT(A123,"mmm-yy")</f>
        <v>YE Nov-10</v>
      </c>
      <c r="B538" s="18">
        <f t="shared" ref="B538:AJ538" si="696">IF(OR(B112="C",B113="C",B114="C",B115="C",B116="C",B117="C",B118="C",B119="C",B120="C",B121="C",B122="C",B123="C"),"C",SUM(B112:B123))</f>
        <v>1638834</v>
      </c>
      <c r="C538" s="18">
        <f t="shared" si="696"/>
        <v>5669091</v>
      </c>
      <c r="D538" s="18">
        <f t="shared" si="696"/>
        <v>698467</v>
      </c>
      <c r="E538" s="18">
        <f t="shared" si="696"/>
        <v>1042585</v>
      </c>
      <c r="F538" s="18">
        <f t="shared" si="696"/>
        <v>1092640</v>
      </c>
      <c r="G538" s="18">
        <f t="shared" si="696"/>
        <v>1774353</v>
      </c>
      <c r="H538" s="18">
        <f t="shared" si="696"/>
        <v>950067</v>
      </c>
      <c r="I538" s="18">
        <f t="shared" si="696"/>
        <v>220705</v>
      </c>
      <c r="J538" s="18">
        <f t="shared" si="696"/>
        <v>356646</v>
      </c>
      <c r="K538" s="18">
        <f t="shared" si="696"/>
        <v>561445</v>
      </c>
      <c r="L538" s="18">
        <f t="shared" si="696"/>
        <v>1015906</v>
      </c>
      <c r="M538" s="18">
        <f t="shared" si="696"/>
        <v>385081</v>
      </c>
      <c r="N538" s="18">
        <f t="shared" si="696"/>
        <v>476180</v>
      </c>
      <c r="O538" s="18">
        <f t="shared" si="696"/>
        <v>177769</v>
      </c>
      <c r="P538" s="18">
        <f t="shared" si="696"/>
        <v>194430</v>
      </c>
      <c r="Q538" s="18">
        <f t="shared" si="696"/>
        <v>193366</v>
      </c>
      <c r="R538" s="18">
        <f t="shared" si="696"/>
        <v>2271399</v>
      </c>
      <c r="S538" s="18">
        <f t="shared" si="696"/>
        <v>1972588</v>
      </c>
      <c r="T538" s="18">
        <f t="shared" si="696"/>
        <v>671067</v>
      </c>
      <c r="U538" s="18">
        <f t="shared" si="696"/>
        <v>1238145</v>
      </c>
      <c r="V538" s="18">
        <f t="shared" si="696"/>
        <v>4026908</v>
      </c>
      <c r="W538" s="18">
        <f t="shared" si="696"/>
        <v>296716</v>
      </c>
      <c r="X538" s="18">
        <f t="shared" si="696"/>
        <v>448608</v>
      </c>
      <c r="Y538" s="18">
        <f t="shared" si="696"/>
        <v>247157</v>
      </c>
      <c r="Z538" s="18">
        <f t="shared" si="696"/>
        <v>5019388</v>
      </c>
      <c r="AA538" s="18">
        <f t="shared" si="696"/>
        <v>1190169</v>
      </c>
      <c r="AB538" s="18">
        <f t="shared" si="696"/>
        <v>584622</v>
      </c>
      <c r="AC538" s="18">
        <f t="shared" si="696"/>
        <v>2508485</v>
      </c>
      <c r="AD538" s="18">
        <f t="shared" si="696"/>
        <v>308010</v>
      </c>
      <c r="AE538" s="18">
        <f t="shared" si="696"/>
        <v>302972</v>
      </c>
      <c r="AF538" s="18">
        <f t="shared" si="696"/>
        <v>843587</v>
      </c>
      <c r="AG538" s="18">
        <f t="shared" si="696"/>
        <v>83031</v>
      </c>
      <c r="AH538" s="18">
        <f t="shared" si="696"/>
        <v>431381</v>
      </c>
      <c r="AI538" s="18">
        <f t="shared" si="696"/>
        <v>423484</v>
      </c>
      <c r="AJ538" s="18">
        <f t="shared" si="696"/>
        <v>32323290</v>
      </c>
      <c r="AL538" s="1" t="str">
        <f t="shared" si="690"/>
        <v>YE Nov-10</v>
      </c>
      <c r="AM538" s="43">
        <f t="shared" ref="AM538:BU538" si="697">IF(B538="C","C",B538/$AJ538)</f>
        <v>5.0701336404802851E-2</v>
      </c>
      <c r="AN538" s="43">
        <f t="shared" si="697"/>
        <v>0.17538718985598309</v>
      </c>
      <c r="AO538" s="43">
        <f t="shared" si="697"/>
        <v>2.1608784254325598E-2</v>
      </c>
      <c r="AP538" s="43">
        <f t="shared" si="697"/>
        <v>3.2254915882634475E-2</v>
      </c>
      <c r="AQ538" s="43">
        <f t="shared" si="697"/>
        <v>3.38034896818981E-2</v>
      </c>
      <c r="AR538" s="43">
        <f t="shared" si="697"/>
        <v>5.4893947986111559E-2</v>
      </c>
      <c r="AS538" s="43">
        <f t="shared" si="697"/>
        <v>2.9392645364998426E-2</v>
      </c>
      <c r="AT538" s="43">
        <f t="shared" si="697"/>
        <v>6.8280487537005054E-3</v>
      </c>
      <c r="AU538" s="43">
        <f t="shared" si="697"/>
        <v>1.1033715936713125E-2</v>
      </c>
      <c r="AV538" s="43">
        <f t="shared" si="697"/>
        <v>1.7369673693488505E-2</v>
      </c>
      <c r="AW538" s="43">
        <f t="shared" si="697"/>
        <v>3.142953579292207E-2</v>
      </c>
      <c r="AX538" s="43">
        <f t="shared" si="697"/>
        <v>1.1913422179487298E-2</v>
      </c>
      <c r="AY538" s="43">
        <f t="shared" si="697"/>
        <v>1.4731792462957824E-2</v>
      </c>
      <c r="AZ538" s="43">
        <f t="shared" si="697"/>
        <v>5.4997186239395804E-3</v>
      </c>
      <c r="BA538" s="43">
        <f t="shared" si="697"/>
        <v>6.0151673916856857E-3</v>
      </c>
      <c r="BB538" s="43">
        <f t="shared" si="697"/>
        <v>5.9822499504227451E-3</v>
      </c>
      <c r="BC538" s="43">
        <f t="shared" si="697"/>
        <v>7.0271281172182662E-2</v>
      </c>
      <c r="BD538" s="43">
        <f t="shared" si="697"/>
        <v>6.1026832355246016E-2</v>
      </c>
      <c r="BE538" s="43">
        <f t="shared" si="697"/>
        <v>2.076109826691528E-2</v>
      </c>
      <c r="BF538" s="43">
        <f t="shared" si="697"/>
        <v>3.8305042586939633E-2</v>
      </c>
      <c r="BG538" s="43">
        <f t="shared" si="697"/>
        <v>0.12458224394855845</v>
      </c>
      <c r="BH538" s="43">
        <f t="shared" si="697"/>
        <v>9.1796348700890294E-3</v>
      </c>
      <c r="BI538" s="43">
        <f t="shared" si="697"/>
        <v>1.3878785235042596E-2</v>
      </c>
      <c r="BJ538" s="43">
        <f t="shared" si="697"/>
        <v>7.6464060434442167E-3</v>
      </c>
      <c r="BK538" s="43">
        <f t="shared" si="697"/>
        <v>0.1552870391596895</v>
      </c>
      <c r="BL538" s="43">
        <f t="shared" si="697"/>
        <v>3.6820787735406882E-2</v>
      </c>
      <c r="BM538" s="43">
        <f t="shared" si="697"/>
        <v>1.8086710851525325E-2</v>
      </c>
      <c r="BN538" s="43">
        <f t="shared" si="697"/>
        <v>7.760611620908639E-2</v>
      </c>
      <c r="BO538" s="43">
        <f t="shared" si="697"/>
        <v>9.529042371615018E-3</v>
      </c>
      <c r="BP538" s="43">
        <f t="shared" si="697"/>
        <v>9.3731795247327856E-3</v>
      </c>
      <c r="BQ538" s="43">
        <f t="shared" si="697"/>
        <v>2.6098426243120674E-2</v>
      </c>
      <c r="BR538" s="43">
        <f t="shared" si="697"/>
        <v>2.5687669788564222E-3</v>
      </c>
      <c r="BS538" s="43">
        <f t="shared" si="697"/>
        <v>1.3345825873541956E-2</v>
      </c>
      <c r="BT538" s="43">
        <f t="shared" si="697"/>
        <v>1.3101512871987969E-2</v>
      </c>
      <c r="BU538" s="43">
        <f t="shared" si="697"/>
        <v>1</v>
      </c>
    </row>
    <row r="539" spans="1:73">
      <c r="A539" s="2" t="str">
        <f>"YE "&amp;TEXT(A124,"mmm-yy")</f>
        <v>YE Dec-10</v>
      </c>
      <c r="B539" s="18">
        <f t="shared" ref="B539:AJ539" si="698">IF(OR(B113="C",B114="C",B115="C",B116="C",B117="C",B118="C",B119="C",B120="C",B121="C",B122="C",B123="C",B124="C"),"C",SUM(B113:B124))</f>
        <v>1632227</v>
      </c>
      <c r="C539" s="18">
        <f t="shared" si="698"/>
        <v>5694057</v>
      </c>
      <c r="D539" s="18">
        <f t="shared" si="698"/>
        <v>693060</v>
      </c>
      <c r="E539" s="18">
        <f t="shared" si="698"/>
        <v>1048442</v>
      </c>
      <c r="F539" s="18">
        <f t="shared" si="698"/>
        <v>1086524</v>
      </c>
      <c r="G539" s="18">
        <f t="shared" si="698"/>
        <v>1760428</v>
      </c>
      <c r="H539" s="18">
        <f t="shared" si="698"/>
        <v>945740</v>
      </c>
      <c r="I539" s="18">
        <f t="shared" si="698"/>
        <v>212841</v>
      </c>
      <c r="J539" s="18">
        <f t="shared" si="698"/>
        <v>356942</v>
      </c>
      <c r="K539" s="18">
        <f t="shared" si="698"/>
        <v>551695</v>
      </c>
      <c r="L539" s="18">
        <f t="shared" si="698"/>
        <v>1013071</v>
      </c>
      <c r="M539" s="18">
        <f t="shared" si="698"/>
        <v>386869</v>
      </c>
      <c r="N539" s="18">
        <f t="shared" si="698"/>
        <v>472390</v>
      </c>
      <c r="O539" s="18">
        <f t="shared" si="698"/>
        <v>177782</v>
      </c>
      <c r="P539" s="18">
        <f t="shared" si="698"/>
        <v>197191</v>
      </c>
      <c r="Q539" s="18">
        <f t="shared" si="698"/>
        <v>195639</v>
      </c>
      <c r="R539" s="18">
        <f t="shared" si="698"/>
        <v>2274437</v>
      </c>
      <c r="S539" s="18">
        <f t="shared" si="698"/>
        <v>1975386</v>
      </c>
      <c r="T539" s="18">
        <f t="shared" si="698"/>
        <v>673574</v>
      </c>
      <c r="U539" s="18">
        <f t="shared" si="698"/>
        <v>1228572</v>
      </c>
      <c r="V539" s="18">
        <f t="shared" si="698"/>
        <v>4016791</v>
      </c>
      <c r="W539" s="18">
        <f t="shared" si="698"/>
        <v>295251</v>
      </c>
      <c r="X539" s="18">
        <f t="shared" si="698"/>
        <v>455023</v>
      </c>
      <c r="Y539" s="18">
        <f t="shared" si="698"/>
        <v>238757</v>
      </c>
      <c r="Z539" s="18">
        <f t="shared" si="698"/>
        <v>5005821</v>
      </c>
      <c r="AA539" s="18">
        <f t="shared" si="698"/>
        <v>1175080</v>
      </c>
      <c r="AB539" s="18">
        <f t="shared" si="698"/>
        <v>586285</v>
      </c>
      <c r="AC539" s="18">
        <f t="shared" si="698"/>
        <v>2514784</v>
      </c>
      <c r="AD539" s="18">
        <f t="shared" si="698"/>
        <v>301060</v>
      </c>
      <c r="AE539" s="18">
        <f t="shared" si="698"/>
        <v>294224</v>
      </c>
      <c r="AF539" s="18">
        <f t="shared" si="698"/>
        <v>838933</v>
      </c>
      <c r="AG539" s="18">
        <f t="shared" si="698"/>
        <v>81081</v>
      </c>
      <c r="AH539" s="18">
        <f t="shared" si="698"/>
        <v>430885</v>
      </c>
      <c r="AI539" s="18">
        <f t="shared" si="698"/>
        <v>416965</v>
      </c>
      <c r="AJ539" s="18">
        <f t="shared" si="698"/>
        <v>32246584</v>
      </c>
      <c r="AL539" s="1" t="str">
        <f t="shared" si="690"/>
        <v>YE Dec-10</v>
      </c>
      <c r="AM539" s="43">
        <f t="shared" ref="AM539:BU539" si="699">IF(B539="C","C",B539/$AJ539)</f>
        <v>5.0617051406127232E-2</v>
      </c>
      <c r="AN539" s="43">
        <f t="shared" si="699"/>
        <v>0.17657861062120564</v>
      </c>
      <c r="AO539" s="43">
        <f t="shared" si="699"/>
        <v>2.1492509098017948E-2</v>
      </c>
      <c r="AP539" s="43">
        <f t="shared" si="699"/>
        <v>3.2513273343930012E-2</v>
      </c>
      <c r="AQ539" s="43">
        <f t="shared" si="699"/>
        <v>3.3694235643688647E-2</v>
      </c>
      <c r="AR539" s="43">
        <f t="shared" si="699"/>
        <v>5.4592697322606326E-2</v>
      </c>
      <c r="AS539" s="43">
        <f t="shared" si="699"/>
        <v>2.9328377852364144E-2</v>
      </c>
      <c r="AT539" s="43">
        <f t="shared" si="699"/>
        <v>6.6004200630987763E-3</v>
      </c>
      <c r="AU539" s="43">
        <f t="shared" si="699"/>
        <v>1.1069141463170177E-2</v>
      </c>
      <c r="AV539" s="43">
        <f t="shared" si="699"/>
        <v>1.710863389436847E-2</v>
      </c>
      <c r="AW539" s="43">
        <f t="shared" si="699"/>
        <v>3.1416381964675701E-2</v>
      </c>
      <c r="AX539" s="43">
        <f t="shared" si="699"/>
        <v>1.1997208758608354E-2</v>
      </c>
      <c r="AY539" s="43">
        <f t="shared" si="699"/>
        <v>1.4649303628564191E-2</v>
      </c>
      <c r="AZ539" s="43">
        <f t="shared" si="699"/>
        <v>5.5132041272960884E-3</v>
      </c>
      <c r="BA539" s="43">
        <f t="shared" si="699"/>
        <v>6.1150973386824474E-3</v>
      </c>
      <c r="BB539" s="43">
        <f t="shared" si="699"/>
        <v>6.0669682097179659E-3</v>
      </c>
      <c r="BC539" s="43">
        <f t="shared" si="699"/>
        <v>7.0532649287750909E-2</v>
      </c>
      <c r="BD539" s="43">
        <f t="shared" si="699"/>
        <v>6.1258767750407297E-2</v>
      </c>
      <c r="BE539" s="43">
        <f t="shared" si="699"/>
        <v>2.0888228036805387E-2</v>
      </c>
      <c r="BF539" s="43">
        <f t="shared" si="699"/>
        <v>3.8099291385406901E-2</v>
      </c>
      <c r="BG539" s="43">
        <f t="shared" si="699"/>
        <v>0.12456485313297061</v>
      </c>
      <c r="BH539" s="43">
        <f t="shared" si="699"/>
        <v>9.1560395978687228E-3</v>
      </c>
      <c r="BI539" s="43">
        <f t="shared" si="699"/>
        <v>1.4110734954127234E-2</v>
      </c>
      <c r="BJ539" s="43">
        <f t="shared" si="699"/>
        <v>7.4041020903175356E-3</v>
      </c>
      <c r="BK539" s="43">
        <f t="shared" si="699"/>
        <v>0.15523569876424739</v>
      </c>
      <c r="BL539" s="43">
        <f t="shared" si="699"/>
        <v>3.6440449010040878E-2</v>
      </c>
      <c r="BM539" s="43">
        <f t="shared" si="699"/>
        <v>1.8181305653957022E-2</v>
      </c>
      <c r="BN539" s="43">
        <f t="shared" si="699"/>
        <v>7.7986058926427682E-2</v>
      </c>
      <c r="BO539" s="43">
        <f t="shared" si="699"/>
        <v>9.3361827100817869E-3</v>
      </c>
      <c r="BP539" s="43">
        <f t="shared" si="699"/>
        <v>9.124191263173799E-3</v>
      </c>
      <c r="BQ539" s="43">
        <f t="shared" si="699"/>
        <v>2.6016182055128692E-2</v>
      </c>
      <c r="BR539" s="43">
        <f t="shared" si="699"/>
        <v>2.5144058669904386E-3</v>
      </c>
      <c r="BS539" s="43">
        <f t="shared" si="699"/>
        <v>1.3362190550168043E-2</v>
      </c>
      <c r="BT539" s="43">
        <f t="shared" si="699"/>
        <v>1.2930516919249494E-2</v>
      </c>
      <c r="BU539" s="43">
        <f t="shared" si="699"/>
        <v>1</v>
      </c>
    </row>
    <row r="540" spans="1:73">
      <c r="A540" s="2" t="str">
        <f>"YE "&amp;TEXT(A125,"mmm-yy")</f>
        <v>YE Jan-11</v>
      </c>
      <c r="B540" s="18">
        <f t="shared" ref="B540:AJ540" si="700">IF(OR(B114="C",B115="C",B116="C",B117="C",B118="C",B119="C",B120="C",B121="C",B122="C",B123="C",B124="C",B125="C"),"C",SUM(B114:B125))</f>
        <v>1627626</v>
      </c>
      <c r="C540" s="18">
        <f t="shared" si="700"/>
        <v>5737320</v>
      </c>
      <c r="D540" s="18">
        <f t="shared" si="700"/>
        <v>679419</v>
      </c>
      <c r="E540" s="18">
        <f t="shared" si="700"/>
        <v>1043466</v>
      </c>
      <c r="F540" s="18">
        <f t="shared" si="700"/>
        <v>1075013</v>
      </c>
      <c r="G540" s="18">
        <f t="shared" si="700"/>
        <v>1752548</v>
      </c>
      <c r="H540" s="18">
        <f t="shared" si="700"/>
        <v>946687</v>
      </c>
      <c r="I540" s="18">
        <f t="shared" si="700"/>
        <v>209221</v>
      </c>
      <c r="J540" s="18">
        <f t="shared" si="700"/>
        <v>339249</v>
      </c>
      <c r="K540" s="18">
        <f t="shared" si="700"/>
        <v>544498</v>
      </c>
      <c r="L540" s="18">
        <f t="shared" si="700"/>
        <v>1002663</v>
      </c>
      <c r="M540" s="18">
        <f t="shared" si="700"/>
        <v>393952</v>
      </c>
      <c r="N540" s="18">
        <f t="shared" si="700"/>
        <v>465552</v>
      </c>
      <c r="O540" s="18">
        <f t="shared" si="700"/>
        <v>174723</v>
      </c>
      <c r="P540" s="18">
        <f t="shared" si="700"/>
        <v>195520</v>
      </c>
      <c r="Q540" s="18">
        <f t="shared" si="700"/>
        <v>202397</v>
      </c>
      <c r="R540" s="18">
        <f t="shared" si="700"/>
        <v>2259454</v>
      </c>
      <c r="S540" s="18">
        <f t="shared" si="700"/>
        <v>1964315</v>
      </c>
      <c r="T540" s="18">
        <f t="shared" si="700"/>
        <v>666603</v>
      </c>
      <c r="U540" s="18">
        <f t="shared" si="700"/>
        <v>1223689</v>
      </c>
      <c r="V540" s="18">
        <f t="shared" si="700"/>
        <v>4012176</v>
      </c>
      <c r="W540" s="18">
        <f t="shared" si="700"/>
        <v>297829</v>
      </c>
      <c r="X540" s="18">
        <f t="shared" si="700"/>
        <v>460186</v>
      </c>
      <c r="Y540" s="18">
        <f t="shared" si="700"/>
        <v>231983</v>
      </c>
      <c r="Z540" s="18">
        <f t="shared" si="700"/>
        <v>5002172</v>
      </c>
      <c r="AA540" s="18">
        <f t="shared" si="700"/>
        <v>1167183</v>
      </c>
      <c r="AB540" s="18">
        <f t="shared" si="700"/>
        <v>585996</v>
      </c>
      <c r="AC540" s="18">
        <f t="shared" si="700"/>
        <v>2512846</v>
      </c>
      <c r="AD540" s="18">
        <f t="shared" si="700"/>
        <v>297317</v>
      </c>
      <c r="AE540" s="18">
        <f t="shared" si="700"/>
        <v>285529</v>
      </c>
      <c r="AF540" s="18">
        <f t="shared" si="700"/>
        <v>833628</v>
      </c>
      <c r="AG540" s="18">
        <f t="shared" si="700"/>
        <v>78159</v>
      </c>
      <c r="AH540" s="18">
        <f t="shared" si="700"/>
        <v>431442</v>
      </c>
      <c r="AI540" s="18">
        <f t="shared" si="700"/>
        <v>408739</v>
      </c>
      <c r="AJ540" s="18">
        <f t="shared" si="700"/>
        <v>32142598</v>
      </c>
      <c r="AL540" s="1" t="str">
        <f t="shared" si="690"/>
        <v>YE Jan-11</v>
      </c>
      <c r="AM540" s="43">
        <f t="shared" ref="AM540:BU540" si="701">IF(B540="C","C",B540/$AJ540)</f>
        <v>5.063766158541385E-2</v>
      </c>
      <c r="AN540" s="43">
        <f t="shared" si="701"/>
        <v>0.17849583907312036</v>
      </c>
      <c r="AO540" s="43">
        <f t="shared" si="701"/>
        <v>2.1137650416434912E-2</v>
      </c>
      <c r="AP540" s="43">
        <f t="shared" si="701"/>
        <v>3.2463648395814178E-2</v>
      </c>
      <c r="AQ540" s="43">
        <f t="shared" si="701"/>
        <v>3.3445118530866735E-2</v>
      </c>
      <c r="AR540" s="43">
        <f t="shared" si="701"/>
        <v>5.4524155141410784E-2</v>
      </c>
      <c r="AS540" s="43">
        <f t="shared" si="701"/>
        <v>2.9452721898833443E-2</v>
      </c>
      <c r="AT540" s="43">
        <f t="shared" si="701"/>
        <v>6.5091502559936195E-3</v>
      </c>
      <c r="AU540" s="43">
        <f t="shared" si="701"/>
        <v>1.0554498426045089E-2</v>
      </c>
      <c r="AV540" s="43">
        <f t="shared" si="701"/>
        <v>1.6940074352421668E-2</v>
      </c>
      <c r="AW540" s="43">
        <f t="shared" si="701"/>
        <v>3.1194211494665117E-2</v>
      </c>
      <c r="AX540" s="43">
        <f t="shared" si="701"/>
        <v>1.2256383258129912E-2</v>
      </c>
      <c r="AY540" s="43">
        <f t="shared" si="701"/>
        <v>1.448395677287816E-2</v>
      </c>
      <c r="AZ540" s="43">
        <f t="shared" si="701"/>
        <v>5.4358704918625435E-3</v>
      </c>
      <c r="BA540" s="43">
        <f t="shared" si="701"/>
        <v>6.0828934860834832E-3</v>
      </c>
      <c r="BB540" s="43">
        <f t="shared" si="701"/>
        <v>6.2968463221299035E-3</v>
      </c>
      <c r="BC540" s="43">
        <f t="shared" si="701"/>
        <v>7.0294691175865745E-2</v>
      </c>
      <c r="BD540" s="43">
        <f t="shared" si="701"/>
        <v>6.1112514924898102E-2</v>
      </c>
      <c r="BE540" s="43">
        <f t="shared" si="701"/>
        <v>2.0738927201839751E-2</v>
      </c>
      <c r="BF540" s="43">
        <f t="shared" si="701"/>
        <v>3.807063137833476E-2</v>
      </c>
      <c r="BG540" s="43">
        <f t="shared" si="701"/>
        <v>0.12482425969425372</v>
      </c>
      <c r="BH540" s="43">
        <f t="shared" si="701"/>
        <v>9.2658658145803891E-3</v>
      </c>
      <c r="BI540" s="43">
        <f t="shared" si="701"/>
        <v>1.4317013204719793E-2</v>
      </c>
      <c r="BJ540" s="43">
        <f t="shared" si="701"/>
        <v>7.217307076422385E-3</v>
      </c>
      <c r="BK540" s="43">
        <f t="shared" si="701"/>
        <v>0.15562438356725242</v>
      </c>
      <c r="BL540" s="43">
        <f t="shared" si="701"/>
        <v>3.6312652760676037E-2</v>
      </c>
      <c r="BM540" s="43">
        <f t="shared" si="701"/>
        <v>1.8231133650117515E-2</v>
      </c>
      <c r="BN540" s="43">
        <f t="shared" si="701"/>
        <v>7.8178061400015014E-2</v>
      </c>
      <c r="BO540" s="43">
        <f t="shared" si="701"/>
        <v>9.2499367972682239E-3</v>
      </c>
      <c r="BP540" s="43">
        <f t="shared" si="701"/>
        <v>8.8831960627451453E-3</v>
      </c>
      <c r="BQ540" s="43">
        <f t="shared" si="701"/>
        <v>2.5935302429504922E-2</v>
      </c>
      <c r="BR540" s="43">
        <f t="shared" si="701"/>
        <v>2.4316329376984401E-3</v>
      </c>
      <c r="BS540" s="43">
        <f t="shared" si="701"/>
        <v>1.3422748217178961E-2</v>
      </c>
      <c r="BT540" s="43">
        <f t="shared" si="701"/>
        <v>1.2716426967104526E-2</v>
      </c>
      <c r="BU540" s="43">
        <f t="shared" si="701"/>
        <v>1</v>
      </c>
    </row>
    <row r="541" spans="1:73">
      <c r="A541" s="2" t="str">
        <f>"YE "&amp;TEXT(A126,"mmm-yy")</f>
        <v>YE Feb-11</v>
      </c>
      <c r="B541" s="18">
        <f t="shared" ref="B541:AJ541" si="702">IF(OR(B115="C",B116="C",B117="C",B118="C",B119="C",B120="C",B121="C",B122="C",B123="C",B124="C",B125="C",B126="C"),"C",SUM(B115:B126))</f>
        <v>1615930</v>
      </c>
      <c r="C541" s="18">
        <f t="shared" si="702"/>
        <v>5769501</v>
      </c>
      <c r="D541" s="18">
        <f t="shared" si="702"/>
        <v>677060</v>
      </c>
      <c r="E541" s="18">
        <f t="shared" si="702"/>
        <v>1045318</v>
      </c>
      <c r="F541" s="18">
        <f t="shared" si="702"/>
        <v>1071517</v>
      </c>
      <c r="G541" s="18">
        <f t="shared" si="702"/>
        <v>1752354</v>
      </c>
      <c r="H541" s="18">
        <f t="shared" si="702"/>
        <v>946711</v>
      </c>
      <c r="I541" s="18">
        <f t="shared" si="702"/>
        <v>209340</v>
      </c>
      <c r="J541" s="18">
        <f t="shared" si="702"/>
        <v>340314</v>
      </c>
      <c r="K541" s="18">
        <f t="shared" si="702"/>
        <v>543975</v>
      </c>
      <c r="L541" s="18">
        <f t="shared" si="702"/>
        <v>999345</v>
      </c>
      <c r="M541" s="18">
        <f t="shared" si="702"/>
        <v>397470</v>
      </c>
      <c r="N541" s="18">
        <f t="shared" si="702"/>
        <v>466344</v>
      </c>
      <c r="O541" s="18">
        <f t="shared" si="702"/>
        <v>176098</v>
      </c>
      <c r="P541" s="18">
        <f t="shared" si="702"/>
        <v>196378</v>
      </c>
      <c r="Q541" s="18">
        <f t="shared" si="702"/>
        <v>202372</v>
      </c>
      <c r="R541" s="18">
        <f t="shared" si="702"/>
        <v>2257704</v>
      </c>
      <c r="S541" s="18">
        <f t="shared" si="702"/>
        <v>1966283</v>
      </c>
      <c r="T541" s="18">
        <f t="shared" si="702"/>
        <v>662006</v>
      </c>
      <c r="U541" s="18">
        <f t="shared" si="702"/>
        <v>1222975</v>
      </c>
      <c r="V541" s="18">
        <f t="shared" si="702"/>
        <v>3931254</v>
      </c>
      <c r="W541" s="18">
        <f t="shared" si="702"/>
        <v>298680</v>
      </c>
      <c r="X541" s="18">
        <f t="shared" si="702"/>
        <v>464651</v>
      </c>
      <c r="Y541" s="18">
        <f t="shared" si="702"/>
        <v>233957</v>
      </c>
      <c r="Z541" s="18">
        <f t="shared" si="702"/>
        <v>4928540</v>
      </c>
      <c r="AA541" s="18">
        <f t="shared" si="702"/>
        <v>1166147</v>
      </c>
      <c r="AB541" s="18">
        <f t="shared" si="702"/>
        <v>609797</v>
      </c>
      <c r="AC541" s="18">
        <f t="shared" si="702"/>
        <v>2516409</v>
      </c>
      <c r="AD541" s="18">
        <f t="shared" si="702"/>
        <v>296067</v>
      </c>
      <c r="AE541" s="18">
        <f t="shared" si="702"/>
        <v>285347</v>
      </c>
      <c r="AF541" s="18">
        <f t="shared" si="702"/>
        <v>831328</v>
      </c>
      <c r="AG541" s="18">
        <f t="shared" si="702"/>
        <v>76171</v>
      </c>
      <c r="AH541" s="18">
        <f t="shared" si="702"/>
        <v>430099</v>
      </c>
      <c r="AI541" s="18">
        <f t="shared" si="702"/>
        <v>399409</v>
      </c>
      <c r="AJ541" s="18">
        <f t="shared" si="702"/>
        <v>32092013</v>
      </c>
      <c r="AL541" s="1" t="str">
        <f t="shared" ref="AL541:AL546" si="703">A541</f>
        <v>YE Feb-11</v>
      </c>
      <c r="AM541" s="43">
        <f t="shared" ref="AM541:BU541" si="704">IF(B541="C","C",B541/$AJ541)</f>
        <v>5.035302709119556E-2</v>
      </c>
      <c r="AN541" s="43">
        <f t="shared" si="704"/>
        <v>0.17977996581267744</v>
      </c>
      <c r="AO541" s="43">
        <f t="shared" si="704"/>
        <v>2.1097461228125516E-2</v>
      </c>
      <c r="AP541" s="43">
        <f t="shared" si="704"/>
        <v>3.2572528248695401E-2</v>
      </c>
      <c r="AQ541" s="43">
        <f t="shared" si="704"/>
        <v>3.3388899599411229E-2</v>
      </c>
      <c r="AR541" s="43">
        <f t="shared" si="704"/>
        <v>5.4604053662822581E-2</v>
      </c>
      <c r="AS541" s="43">
        <f t="shared" si="704"/>
        <v>2.9499894568782582E-2</v>
      </c>
      <c r="AT541" s="43">
        <f t="shared" si="704"/>
        <v>6.523118384627353E-3</v>
      </c>
      <c r="AU541" s="43">
        <f t="shared" si="704"/>
        <v>1.0604320769781565E-2</v>
      </c>
      <c r="AV541" s="43">
        <f t="shared" si="704"/>
        <v>1.6950479236064128E-2</v>
      </c>
      <c r="AW541" s="43">
        <f t="shared" si="704"/>
        <v>3.1139991124894534E-2</v>
      </c>
      <c r="AX541" s="43">
        <f t="shared" si="704"/>
        <v>1.2385324660064173E-2</v>
      </c>
      <c r="AY541" s="43">
        <f t="shared" si="704"/>
        <v>1.4531466131463925E-2</v>
      </c>
      <c r="AZ541" s="43">
        <f t="shared" si="704"/>
        <v>5.487284328346745E-3</v>
      </c>
      <c r="BA541" s="43">
        <f t="shared" si="704"/>
        <v>6.1192172644327419E-3</v>
      </c>
      <c r="BB541" s="43">
        <f t="shared" si="704"/>
        <v>6.3059927091516513E-3</v>
      </c>
      <c r="BC541" s="43">
        <f t="shared" si="704"/>
        <v>7.0350962403012862E-2</v>
      </c>
      <c r="BD541" s="43">
        <f t="shared" si="704"/>
        <v>6.1270167128500169E-2</v>
      </c>
      <c r="BE541" s="43">
        <f t="shared" si="704"/>
        <v>2.0628372548646294E-2</v>
      </c>
      <c r="BF541" s="43">
        <f t="shared" si="704"/>
        <v>3.8108391642493723E-2</v>
      </c>
      <c r="BG541" s="43">
        <f t="shared" si="704"/>
        <v>0.1224994518106421</v>
      </c>
      <c r="BH541" s="43">
        <f t="shared" si="704"/>
        <v>9.3069886267340106E-3</v>
      </c>
      <c r="BI541" s="43">
        <f t="shared" si="704"/>
        <v>1.4478711572253196E-2</v>
      </c>
      <c r="BJ541" s="43">
        <f t="shared" si="704"/>
        <v>7.2901939806642854E-3</v>
      </c>
      <c r="BK541" s="43">
        <f t="shared" si="704"/>
        <v>0.15357528366949122</v>
      </c>
      <c r="BL541" s="43">
        <f t="shared" si="704"/>
        <v>3.6337608363800677E-2</v>
      </c>
      <c r="BM541" s="43">
        <f t="shared" si="704"/>
        <v>1.9001519163039101E-2</v>
      </c>
      <c r="BN541" s="43">
        <f t="shared" si="704"/>
        <v>7.8412313992269667E-2</v>
      </c>
      <c r="BO541" s="43">
        <f t="shared" si="704"/>
        <v>9.2255664984306224E-3</v>
      </c>
      <c r="BP541" s="43">
        <f t="shared" si="704"/>
        <v>8.8915269976987728E-3</v>
      </c>
      <c r="BQ541" s="43">
        <f t="shared" si="704"/>
        <v>2.5904513998545368E-2</v>
      </c>
      <c r="BR541" s="43">
        <f t="shared" si="704"/>
        <v>2.3735189188661991E-3</v>
      </c>
      <c r="BS541" s="43">
        <f t="shared" si="704"/>
        <v>1.3402057390416737E-2</v>
      </c>
      <c r="BT541" s="43">
        <f t="shared" si="704"/>
        <v>1.244574467796707E-2</v>
      </c>
      <c r="BU541" s="43">
        <f t="shared" si="704"/>
        <v>1</v>
      </c>
    </row>
    <row r="542" spans="1:73">
      <c r="A542" s="2" t="str">
        <f>"YE "&amp;TEXT(A127,"mmm-yy")</f>
        <v>YE Mar-11</v>
      </c>
      <c r="B542" s="18">
        <f t="shared" ref="B542:AJ542" si="705">IF(OR(B116="C",B117="C",B118="C",B119="C",B120="C",B121="C",B122="C",B123="C",B124="C",B125="C",B126="C",B127="C"),"C",SUM(B116:B127))</f>
        <v>1610913</v>
      </c>
      <c r="C542" s="18">
        <f t="shared" si="705"/>
        <v>5813018</v>
      </c>
      <c r="D542" s="18">
        <f t="shared" si="705"/>
        <v>675538</v>
      </c>
      <c r="E542" s="18">
        <f t="shared" si="705"/>
        <v>1048187</v>
      </c>
      <c r="F542" s="18">
        <f t="shared" si="705"/>
        <v>1075982</v>
      </c>
      <c r="G542" s="18">
        <f t="shared" si="705"/>
        <v>1736204</v>
      </c>
      <c r="H542" s="18">
        <f t="shared" si="705"/>
        <v>944581</v>
      </c>
      <c r="I542" s="18">
        <f t="shared" si="705"/>
        <v>210995</v>
      </c>
      <c r="J542" s="18">
        <f t="shared" si="705"/>
        <v>339341</v>
      </c>
      <c r="K542" s="18">
        <f t="shared" si="705"/>
        <v>548601</v>
      </c>
      <c r="L542" s="18">
        <f t="shared" si="705"/>
        <v>988958</v>
      </c>
      <c r="M542" s="18">
        <f t="shared" si="705"/>
        <v>400443</v>
      </c>
      <c r="N542" s="18">
        <f t="shared" si="705"/>
        <v>465563</v>
      </c>
      <c r="O542" s="18">
        <f t="shared" si="705"/>
        <v>174748</v>
      </c>
      <c r="P542" s="18">
        <f t="shared" si="705"/>
        <v>195770</v>
      </c>
      <c r="Q542" s="18">
        <f t="shared" si="705"/>
        <v>204388</v>
      </c>
      <c r="R542" s="18">
        <f t="shared" si="705"/>
        <v>2268527</v>
      </c>
      <c r="S542" s="18">
        <f t="shared" si="705"/>
        <v>1974999</v>
      </c>
      <c r="T542" s="18">
        <f t="shared" si="705"/>
        <v>653613</v>
      </c>
      <c r="U542" s="18">
        <f t="shared" si="705"/>
        <v>1220367</v>
      </c>
      <c r="V542" s="18">
        <f t="shared" si="705"/>
        <v>3759715</v>
      </c>
      <c r="W542" s="18">
        <f t="shared" si="705"/>
        <v>303968</v>
      </c>
      <c r="X542" s="18">
        <f t="shared" si="705"/>
        <v>467115</v>
      </c>
      <c r="Y542" s="18">
        <f t="shared" si="705"/>
        <v>238623</v>
      </c>
      <c r="Z542" s="18">
        <f t="shared" si="705"/>
        <v>4769419</v>
      </c>
      <c r="AA542" s="18">
        <f t="shared" si="705"/>
        <v>1155274</v>
      </c>
      <c r="AB542" s="18">
        <f t="shared" si="705"/>
        <v>620785</v>
      </c>
      <c r="AC542" s="18">
        <f t="shared" si="705"/>
        <v>2493892</v>
      </c>
      <c r="AD542" s="18">
        <f t="shared" si="705"/>
        <v>289519</v>
      </c>
      <c r="AE542" s="18">
        <f t="shared" si="705"/>
        <v>284553</v>
      </c>
      <c r="AF542" s="18">
        <f t="shared" si="705"/>
        <v>831296</v>
      </c>
      <c r="AG542" s="18">
        <f t="shared" si="705"/>
        <v>75575</v>
      </c>
      <c r="AH542" s="18">
        <f t="shared" si="705"/>
        <v>425198</v>
      </c>
      <c r="AI542" s="18">
        <f t="shared" si="705"/>
        <v>393003</v>
      </c>
      <c r="AJ542" s="18">
        <f t="shared" si="705"/>
        <v>31914236</v>
      </c>
      <c r="AL542" s="1" t="str">
        <f t="shared" si="703"/>
        <v>YE Mar-11</v>
      </c>
      <c r="AM542" s="43">
        <f t="shared" ref="AM542:BU542" si="706">IF(B542="C","C",B542/$AJ542)</f>
        <v>5.0476314081277084E-2</v>
      </c>
      <c r="AN542" s="43">
        <f t="shared" si="706"/>
        <v>0.18214498382477337</v>
      </c>
      <c r="AO542" s="43">
        <f t="shared" si="706"/>
        <v>2.1167293492471512E-2</v>
      </c>
      <c r="AP542" s="43">
        <f t="shared" si="706"/>
        <v>3.2843869425544139E-2</v>
      </c>
      <c r="AQ542" s="43">
        <f t="shared" si="706"/>
        <v>3.3714797371304769E-2</v>
      </c>
      <c r="AR542" s="43">
        <f t="shared" si="706"/>
        <v>5.4402179641712241E-2</v>
      </c>
      <c r="AS542" s="43">
        <f t="shared" si="706"/>
        <v>2.9597481199299273E-2</v>
      </c>
      <c r="AT542" s="43">
        <f t="shared" si="706"/>
        <v>6.6113128949726388E-3</v>
      </c>
      <c r="AU542" s="43">
        <f t="shared" si="706"/>
        <v>1.0632903761192967E-2</v>
      </c>
      <c r="AV542" s="43">
        <f t="shared" si="706"/>
        <v>1.7189852202634585E-2</v>
      </c>
      <c r="AW542" s="43">
        <f t="shared" si="706"/>
        <v>3.0987989184513145E-2</v>
      </c>
      <c r="AX542" s="43">
        <f t="shared" si="706"/>
        <v>1.2547472544854277E-2</v>
      </c>
      <c r="AY542" s="43">
        <f t="shared" si="706"/>
        <v>1.4587941256058895E-2</v>
      </c>
      <c r="AZ542" s="43">
        <f t="shared" si="706"/>
        <v>5.47555015886954E-3</v>
      </c>
      <c r="BA542" s="43">
        <f t="shared" si="706"/>
        <v>6.1342530649958222E-3</v>
      </c>
      <c r="BB542" s="43">
        <f t="shared" si="706"/>
        <v>6.4042892958490376E-3</v>
      </c>
      <c r="BC542" s="43">
        <f t="shared" si="706"/>
        <v>7.1081977334503638E-2</v>
      </c>
      <c r="BD542" s="43">
        <f t="shared" si="706"/>
        <v>6.1884577152340414E-2</v>
      </c>
      <c r="BE542" s="43">
        <f t="shared" si="706"/>
        <v>2.0480296003325914E-2</v>
      </c>
      <c r="BF542" s="43">
        <f t="shared" si="706"/>
        <v>3.8238953926391969E-2</v>
      </c>
      <c r="BG542" s="43">
        <f t="shared" si="706"/>
        <v>0.11780683078235055</v>
      </c>
      <c r="BH542" s="43">
        <f t="shared" si="706"/>
        <v>9.5245269227187523E-3</v>
      </c>
      <c r="BI542" s="43">
        <f t="shared" si="706"/>
        <v>1.4636571591436498E-2</v>
      </c>
      <c r="BJ542" s="43">
        <f t="shared" si="706"/>
        <v>7.4770080662435413E-3</v>
      </c>
      <c r="BK542" s="43">
        <f t="shared" si="706"/>
        <v>0.14944487469479137</v>
      </c>
      <c r="BL542" s="43">
        <f t="shared" si="706"/>
        <v>3.6199331232619827E-2</v>
      </c>
      <c r="BM542" s="43">
        <f t="shared" si="706"/>
        <v>1.9451664141356854E-2</v>
      </c>
      <c r="BN542" s="43">
        <f t="shared" si="706"/>
        <v>7.814355950742484E-2</v>
      </c>
      <c r="BO542" s="43">
        <f t="shared" si="706"/>
        <v>9.0717822604307365E-3</v>
      </c>
      <c r="BP542" s="43">
        <f t="shared" si="706"/>
        <v>8.9161777208139961E-3</v>
      </c>
      <c r="BQ542" s="43">
        <f t="shared" si="706"/>
        <v>2.6047811390502971E-2</v>
      </c>
      <c r="BR542" s="43">
        <f t="shared" si="706"/>
        <v>2.3680654614448549E-3</v>
      </c>
      <c r="BS542" s="43">
        <f t="shared" si="706"/>
        <v>1.3323145194514448E-2</v>
      </c>
      <c r="BT542" s="43">
        <f t="shared" si="706"/>
        <v>1.2314347741239991E-2</v>
      </c>
      <c r="BU542" s="43">
        <f t="shared" si="706"/>
        <v>1</v>
      </c>
    </row>
    <row r="543" spans="1:73">
      <c r="A543" s="2" t="str">
        <f>"YE "&amp;TEXT(A128,"mmm-yy")</f>
        <v>YE Apr-11</v>
      </c>
      <c r="B543" s="18">
        <f t="shared" ref="B543:AJ543" si="707">IF(OR(B117="C",B118="C",B119="C",B120="C",B121="C",B122="C",B123="C",B124="C",B125="C",B126="C",B127="C",B128="C"),"C",SUM(B117:B128))</f>
        <v>1615049</v>
      </c>
      <c r="C543" s="18">
        <f t="shared" si="707"/>
        <v>5853605</v>
      </c>
      <c r="D543" s="18">
        <f t="shared" si="707"/>
        <v>680617</v>
      </c>
      <c r="E543" s="18">
        <f t="shared" si="707"/>
        <v>1052830</v>
      </c>
      <c r="F543" s="18">
        <f t="shared" si="707"/>
        <v>1076633</v>
      </c>
      <c r="G543" s="18">
        <f t="shared" si="707"/>
        <v>1734341</v>
      </c>
      <c r="H543" s="18">
        <f t="shared" si="707"/>
        <v>950181</v>
      </c>
      <c r="I543" s="18">
        <f t="shared" si="707"/>
        <v>210629</v>
      </c>
      <c r="J543" s="18">
        <f t="shared" si="707"/>
        <v>328884</v>
      </c>
      <c r="K543" s="18">
        <f t="shared" si="707"/>
        <v>547196</v>
      </c>
      <c r="L543" s="18">
        <f t="shared" si="707"/>
        <v>980325</v>
      </c>
      <c r="M543" s="18">
        <f t="shared" si="707"/>
        <v>401960</v>
      </c>
      <c r="N543" s="18">
        <f t="shared" si="707"/>
        <v>468651</v>
      </c>
      <c r="O543" s="18">
        <f t="shared" si="707"/>
        <v>172873</v>
      </c>
      <c r="P543" s="18">
        <f t="shared" si="707"/>
        <v>193985</v>
      </c>
      <c r="Q543" s="18">
        <f t="shared" si="707"/>
        <v>205882</v>
      </c>
      <c r="R543" s="18">
        <f t="shared" si="707"/>
        <v>2279145</v>
      </c>
      <c r="S543" s="18">
        <f t="shared" si="707"/>
        <v>1982625</v>
      </c>
      <c r="T543" s="18">
        <f t="shared" si="707"/>
        <v>651971</v>
      </c>
      <c r="U543" s="18">
        <f t="shared" si="707"/>
        <v>1220814</v>
      </c>
      <c r="V543" s="18">
        <f t="shared" si="707"/>
        <v>3618521</v>
      </c>
      <c r="W543" s="18">
        <f t="shared" si="707"/>
        <v>309432</v>
      </c>
      <c r="X543" s="18">
        <f t="shared" si="707"/>
        <v>473002</v>
      </c>
      <c r="Y543" s="18">
        <f t="shared" si="707"/>
        <v>241102</v>
      </c>
      <c r="Z543" s="18">
        <f t="shared" si="707"/>
        <v>4642056</v>
      </c>
      <c r="AA543" s="18">
        <f t="shared" si="707"/>
        <v>1147867</v>
      </c>
      <c r="AB543" s="18">
        <f t="shared" si="707"/>
        <v>628097</v>
      </c>
      <c r="AC543" s="18">
        <f t="shared" si="707"/>
        <v>2477844</v>
      </c>
      <c r="AD543" s="18">
        <f t="shared" si="707"/>
        <v>285863</v>
      </c>
      <c r="AE543" s="18">
        <f t="shared" si="707"/>
        <v>281497</v>
      </c>
      <c r="AF543" s="18">
        <f t="shared" si="707"/>
        <v>835278</v>
      </c>
      <c r="AG543" s="18">
        <f t="shared" si="707"/>
        <v>75482</v>
      </c>
      <c r="AH543" s="18">
        <f t="shared" si="707"/>
        <v>422411</v>
      </c>
      <c r="AI543" s="18">
        <f t="shared" si="707"/>
        <v>386536</v>
      </c>
      <c r="AJ543" s="18">
        <f t="shared" si="707"/>
        <v>31808486</v>
      </c>
      <c r="AL543" s="1" t="str">
        <f t="shared" si="703"/>
        <v>YE Apr-11</v>
      </c>
      <c r="AM543" s="43">
        <f t="shared" ref="AM543:BU543" si="708">IF(B543="C","C",B543/$AJ543)</f>
        <v>5.0774155047807051E-2</v>
      </c>
      <c r="AN543" s="43">
        <f t="shared" si="708"/>
        <v>0.18402652047004062</v>
      </c>
      <c r="AO543" s="43">
        <f t="shared" si="708"/>
        <v>2.1397340319812771E-2</v>
      </c>
      <c r="AP543" s="43">
        <f t="shared" si="708"/>
        <v>3.3099028982391678E-2</v>
      </c>
      <c r="AQ543" s="43">
        <f t="shared" si="708"/>
        <v>3.3847351301159068E-2</v>
      </c>
      <c r="AR543" s="43">
        <f t="shared" si="708"/>
        <v>5.452447500959335E-2</v>
      </c>
      <c r="AS543" s="43">
        <f t="shared" si="708"/>
        <v>2.9871934175050015E-2</v>
      </c>
      <c r="AT543" s="43">
        <f t="shared" si="708"/>
        <v>6.6217864000191647E-3</v>
      </c>
      <c r="AU543" s="43">
        <f t="shared" si="708"/>
        <v>1.0339504998760393E-2</v>
      </c>
      <c r="AV543" s="43">
        <f t="shared" si="708"/>
        <v>1.7202830716306333E-2</v>
      </c>
      <c r="AW543" s="43">
        <f t="shared" si="708"/>
        <v>3.0819605812109387E-2</v>
      </c>
      <c r="AX543" s="43">
        <f t="shared" si="708"/>
        <v>1.2636879353515915E-2</v>
      </c>
      <c r="AY543" s="43">
        <f t="shared" si="708"/>
        <v>1.4733521111316018E-2</v>
      </c>
      <c r="AZ543" s="43">
        <f t="shared" si="708"/>
        <v>5.4348075541853832E-3</v>
      </c>
      <c r="BA543" s="43">
        <f t="shared" si="708"/>
        <v>6.0985298074230886E-3</v>
      </c>
      <c r="BB543" s="43">
        <f t="shared" si="708"/>
        <v>6.4725494951252942E-3</v>
      </c>
      <c r="BC543" s="43">
        <f t="shared" si="708"/>
        <v>7.1652105667651081E-2</v>
      </c>
      <c r="BD543" s="43">
        <f t="shared" si="708"/>
        <v>6.2330065002150686E-2</v>
      </c>
      <c r="BE543" s="43">
        <f t="shared" si="708"/>
        <v>2.0496763033613107E-2</v>
      </c>
      <c r="BF543" s="43">
        <f t="shared" si="708"/>
        <v>3.8380135414178465E-2</v>
      </c>
      <c r="BG543" s="43">
        <f t="shared" si="708"/>
        <v>0.11375961119306338</v>
      </c>
      <c r="BH543" s="43">
        <f t="shared" si="708"/>
        <v>9.7279700769159518E-3</v>
      </c>
      <c r="BI543" s="43">
        <f t="shared" si="708"/>
        <v>1.4870308508238965E-2</v>
      </c>
      <c r="BJ543" s="43">
        <f t="shared" si="708"/>
        <v>7.579801188902861E-3</v>
      </c>
      <c r="BK543" s="43">
        <f t="shared" si="708"/>
        <v>0.14593765952896973</v>
      </c>
      <c r="BL543" s="43">
        <f t="shared" si="708"/>
        <v>3.6086816580958928E-2</v>
      </c>
      <c r="BM543" s="43">
        <f t="shared" si="708"/>
        <v>1.9746208606093354E-2</v>
      </c>
      <c r="BN543" s="43">
        <f t="shared" si="708"/>
        <v>7.7898834920970467E-2</v>
      </c>
      <c r="BO543" s="43">
        <f t="shared" si="708"/>
        <v>8.987004285585928E-3</v>
      </c>
      <c r="BP543" s="43">
        <f t="shared" si="708"/>
        <v>8.849745316391355E-3</v>
      </c>
      <c r="BQ543" s="43">
        <f t="shared" si="708"/>
        <v>2.625959625994145E-2</v>
      </c>
      <c r="BR543" s="43">
        <f t="shared" si="708"/>
        <v>2.3730145471243112E-3</v>
      </c>
      <c r="BS543" s="43">
        <f t="shared" si="708"/>
        <v>1.3279820988650638E-2</v>
      </c>
      <c r="BT543" s="43">
        <f t="shared" si="708"/>
        <v>1.2151977305678742E-2</v>
      </c>
      <c r="BU543" s="43">
        <f t="shared" si="708"/>
        <v>1</v>
      </c>
    </row>
    <row r="544" spans="1:73">
      <c r="A544" s="2" t="str">
        <f>"YE "&amp;TEXT(A129,"mmm-yy")</f>
        <v>YE May-11</v>
      </c>
      <c r="B544" s="18">
        <f t="shared" ref="B544:AJ544" si="709">IF(OR(B118="C",B119="C",B120="C",B121="C",B122="C",B123="C",B124="C",B125="C",B126="C",B127="C",B128="C",B129="C"),"C",SUM(B118:B129))</f>
        <v>1613068</v>
      </c>
      <c r="C544" s="18">
        <f t="shared" si="709"/>
        <v>5908714</v>
      </c>
      <c r="D544" s="18">
        <f t="shared" si="709"/>
        <v>680646</v>
      </c>
      <c r="E544" s="18">
        <f t="shared" si="709"/>
        <v>1051617</v>
      </c>
      <c r="F544" s="18">
        <f t="shared" si="709"/>
        <v>1085410</v>
      </c>
      <c r="G544" s="18">
        <f t="shared" si="709"/>
        <v>1729700</v>
      </c>
      <c r="H544" s="18">
        <f t="shared" si="709"/>
        <v>948592</v>
      </c>
      <c r="I544" s="18">
        <f t="shared" si="709"/>
        <v>210021</v>
      </c>
      <c r="J544" s="18">
        <f t="shared" si="709"/>
        <v>328940</v>
      </c>
      <c r="K544" s="18">
        <f t="shared" si="709"/>
        <v>548053</v>
      </c>
      <c r="L544" s="18">
        <f t="shared" si="709"/>
        <v>982081</v>
      </c>
      <c r="M544" s="18">
        <f t="shared" si="709"/>
        <v>402051</v>
      </c>
      <c r="N544" s="18">
        <f t="shared" si="709"/>
        <v>467590</v>
      </c>
      <c r="O544" s="18">
        <f t="shared" si="709"/>
        <v>172878</v>
      </c>
      <c r="P544" s="18">
        <f t="shared" si="709"/>
        <v>193126</v>
      </c>
      <c r="Q544" s="18">
        <f t="shared" si="709"/>
        <v>205872</v>
      </c>
      <c r="R544" s="18">
        <f t="shared" si="709"/>
        <v>2293462</v>
      </c>
      <c r="S544" s="18">
        <f t="shared" si="709"/>
        <v>1995326</v>
      </c>
      <c r="T544" s="18">
        <f t="shared" si="709"/>
        <v>655704</v>
      </c>
      <c r="U544" s="18">
        <f t="shared" si="709"/>
        <v>1223436</v>
      </c>
      <c r="V544" s="18">
        <f t="shared" si="709"/>
        <v>3562952</v>
      </c>
      <c r="W544" s="18">
        <f t="shared" si="709"/>
        <v>314533</v>
      </c>
      <c r="X544" s="18">
        <f t="shared" si="709"/>
        <v>474357</v>
      </c>
      <c r="Y544" s="18">
        <f t="shared" si="709"/>
        <v>244644</v>
      </c>
      <c r="Z544" s="18">
        <f t="shared" si="709"/>
        <v>4596485</v>
      </c>
      <c r="AA544" s="18">
        <f t="shared" si="709"/>
        <v>1142294</v>
      </c>
      <c r="AB544" s="18">
        <f t="shared" si="709"/>
        <v>633257</v>
      </c>
      <c r="AC544" s="18">
        <f t="shared" si="709"/>
        <v>2465351</v>
      </c>
      <c r="AD544" s="18">
        <f t="shared" si="709"/>
        <v>284396</v>
      </c>
      <c r="AE544" s="18">
        <f t="shared" si="709"/>
        <v>281505</v>
      </c>
      <c r="AF544" s="18">
        <f t="shared" si="709"/>
        <v>837018</v>
      </c>
      <c r="AG544" s="18">
        <f t="shared" si="709"/>
        <v>75581</v>
      </c>
      <c r="AH544" s="18">
        <f t="shared" si="709"/>
        <v>423473</v>
      </c>
      <c r="AI544" s="18">
        <f t="shared" si="709"/>
        <v>385105</v>
      </c>
      <c r="AJ544" s="18">
        <f t="shared" si="709"/>
        <v>31825407</v>
      </c>
      <c r="AL544" s="1" t="str">
        <f t="shared" si="703"/>
        <v>YE May-11</v>
      </c>
      <c r="AM544" s="43">
        <f t="shared" ref="AM544:BU544" si="710">IF(B544="C","C",B544/$AJ544)</f>
        <v>5.0684913471805718E-2</v>
      </c>
      <c r="AN544" s="43">
        <f t="shared" si="710"/>
        <v>0.18566028079389527</v>
      </c>
      <c r="AO544" s="43">
        <f t="shared" si="710"/>
        <v>2.1386874958111299E-2</v>
      </c>
      <c r="AP544" s="43">
        <f t="shared" si="710"/>
        <v>3.3043316618071847E-2</v>
      </c>
      <c r="AQ544" s="43">
        <f t="shared" si="710"/>
        <v>3.4105141216261584E-2</v>
      </c>
      <c r="AR544" s="43">
        <f t="shared" si="710"/>
        <v>5.4349658434847355E-2</v>
      </c>
      <c r="AS544" s="43">
        <f t="shared" si="710"/>
        <v>2.980612313928931E-2</v>
      </c>
      <c r="AT544" s="43">
        <f t="shared" si="710"/>
        <v>6.5991614812655813E-3</v>
      </c>
      <c r="AU544" s="43">
        <f t="shared" si="710"/>
        <v>1.0335767269213557E-2</v>
      </c>
      <c r="AV544" s="43">
        <f t="shared" si="710"/>
        <v>1.7220612449669537E-2</v>
      </c>
      <c r="AW544" s="43">
        <f t="shared" si="710"/>
        <v>3.0858395620832122E-2</v>
      </c>
      <c r="AX544" s="43">
        <f t="shared" si="710"/>
        <v>1.2633019901363712E-2</v>
      </c>
      <c r="AY544" s="43">
        <f t="shared" si="710"/>
        <v>1.4692349417558117E-2</v>
      </c>
      <c r="AZ544" s="43">
        <f t="shared" si="710"/>
        <v>5.432075071341586E-3</v>
      </c>
      <c r="BA544" s="43">
        <f t="shared" si="710"/>
        <v>6.0682963143252186E-3</v>
      </c>
      <c r="BB544" s="43">
        <f t="shared" si="710"/>
        <v>6.4687939418967997E-3</v>
      </c>
      <c r="BC544" s="43">
        <f t="shared" si="710"/>
        <v>7.2063870227959695E-2</v>
      </c>
      <c r="BD544" s="43">
        <f t="shared" si="710"/>
        <v>6.2696008883719859E-2</v>
      </c>
      <c r="BE544" s="43">
        <f t="shared" si="710"/>
        <v>2.0603161492954356E-2</v>
      </c>
      <c r="BF544" s="43">
        <f t="shared" si="710"/>
        <v>3.8442116388330873E-2</v>
      </c>
      <c r="BG544" s="43">
        <f t="shared" si="710"/>
        <v>0.11195306944542767</v>
      </c>
      <c r="BH544" s="43">
        <f t="shared" si="710"/>
        <v>9.8830786358835888E-3</v>
      </c>
      <c r="BI544" s="43">
        <f t="shared" si="710"/>
        <v>1.4904978277261309E-2</v>
      </c>
      <c r="BJ544" s="43">
        <f t="shared" si="710"/>
        <v>7.6870658716163475E-3</v>
      </c>
      <c r="BK544" s="43">
        <f t="shared" si="710"/>
        <v>0.14442816080875259</v>
      </c>
      <c r="BL544" s="43">
        <f t="shared" si="710"/>
        <v>3.589251820094555E-2</v>
      </c>
      <c r="BM544" s="43">
        <f t="shared" si="710"/>
        <v>1.989784451146218E-2</v>
      </c>
      <c r="BN544" s="43">
        <f t="shared" si="710"/>
        <v>7.7464869498762426E-2</v>
      </c>
      <c r="BO544" s="43">
        <f t="shared" si="710"/>
        <v>8.9361308089477062E-3</v>
      </c>
      <c r="BP544" s="43">
        <f t="shared" si="710"/>
        <v>8.8452914364928626E-3</v>
      </c>
      <c r="BQ544" s="43">
        <f t="shared" si="710"/>
        <v>2.6300307801248229E-2</v>
      </c>
      <c r="BR544" s="43">
        <f t="shared" si="710"/>
        <v>2.3748635799064567E-3</v>
      </c>
      <c r="BS544" s="43">
        <f t="shared" si="710"/>
        <v>1.3306129910608842E-2</v>
      </c>
      <c r="BT544" s="43">
        <f t="shared" si="710"/>
        <v>1.2100552241170081E-2</v>
      </c>
      <c r="BU544" s="43">
        <f t="shared" si="710"/>
        <v>1</v>
      </c>
    </row>
    <row r="545" spans="1:73">
      <c r="A545" s="2" t="str">
        <f>"YE "&amp;TEXT(A130,"mmm-yy")</f>
        <v>YE Jun-11</v>
      </c>
      <c r="B545" s="18">
        <f t="shared" ref="B545:AJ545" si="711">IF(OR(B119="C",B120="C",B121="C",B122="C",B123="C",B124="C",B125="C",B126="C",B127="C",B128="C",B129="C",B130="C"),"C",SUM(B119:B130))</f>
        <v>1613996</v>
      </c>
      <c r="C545" s="18">
        <f t="shared" si="711"/>
        <v>5954895</v>
      </c>
      <c r="D545" s="18">
        <f t="shared" si="711"/>
        <v>685367</v>
      </c>
      <c r="E545" s="18">
        <f t="shared" si="711"/>
        <v>1053288</v>
      </c>
      <c r="F545" s="18">
        <f t="shared" si="711"/>
        <v>1091292</v>
      </c>
      <c r="G545" s="18">
        <f t="shared" si="711"/>
        <v>1723456</v>
      </c>
      <c r="H545" s="18">
        <f t="shared" si="711"/>
        <v>949166</v>
      </c>
      <c r="I545" s="18">
        <f t="shared" si="711"/>
        <v>209695</v>
      </c>
      <c r="J545" s="18">
        <f t="shared" si="711"/>
        <v>330683</v>
      </c>
      <c r="K545" s="18">
        <f t="shared" si="711"/>
        <v>543935</v>
      </c>
      <c r="L545" s="18">
        <f t="shared" si="711"/>
        <v>981676</v>
      </c>
      <c r="M545" s="18">
        <f t="shared" si="711"/>
        <v>400131</v>
      </c>
      <c r="N545" s="18">
        <f t="shared" si="711"/>
        <v>466705</v>
      </c>
      <c r="O545" s="18">
        <f t="shared" si="711"/>
        <v>173274</v>
      </c>
      <c r="P545" s="18">
        <f t="shared" si="711"/>
        <v>193767</v>
      </c>
      <c r="Q545" s="18">
        <f t="shared" si="711"/>
        <v>205552</v>
      </c>
      <c r="R545" s="18">
        <f t="shared" si="711"/>
        <v>2308867</v>
      </c>
      <c r="S545" s="18">
        <f t="shared" si="711"/>
        <v>2010032</v>
      </c>
      <c r="T545" s="18">
        <f t="shared" si="711"/>
        <v>658626</v>
      </c>
      <c r="U545" s="18">
        <f t="shared" si="711"/>
        <v>1230836</v>
      </c>
      <c r="V545" s="18">
        <f t="shared" si="711"/>
        <v>3504865</v>
      </c>
      <c r="W545" s="18">
        <f t="shared" si="711"/>
        <v>320837</v>
      </c>
      <c r="X545" s="18">
        <f t="shared" si="711"/>
        <v>476085</v>
      </c>
      <c r="Y545" s="18">
        <f t="shared" si="711"/>
        <v>248817</v>
      </c>
      <c r="Z545" s="18">
        <f t="shared" si="711"/>
        <v>4550602</v>
      </c>
      <c r="AA545" s="18">
        <f t="shared" si="711"/>
        <v>1144268</v>
      </c>
      <c r="AB545" s="18">
        <f t="shared" si="711"/>
        <v>637114</v>
      </c>
      <c r="AC545" s="18">
        <f t="shared" si="711"/>
        <v>2440810</v>
      </c>
      <c r="AD545" s="18">
        <f t="shared" si="711"/>
        <v>285343</v>
      </c>
      <c r="AE545" s="18">
        <f t="shared" si="711"/>
        <v>281171</v>
      </c>
      <c r="AF545" s="18">
        <f t="shared" si="711"/>
        <v>833792</v>
      </c>
      <c r="AG545" s="18">
        <f t="shared" si="711"/>
        <v>75039</v>
      </c>
      <c r="AH545" s="18">
        <f t="shared" si="711"/>
        <v>424484</v>
      </c>
      <c r="AI545" s="18">
        <f t="shared" si="711"/>
        <v>383060</v>
      </c>
      <c r="AJ545" s="18">
        <f t="shared" si="711"/>
        <v>31830870</v>
      </c>
      <c r="AL545" s="1" t="str">
        <f t="shared" si="703"/>
        <v>YE Jun-11</v>
      </c>
      <c r="AM545" s="43">
        <f t="shared" ref="AM545:BU545" si="712">IF(B545="C","C",B545/$AJ545)</f>
        <v>5.0705368719108211E-2</v>
      </c>
      <c r="AN545" s="43">
        <f t="shared" si="712"/>
        <v>0.18707924100095286</v>
      </c>
      <c r="AO545" s="43">
        <f t="shared" si="712"/>
        <v>2.1531519559471669E-2</v>
      </c>
      <c r="AP545" s="43">
        <f t="shared" si="712"/>
        <v>3.3090141739763948E-2</v>
      </c>
      <c r="AQ545" s="43">
        <f t="shared" si="712"/>
        <v>3.4284077061041689E-2</v>
      </c>
      <c r="AR545" s="43">
        <f t="shared" si="712"/>
        <v>5.4144168852437898E-2</v>
      </c>
      <c r="AS545" s="43">
        <f t="shared" si="712"/>
        <v>2.9819040447213663E-2</v>
      </c>
      <c r="AT545" s="43">
        <f t="shared" si="712"/>
        <v>6.5877872643757456E-3</v>
      </c>
      <c r="AU545" s="43">
        <f t="shared" si="712"/>
        <v>1.038875154841825E-2</v>
      </c>
      <c r="AV545" s="43">
        <f t="shared" si="712"/>
        <v>1.7088285679907587E-2</v>
      </c>
      <c r="AW545" s="43">
        <f t="shared" si="712"/>
        <v>3.0840376024909154E-2</v>
      </c>
      <c r="AX545" s="43">
        <f t="shared" si="712"/>
        <v>1.257053294490537E-2</v>
      </c>
      <c r="AY545" s="43">
        <f t="shared" si="712"/>
        <v>1.4662024632063151E-2</v>
      </c>
      <c r="AZ545" s="43">
        <f t="shared" si="712"/>
        <v>5.4435835401294404E-3</v>
      </c>
      <c r="BA545" s="43">
        <f t="shared" si="712"/>
        <v>6.0873925217878114E-3</v>
      </c>
      <c r="BB545" s="43">
        <f t="shared" si="712"/>
        <v>6.4576305957078769E-3</v>
      </c>
      <c r="BC545" s="43">
        <f t="shared" si="712"/>
        <v>7.2535466357030134E-2</v>
      </c>
      <c r="BD545" s="43">
        <f t="shared" si="712"/>
        <v>6.3147252965438896E-2</v>
      </c>
      <c r="BE545" s="43">
        <f t="shared" si="712"/>
        <v>2.0691423137350628E-2</v>
      </c>
      <c r="BF545" s="43">
        <f t="shared" si="712"/>
        <v>3.8667997450273904E-2</v>
      </c>
      <c r="BG545" s="43">
        <f t="shared" si="712"/>
        <v>0.11010899168008917</v>
      </c>
      <c r="BH545" s="43">
        <f t="shared" si="712"/>
        <v>1.0079429183054061E-2</v>
      </c>
      <c r="BI545" s="43">
        <f t="shared" si="712"/>
        <v>1.4956707121106021E-2</v>
      </c>
      <c r="BJ545" s="43">
        <f t="shared" si="712"/>
        <v>7.8168457224072098E-3</v>
      </c>
      <c r="BK545" s="43">
        <f t="shared" si="712"/>
        <v>0.14296191087456925</v>
      </c>
      <c r="BL545" s="43">
        <f t="shared" si="712"/>
        <v>3.5948373387218131E-2</v>
      </c>
      <c r="BM545" s="43">
        <f t="shared" si="712"/>
        <v>2.0015601207255724E-2</v>
      </c>
      <c r="BN545" s="43">
        <f t="shared" si="712"/>
        <v>7.6680593398798083E-2</v>
      </c>
      <c r="BO545" s="43">
        <f t="shared" si="712"/>
        <v>8.9643481312323536E-3</v>
      </c>
      <c r="BP545" s="43">
        <f t="shared" si="712"/>
        <v>8.8332803972998534E-3</v>
      </c>
      <c r="BQ545" s="43">
        <f t="shared" si="712"/>
        <v>2.6194445831986369E-2</v>
      </c>
      <c r="BR545" s="43">
        <f t="shared" si="712"/>
        <v>2.3574284962993471E-3</v>
      </c>
      <c r="BS545" s="43">
        <f t="shared" si="712"/>
        <v>1.3335607854890552E-2</v>
      </c>
      <c r="BT545" s="43">
        <f t="shared" si="712"/>
        <v>1.2034229664473513E-2</v>
      </c>
      <c r="BU545" s="43">
        <f t="shared" si="712"/>
        <v>1</v>
      </c>
    </row>
    <row r="546" spans="1:73">
      <c r="A546" s="2" t="str">
        <f>"YE "&amp;TEXT(A131,"mmm-yy")</f>
        <v>YE Jul-11</v>
      </c>
      <c r="B546" s="18">
        <f t="shared" ref="B546:AJ546" si="713">IF(OR(B120="C",B121="C",B122="C",B123="C",B124="C",B125="C",B126="C",B127="C",B128="C",B129="C",B130="C",B131="C"),"C",SUM(B120:B131))</f>
        <v>1624683</v>
      </c>
      <c r="C546" s="18">
        <f t="shared" si="713"/>
        <v>6024171</v>
      </c>
      <c r="D546" s="18">
        <f t="shared" si="713"/>
        <v>689378</v>
      </c>
      <c r="E546" s="18">
        <f t="shared" si="713"/>
        <v>1058059</v>
      </c>
      <c r="F546" s="18">
        <f t="shared" si="713"/>
        <v>1102634</v>
      </c>
      <c r="G546" s="18">
        <f t="shared" si="713"/>
        <v>1723813</v>
      </c>
      <c r="H546" s="18">
        <f t="shared" si="713"/>
        <v>948917</v>
      </c>
      <c r="I546" s="18">
        <f t="shared" si="713"/>
        <v>210320</v>
      </c>
      <c r="J546" s="18">
        <f t="shared" si="713"/>
        <v>329696</v>
      </c>
      <c r="K546" s="18">
        <f t="shared" si="713"/>
        <v>545678</v>
      </c>
      <c r="L546" s="18">
        <f t="shared" si="713"/>
        <v>975496</v>
      </c>
      <c r="M546" s="18">
        <f t="shared" si="713"/>
        <v>391160</v>
      </c>
      <c r="N546" s="18">
        <f t="shared" si="713"/>
        <v>466672</v>
      </c>
      <c r="O546" s="18">
        <f t="shared" si="713"/>
        <v>172887</v>
      </c>
      <c r="P546" s="18">
        <f t="shared" si="713"/>
        <v>194302</v>
      </c>
      <c r="Q546" s="18">
        <f t="shared" si="713"/>
        <v>207020</v>
      </c>
      <c r="R546" s="18">
        <f t="shared" si="713"/>
        <v>2337790</v>
      </c>
      <c r="S546" s="18">
        <f t="shared" si="713"/>
        <v>2033010</v>
      </c>
      <c r="T546" s="18">
        <f t="shared" si="713"/>
        <v>662094</v>
      </c>
      <c r="U546" s="18">
        <f t="shared" si="713"/>
        <v>1240937</v>
      </c>
      <c r="V546" s="18">
        <f t="shared" si="713"/>
        <v>3424052</v>
      </c>
      <c r="W546" s="18">
        <f t="shared" si="713"/>
        <v>326796</v>
      </c>
      <c r="X546" s="18">
        <f t="shared" si="713"/>
        <v>473998</v>
      </c>
      <c r="Y546" s="18">
        <f t="shared" si="713"/>
        <v>256623</v>
      </c>
      <c r="Z546" s="18">
        <f t="shared" si="713"/>
        <v>4481467</v>
      </c>
      <c r="AA546" s="18">
        <f t="shared" si="713"/>
        <v>1139834</v>
      </c>
      <c r="AB546" s="18">
        <f t="shared" si="713"/>
        <v>650845</v>
      </c>
      <c r="AC546" s="18">
        <f t="shared" si="713"/>
        <v>2412355</v>
      </c>
      <c r="AD546" s="18">
        <f t="shared" si="713"/>
        <v>286860</v>
      </c>
      <c r="AE546" s="18">
        <f t="shared" si="713"/>
        <v>278969</v>
      </c>
      <c r="AF546" s="18">
        <f t="shared" si="713"/>
        <v>839239</v>
      </c>
      <c r="AG546" s="18">
        <f t="shared" si="713"/>
        <v>74988</v>
      </c>
      <c r="AH546" s="18">
        <f t="shared" si="713"/>
        <v>423950</v>
      </c>
      <c r="AI546" s="18">
        <f t="shared" si="713"/>
        <v>380306</v>
      </c>
      <c r="AJ546" s="18">
        <f t="shared" si="713"/>
        <v>31874500</v>
      </c>
      <c r="AL546" s="1" t="str">
        <f t="shared" si="703"/>
        <v>YE Jul-11</v>
      </c>
      <c r="AM546" s="43">
        <f t="shared" ref="AM546:BU546" si="714">IF(B546="C","C",B546/$AJ546)</f>
        <v>5.0971246607789927E-2</v>
      </c>
      <c r="AN546" s="43">
        <f t="shared" si="714"/>
        <v>0.18899656465199455</v>
      </c>
      <c r="AO546" s="43">
        <f t="shared" si="714"/>
        <v>2.1627884358970336E-2</v>
      </c>
      <c r="AP546" s="43">
        <f t="shared" si="714"/>
        <v>3.3194528541624184E-2</v>
      </c>
      <c r="AQ546" s="43">
        <f t="shared" si="714"/>
        <v>3.4592981850695696E-2</v>
      </c>
      <c r="AR546" s="43">
        <f t="shared" si="714"/>
        <v>5.4081256176567477E-2</v>
      </c>
      <c r="AS546" s="43">
        <f t="shared" si="714"/>
        <v>2.9770412084895448E-2</v>
      </c>
      <c r="AT546" s="43">
        <f t="shared" si="714"/>
        <v>6.5983780137727653E-3</v>
      </c>
      <c r="AU546" s="43">
        <f t="shared" si="714"/>
        <v>1.0343566173587037E-2</v>
      </c>
      <c r="AV546" s="43">
        <f t="shared" si="714"/>
        <v>1.7119578346327002E-2</v>
      </c>
      <c r="AW546" s="43">
        <f t="shared" si="714"/>
        <v>3.0604276145508164E-2</v>
      </c>
      <c r="AX546" s="43">
        <f t="shared" si="714"/>
        <v>1.2271878774569013E-2</v>
      </c>
      <c r="AY546" s="43">
        <f t="shared" si="714"/>
        <v>1.4640919857566393E-2</v>
      </c>
      <c r="AZ546" s="43">
        <f t="shared" si="714"/>
        <v>5.42399096456415E-3</v>
      </c>
      <c r="BA546" s="43">
        <f t="shared" si="714"/>
        <v>6.0958446407002459E-3</v>
      </c>
      <c r="BB546" s="43">
        <f t="shared" si="714"/>
        <v>6.494846977991812E-3</v>
      </c>
      <c r="BC546" s="43">
        <f t="shared" si="714"/>
        <v>7.3343581860107615E-2</v>
      </c>
      <c r="BD546" s="43">
        <f t="shared" si="714"/>
        <v>6.3781706379707911E-2</v>
      </c>
      <c r="BE546" s="43">
        <f t="shared" si="714"/>
        <v>2.0771902304349874E-2</v>
      </c>
      <c r="BF546" s="43">
        <f t="shared" si="714"/>
        <v>3.8931967560275456E-2</v>
      </c>
      <c r="BG546" s="43">
        <f t="shared" si="714"/>
        <v>0.10742292428116519</v>
      </c>
      <c r="BH546" s="43">
        <f t="shared" si="714"/>
        <v>1.025258435426438E-2</v>
      </c>
      <c r="BI546" s="43">
        <f t="shared" si="714"/>
        <v>1.487075875700011E-2</v>
      </c>
      <c r="BJ546" s="43">
        <f t="shared" si="714"/>
        <v>8.0510439379441242E-3</v>
      </c>
      <c r="BK546" s="43">
        <f t="shared" si="714"/>
        <v>0.14059724858429151</v>
      </c>
      <c r="BL546" s="43">
        <f t="shared" si="714"/>
        <v>3.5760058981317351E-2</v>
      </c>
      <c r="BM546" s="43">
        <f t="shared" si="714"/>
        <v>2.0418986964501402E-2</v>
      </c>
      <c r="BN546" s="43">
        <f t="shared" si="714"/>
        <v>7.5682912673139965E-2</v>
      </c>
      <c r="BO546" s="43">
        <f t="shared" si="714"/>
        <v>8.9996705830679702E-3</v>
      </c>
      <c r="BP546" s="43">
        <f t="shared" si="714"/>
        <v>8.7521059153869082E-3</v>
      </c>
      <c r="BQ546" s="43">
        <f t="shared" si="714"/>
        <v>2.6329479678112597E-2</v>
      </c>
      <c r="BR546" s="43">
        <f t="shared" si="714"/>
        <v>2.3526016094370106E-3</v>
      </c>
      <c r="BS546" s="43">
        <f t="shared" si="714"/>
        <v>1.3300600793737941E-2</v>
      </c>
      <c r="BT546" s="43">
        <f t="shared" si="714"/>
        <v>1.1931355785973114E-2</v>
      </c>
      <c r="BU546" s="43">
        <f t="shared" si="714"/>
        <v>1</v>
      </c>
    </row>
    <row r="547" spans="1:73">
      <c r="A547" s="2" t="str">
        <f>"YE "&amp;TEXT(A132,"mmm-yy")</f>
        <v>YE Aug-11</v>
      </c>
      <c r="B547" s="18">
        <f t="shared" ref="B547:AJ547" si="715">IF(OR(B121="C",B122="C",B123="C",B124="C",B125="C",B126="C",B127="C",B128="C",B129="C",B130="C",B131="C",B132="C"),"C",SUM(B121:B132))</f>
        <v>1630464</v>
      </c>
      <c r="C547" s="18">
        <f t="shared" si="715"/>
        <v>6090190</v>
      </c>
      <c r="D547" s="18">
        <f t="shared" si="715"/>
        <v>691205</v>
      </c>
      <c r="E547" s="18">
        <f t="shared" si="715"/>
        <v>1065822</v>
      </c>
      <c r="F547" s="18">
        <f t="shared" si="715"/>
        <v>1131085</v>
      </c>
      <c r="G547" s="18">
        <f t="shared" si="715"/>
        <v>1735821</v>
      </c>
      <c r="H547" s="18">
        <f t="shared" si="715"/>
        <v>958831</v>
      </c>
      <c r="I547" s="18">
        <f t="shared" si="715"/>
        <v>211064</v>
      </c>
      <c r="J547" s="18">
        <f t="shared" si="715"/>
        <v>331728</v>
      </c>
      <c r="K547" s="18">
        <f t="shared" si="715"/>
        <v>545988</v>
      </c>
      <c r="L547" s="18">
        <f t="shared" si="715"/>
        <v>982923</v>
      </c>
      <c r="M547" s="18">
        <f t="shared" si="715"/>
        <v>394563</v>
      </c>
      <c r="N547" s="18">
        <f t="shared" si="715"/>
        <v>467657</v>
      </c>
      <c r="O547" s="18">
        <f t="shared" si="715"/>
        <v>172857</v>
      </c>
      <c r="P547" s="18">
        <f t="shared" si="715"/>
        <v>192155</v>
      </c>
      <c r="Q547" s="18">
        <f t="shared" si="715"/>
        <v>207713</v>
      </c>
      <c r="R547" s="18">
        <f t="shared" si="715"/>
        <v>2395488</v>
      </c>
      <c r="S547" s="18">
        <f t="shared" si="715"/>
        <v>2083451</v>
      </c>
      <c r="T547" s="18">
        <f t="shared" si="715"/>
        <v>668204</v>
      </c>
      <c r="U547" s="18">
        <f t="shared" si="715"/>
        <v>1249769</v>
      </c>
      <c r="V547" s="18">
        <f t="shared" si="715"/>
        <v>3363989</v>
      </c>
      <c r="W547" s="18">
        <f t="shared" si="715"/>
        <v>329148</v>
      </c>
      <c r="X547" s="18">
        <f t="shared" si="715"/>
        <v>472197</v>
      </c>
      <c r="Y547" s="18">
        <f t="shared" si="715"/>
        <v>260770</v>
      </c>
      <c r="Z547" s="18">
        <f t="shared" si="715"/>
        <v>4426102</v>
      </c>
      <c r="AA547" s="18">
        <f t="shared" si="715"/>
        <v>1136534</v>
      </c>
      <c r="AB547" s="18">
        <f t="shared" si="715"/>
        <v>657522</v>
      </c>
      <c r="AC547" s="18">
        <f t="shared" si="715"/>
        <v>2407202</v>
      </c>
      <c r="AD547" s="18">
        <f t="shared" si="715"/>
        <v>288392</v>
      </c>
      <c r="AE547" s="18">
        <f t="shared" si="715"/>
        <v>280586</v>
      </c>
      <c r="AF547" s="18">
        <f t="shared" si="715"/>
        <v>846032</v>
      </c>
      <c r="AG547" s="18">
        <f t="shared" si="715"/>
        <v>74827</v>
      </c>
      <c r="AH547" s="18">
        <f t="shared" si="715"/>
        <v>422464</v>
      </c>
      <c r="AI547" s="18">
        <f t="shared" si="715"/>
        <v>381439</v>
      </c>
      <c r="AJ547" s="18">
        <f t="shared" si="715"/>
        <v>32044612</v>
      </c>
      <c r="AL547" s="1" t="str">
        <f>A547</f>
        <v>YE Aug-11</v>
      </c>
      <c r="AM547" s="43">
        <f t="shared" ref="AM547:BU547" si="716">IF(B547="C","C",B547/$AJ547)</f>
        <v>5.0881065434650916E-2</v>
      </c>
      <c r="AN547" s="43">
        <f t="shared" si="716"/>
        <v>0.19005347919331961</v>
      </c>
      <c r="AO547" s="43">
        <f t="shared" si="716"/>
        <v>2.1570084855450894E-2</v>
      </c>
      <c r="AP547" s="43">
        <f t="shared" si="716"/>
        <v>3.3260568110482974E-2</v>
      </c>
      <c r="AQ547" s="43">
        <f t="shared" si="716"/>
        <v>3.5297197544473309E-2</v>
      </c>
      <c r="AR547" s="43">
        <f t="shared" si="716"/>
        <v>5.416888804894876E-2</v>
      </c>
      <c r="AS547" s="43">
        <f t="shared" si="716"/>
        <v>2.9921754084586825E-2</v>
      </c>
      <c r="AT547" s="43">
        <f t="shared" si="716"/>
        <v>6.5865675015818574E-3</v>
      </c>
      <c r="AU547" s="43">
        <f t="shared" si="716"/>
        <v>1.035206792330642E-2</v>
      </c>
      <c r="AV547" s="43">
        <f t="shared" si="716"/>
        <v>1.703837138049916E-2</v>
      </c>
      <c r="AW547" s="43">
        <f t="shared" si="716"/>
        <v>3.0673580943966494E-2</v>
      </c>
      <c r="AX547" s="43">
        <f t="shared" si="716"/>
        <v>1.2312927989266963E-2</v>
      </c>
      <c r="AY547" s="43">
        <f t="shared" si="716"/>
        <v>1.4593935479699364E-2</v>
      </c>
      <c r="AZ547" s="43">
        <f t="shared" si="716"/>
        <v>5.3942609759169494E-3</v>
      </c>
      <c r="BA547" s="43">
        <f t="shared" si="716"/>
        <v>5.9964839018802913E-3</v>
      </c>
      <c r="BB547" s="43">
        <f t="shared" si="716"/>
        <v>6.481994539362811E-3</v>
      </c>
      <c r="BC547" s="43">
        <f t="shared" si="716"/>
        <v>7.475478248886272E-2</v>
      </c>
      <c r="BD547" s="43">
        <f t="shared" si="716"/>
        <v>6.5017201643758391E-2</v>
      </c>
      <c r="BE547" s="43">
        <f t="shared" si="716"/>
        <v>2.0852304281293841E-2</v>
      </c>
      <c r="BF547" s="43">
        <f t="shared" si="716"/>
        <v>3.9000909107590381E-2</v>
      </c>
      <c r="BG547" s="43">
        <f t="shared" si="716"/>
        <v>0.10497830337281037</v>
      </c>
      <c r="BH547" s="43">
        <f t="shared" si="716"/>
        <v>1.0271555168151201E-2</v>
      </c>
      <c r="BI547" s="43">
        <f t="shared" si="716"/>
        <v>1.4735612963577152E-2</v>
      </c>
      <c r="BJ547" s="43">
        <f t="shared" si="716"/>
        <v>8.1377175045839224E-3</v>
      </c>
      <c r="BK547" s="43">
        <f t="shared" si="716"/>
        <v>0.13812312659613415</v>
      </c>
      <c r="BL547" s="43">
        <f t="shared" si="716"/>
        <v>3.5467241731620906E-2</v>
      </c>
      <c r="BM547" s="43">
        <f t="shared" si="716"/>
        <v>2.0518956509755836E-2</v>
      </c>
      <c r="BN547" s="43">
        <f t="shared" si="716"/>
        <v>7.5120335362462806E-2</v>
      </c>
      <c r="BO547" s="43">
        <f t="shared" si="716"/>
        <v>8.9997032886527072E-3</v>
      </c>
      <c r="BP547" s="43">
        <f t="shared" si="716"/>
        <v>8.7561053945667995E-3</v>
      </c>
      <c r="BQ547" s="43">
        <f t="shared" si="716"/>
        <v>2.6401692740108697E-2</v>
      </c>
      <c r="BR547" s="43">
        <f t="shared" si="716"/>
        <v>2.3350883449610813E-3</v>
      </c>
      <c r="BS547" s="43">
        <f t="shared" si="716"/>
        <v>1.3183620385230441E-2</v>
      </c>
      <c r="BT547" s="43">
        <f t="shared" si="716"/>
        <v>1.1903373958779715E-2</v>
      </c>
      <c r="BU547" s="43">
        <f t="shared" si="716"/>
        <v>1</v>
      </c>
    </row>
    <row r="548" spans="1:73">
      <c r="A548" s="2" t="str">
        <f>"YE "&amp;TEXT(A133,"mmm-yy")</f>
        <v>YE Sep-11</v>
      </c>
      <c r="B548" s="18">
        <f t="shared" ref="B548:AJ548" si="717">IF(OR(B122="C",B123="C",B124="C",B125="C",B126="C",B127="C",B128="C",B129="C",B130="C",B131="C",B132="C",B133="C"),"C",SUM(B122:B133))</f>
        <v>1637357</v>
      </c>
      <c r="C548" s="18">
        <f t="shared" si="717"/>
        <v>6140210</v>
      </c>
      <c r="D548" s="18">
        <f t="shared" si="717"/>
        <v>700162</v>
      </c>
      <c r="E548" s="18">
        <f t="shared" si="717"/>
        <v>1067113</v>
      </c>
      <c r="F548" s="18">
        <f t="shared" si="717"/>
        <v>1141802</v>
      </c>
      <c r="G548" s="18">
        <f t="shared" si="717"/>
        <v>1722546</v>
      </c>
      <c r="H548" s="18">
        <f t="shared" si="717"/>
        <v>966792</v>
      </c>
      <c r="I548" s="18">
        <f t="shared" si="717"/>
        <v>212683</v>
      </c>
      <c r="J548" s="18">
        <f t="shared" si="717"/>
        <v>334963</v>
      </c>
      <c r="K548" s="18">
        <f t="shared" si="717"/>
        <v>553738</v>
      </c>
      <c r="L548" s="18">
        <f t="shared" si="717"/>
        <v>993374</v>
      </c>
      <c r="M548" s="18">
        <f t="shared" si="717"/>
        <v>395712</v>
      </c>
      <c r="N548" s="18">
        <f t="shared" si="717"/>
        <v>457066</v>
      </c>
      <c r="O548" s="18">
        <f t="shared" si="717"/>
        <v>170916</v>
      </c>
      <c r="P548" s="18">
        <f t="shared" si="717"/>
        <v>190383</v>
      </c>
      <c r="Q548" s="18">
        <f t="shared" si="717"/>
        <v>207573</v>
      </c>
      <c r="R548" s="18">
        <f t="shared" si="717"/>
        <v>2413937</v>
      </c>
      <c r="S548" s="18">
        <f t="shared" si="717"/>
        <v>2096105</v>
      </c>
      <c r="T548" s="18">
        <f t="shared" si="717"/>
        <v>668440</v>
      </c>
      <c r="U548" s="18">
        <f t="shared" si="717"/>
        <v>1250235</v>
      </c>
      <c r="V548" s="18">
        <f t="shared" si="717"/>
        <v>3275148</v>
      </c>
      <c r="W548" s="18">
        <f t="shared" si="717"/>
        <v>327831</v>
      </c>
      <c r="X548" s="18">
        <f t="shared" si="717"/>
        <v>464962</v>
      </c>
      <c r="Y548" s="18">
        <f t="shared" si="717"/>
        <v>262877</v>
      </c>
      <c r="Z548" s="18">
        <f t="shared" si="717"/>
        <v>4330817</v>
      </c>
      <c r="AA548" s="18">
        <f t="shared" si="717"/>
        <v>1132224</v>
      </c>
      <c r="AB548" s="18">
        <f t="shared" si="717"/>
        <v>660047</v>
      </c>
      <c r="AC548" s="18">
        <f t="shared" si="717"/>
        <v>2389178</v>
      </c>
      <c r="AD548" s="18">
        <f t="shared" si="717"/>
        <v>288484</v>
      </c>
      <c r="AE548" s="18">
        <f t="shared" si="717"/>
        <v>281726</v>
      </c>
      <c r="AF548" s="18">
        <f t="shared" si="717"/>
        <v>857342</v>
      </c>
      <c r="AG548" s="18">
        <f t="shared" si="717"/>
        <v>75849</v>
      </c>
      <c r="AH548" s="18">
        <f t="shared" si="717"/>
        <v>419560</v>
      </c>
      <c r="AI548" s="18">
        <f t="shared" si="717"/>
        <v>389892</v>
      </c>
      <c r="AJ548" s="18">
        <f t="shared" si="717"/>
        <v>32050107</v>
      </c>
      <c r="AL548" s="1" t="str">
        <f>A548</f>
        <v>YE Sep-11</v>
      </c>
      <c r="AM548" s="43">
        <f t="shared" ref="AM548:BU548" si="718">IF(B548="C","C",B548/$AJ548)</f>
        <v>5.1087411346239814E-2</v>
      </c>
      <c r="AN548" s="43">
        <f t="shared" si="718"/>
        <v>0.19158157568709522</v>
      </c>
      <c r="AO548" s="43">
        <f t="shared" si="718"/>
        <v>2.1845855304008812E-2</v>
      </c>
      <c r="AP548" s="43">
        <f t="shared" si="718"/>
        <v>3.3295146253333879E-2</v>
      </c>
      <c r="AQ548" s="43">
        <f t="shared" si="718"/>
        <v>3.5625528488875249E-2</v>
      </c>
      <c r="AR548" s="43">
        <f t="shared" si="718"/>
        <v>5.3745405592561669E-2</v>
      </c>
      <c r="AS548" s="43">
        <f t="shared" si="718"/>
        <v>3.0165016297761502E-2</v>
      </c>
      <c r="AT548" s="43">
        <f t="shared" si="718"/>
        <v>6.6359528846502763E-3</v>
      </c>
      <c r="AU548" s="43">
        <f t="shared" si="718"/>
        <v>1.0451228758768262E-2</v>
      </c>
      <c r="AV548" s="43">
        <f t="shared" si="718"/>
        <v>1.7277259011958992E-2</v>
      </c>
      <c r="AW548" s="43">
        <f t="shared" si="718"/>
        <v>3.0994405104482179E-2</v>
      </c>
      <c r="AX548" s="43">
        <f t="shared" si="718"/>
        <v>1.2346667048568669E-2</v>
      </c>
      <c r="AY548" s="43">
        <f t="shared" si="718"/>
        <v>1.4260982030418807E-2</v>
      </c>
      <c r="AZ548" s="43">
        <f t="shared" si="718"/>
        <v>5.3327747080532369E-3</v>
      </c>
      <c r="BA548" s="43">
        <f t="shared" si="718"/>
        <v>5.9401673760402732E-3</v>
      </c>
      <c r="BB548" s="43">
        <f t="shared" si="718"/>
        <v>6.4765150394037688E-3</v>
      </c>
      <c r="BC548" s="43">
        <f t="shared" si="718"/>
        <v>7.5317595663565176E-2</v>
      </c>
      <c r="BD548" s="43">
        <f t="shared" si="718"/>
        <v>6.5400873700671269E-2</v>
      </c>
      <c r="BE548" s="43">
        <f t="shared" si="718"/>
        <v>2.0856092617725114E-2</v>
      </c>
      <c r="BF548" s="43">
        <f t="shared" si="718"/>
        <v>3.9008762123633474E-2</v>
      </c>
      <c r="BG548" s="43">
        <f t="shared" si="718"/>
        <v>0.10218836398892521</v>
      </c>
      <c r="BH548" s="43">
        <f t="shared" si="718"/>
        <v>1.0228702200588597E-2</v>
      </c>
      <c r="BI548" s="43">
        <f t="shared" si="718"/>
        <v>1.4507346262525738E-2</v>
      </c>
      <c r="BJ548" s="43">
        <f t="shared" si="718"/>
        <v>8.202063100756574E-3</v>
      </c>
      <c r="BK548" s="43">
        <f t="shared" si="718"/>
        <v>0.13512644435165225</v>
      </c>
      <c r="BL548" s="43">
        <f t="shared" si="718"/>
        <v>3.5326683932755669E-2</v>
      </c>
      <c r="BM548" s="43">
        <f t="shared" si="718"/>
        <v>2.0594221417107907E-2</v>
      </c>
      <c r="BN548" s="43">
        <f t="shared" si="718"/>
        <v>7.454508654214477E-2</v>
      </c>
      <c r="BO548" s="43">
        <f t="shared" si="718"/>
        <v>9.0010307921904904E-3</v>
      </c>
      <c r="BP548" s="43">
        <f t="shared" si="718"/>
        <v>8.7901734618233886E-3</v>
      </c>
      <c r="BQ548" s="43">
        <f t="shared" si="718"/>
        <v>2.6750051099673395E-2</v>
      </c>
      <c r="BR548" s="43">
        <f t="shared" si="718"/>
        <v>2.3665755624466401E-3</v>
      </c>
      <c r="BS548" s="43">
        <f t="shared" si="718"/>
        <v>1.309075192791088E-2</v>
      </c>
      <c r="BT548" s="43">
        <f t="shared" si="718"/>
        <v>1.2165076391164622E-2</v>
      </c>
      <c r="BU548" s="43">
        <f t="shared" si="718"/>
        <v>1</v>
      </c>
    </row>
    <row r="549" spans="1:73">
      <c r="A549" s="2" t="str">
        <f>"YE "&amp;TEXT(A134,"mmm-yy")</f>
        <v>YE Oct-11</v>
      </c>
      <c r="B549" s="18">
        <f t="shared" ref="B549:AJ549" si="719">IF(OR(B123="C",B124="C",B125="C",B126="C",B127="C",B128="C",B129="C",B130="C",B131="C",B132="C",B133="C",B134="C"),"C",SUM(B123:B134))</f>
        <v>1625579</v>
      </c>
      <c r="C549" s="18">
        <f t="shared" si="719"/>
        <v>6206592</v>
      </c>
      <c r="D549" s="18">
        <f t="shared" si="719"/>
        <v>707180</v>
      </c>
      <c r="E549" s="18">
        <f t="shared" si="719"/>
        <v>1071554</v>
      </c>
      <c r="F549" s="18">
        <f t="shared" si="719"/>
        <v>1148792</v>
      </c>
      <c r="G549" s="18">
        <f t="shared" si="719"/>
        <v>1706704</v>
      </c>
      <c r="H549" s="18">
        <f t="shared" si="719"/>
        <v>962133</v>
      </c>
      <c r="I549" s="18">
        <f t="shared" si="719"/>
        <v>213811</v>
      </c>
      <c r="J549" s="18">
        <f t="shared" si="719"/>
        <v>334352</v>
      </c>
      <c r="K549" s="18">
        <f t="shared" si="719"/>
        <v>550079</v>
      </c>
      <c r="L549" s="18">
        <f t="shared" si="719"/>
        <v>996406</v>
      </c>
      <c r="M549" s="18">
        <f t="shared" si="719"/>
        <v>390955</v>
      </c>
      <c r="N549" s="18">
        <f t="shared" si="719"/>
        <v>466586</v>
      </c>
      <c r="O549" s="18">
        <f t="shared" si="719"/>
        <v>172038</v>
      </c>
      <c r="P549" s="18">
        <f t="shared" si="719"/>
        <v>195608</v>
      </c>
      <c r="Q549" s="18">
        <f t="shared" si="719"/>
        <v>208090</v>
      </c>
      <c r="R549" s="18">
        <f t="shared" si="719"/>
        <v>2421493</v>
      </c>
      <c r="S549" s="18">
        <f t="shared" si="719"/>
        <v>2100914</v>
      </c>
      <c r="T549" s="18">
        <f t="shared" si="719"/>
        <v>668696</v>
      </c>
      <c r="U549" s="18">
        <f t="shared" si="719"/>
        <v>1263902</v>
      </c>
      <c r="V549" s="18">
        <f t="shared" si="719"/>
        <v>3185657</v>
      </c>
      <c r="W549" s="18">
        <f t="shared" si="719"/>
        <v>331431</v>
      </c>
      <c r="X549" s="18">
        <f t="shared" si="719"/>
        <v>457857</v>
      </c>
      <c r="Y549" s="18">
        <f t="shared" si="719"/>
        <v>260828</v>
      </c>
      <c r="Z549" s="18">
        <f t="shared" si="719"/>
        <v>4235773</v>
      </c>
      <c r="AA549" s="18">
        <f t="shared" si="719"/>
        <v>1122246</v>
      </c>
      <c r="AB549" s="18">
        <f t="shared" si="719"/>
        <v>661377</v>
      </c>
      <c r="AC549" s="18">
        <f t="shared" si="719"/>
        <v>2379482</v>
      </c>
      <c r="AD549" s="18">
        <f t="shared" si="719"/>
        <v>287151</v>
      </c>
      <c r="AE549" s="18">
        <f t="shared" si="719"/>
        <v>280039</v>
      </c>
      <c r="AF549" s="18">
        <f t="shared" si="719"/>
        <v>857532</v>
      </c>
      <c r="AG549" s="18">
        <f t="shared" si="719"/>
        <v>77634</v>
      </c>
      <c r="AH549" s="18">
        <f t="shared" si="719"/>
        <v>410847</v>
      </c>
      <c r="AI549" s="18">
        <f t="shared" si="719"/>
        <v>390716</v>
      </c>
      <c r="AJ549" s="18">
        <f t="shared" si="719"/>
        <v>32013336</v>
      </c>
      <c r="AL549" s="1" t="str">
        <f>A549</f>
        <v>YE Oct-11</v>
      </c>
      <c r="AM549" s="43">
        <f t="shared" ref="AM549:BU549" si="720">IF(B549="C","C",B549/$AJ549)</f>
        <v>5.0778181942675388E-2</v>
      </c>
      <c r="AN549" s="43">
        <f t="shared" si="720"/>
        <v>0.19387520250935422</v>
      </c>
      <c r="AO549" s="43">
        <f t="shared" si="720"/>
        <v>2.2090168922101715E-2</v>
      </c>
      <c r="AP549" s="43">
        <f t="shared" si="720"/>
        <v>3.347211299690854E-2</v>
      </c>
      <c r="AQ549" s="43">
        <f t="shared" si="720"/>
        <v>3.5884795011678884E-2</v>
      </c>
      <c r="AR549" s="43">
        <f t="shared" si="720"/>
        <v>5.3312282106432143E-2</v>
      </c>
      <c r="AS549" s="43">
        <f t="shared" si="720"/>
        <v>3.0054131190826224E-2</v>
      </c>
      <c r="AT549" s="43">
        <f t="shared" si="720"/>
        <v>6.678810355784227E-3</v>
      </c>
      <c r="AU549" s="43">
        <f t="shared" si="720"/>
        <v>1.0444147401570396E-2</v>
      </c>
      <c r="AV549" s="43">
        <f t="shared" si="720"/>
        <v>1.7182807814843163E-2</v>
      </c>
      <c r="AW549" s="43">
        <f t="shared" si="720"/>
        <v>3.1124716274492606E-2</v>
      </c>
      <c r="AX549" s="43">
        <f t="shared" si="720"/>
        <v>1.2212254293023382E-2</v>
      </c>
      <c r="AY549" s="43">
        <f t="shared" si="720"/>
        <v>1.4574738477739402E-2</v>
      </c>
      <c r="AZ549" s="43">
        <f t="shared" si="720"/>
        <v>5.3739479072096707E-3</v>
      </c>
      <c r="BA549" s="43">
        <f t="shared" si="720"/>
        <v>6.1102035726610937E-3</v>
      </c>
      <c r="BB549" s="43">
        <f t="shared" si="720"/>
        <v>6.5001035818322717E-3</v>
      </c>
      <c r="BC549" s="43">
        <f t="shared" si="720"/>
        <v>7.5640133224478698E-2</v>
      </c>
      <c r="BD549" s="43">
        <f t="shared" si="720"/>
        <v>6.5626212775825671E-2</v>
      </c>
      <c r="BE549" s="43">
        <f t="shared" si="720"/>
        <v>2.0888044907284888E-2</v>
      </c>
      <c r="BF549" s="43">
        <f t="shared" si="720"/>
        <v>3.9480484008289546E-2</v>
      </c>
      <c r="BG549" s="43">
        <f t="shared" si="720"/>
        <v>9.9510310328170731E-2</v>
      </c>
      <c r="BH549" s="43">
        <f t="shared" si="720"/>
        <v>1.0352904177184159E-2</v>
      </c>
      <c r="BI549" s="43">
        <f t="shared" si="720"/>
        <v>1.4302070861968275E-2</v>
      </c>
      <c r="BJ549" s="43">
        <f t="shared" si="720"/>
        <v>8.1474795379025793E-3</v>
      </c>
      <c r="BK549" s="43">
        <f t="shared" si="720"/>
        <v>0.13231276490522575</v>
      </c>
      <c r="BL549" s="43">
        <f t="shared" si="720"/>
        <v>3.5055578087831898E-2</v>
      </c>
      <c r="BM549" s="43">
        <f t="shared" si="720"/>
        <v>2.0659421436116498E-2</v>
      </c>
      <c r="BN549" s="43">
        <f t="shared" si="720"/>
        <v>7.4327836374191061E-2</v>
      </c>
      <c r="BO549" s="43">
        <f t="shared" si="720"/>
        <v>8.9697306147662956E-3</v>
      </c>
      <c r="BP549" s="43">
        <f t="shared" si="720"/>
        <v>8.7475731988693704E-3</v>
      </c>
      <c r="BQ549" s="43">
        <f t="shared" si="720"/>
        <v>2.6786711637924895E-2</v>
      </c>
      <c r="BR549" s="43">
        <f t="shared" si="720"/>
        <v>2.4250518596374963E-3</v>
      </c>
      <c r="BS549" s="43">
        <f t="shared" si="720"/>
        <v>1.2833620338723838E-2</v>
      </c>
      <c r="BT549" s="43">
        <f t="shared" si="720"/>
        <v>1.2204788654328308E-2</v>
      </c>
      <c r="BU549" s="43">
        <f t="shared" si="720"/>
        <v>1</v>
      </c>
    </row>
    <row r="550" spans="1:73">
      <c r="A550" s="2" t="str">
        <f>"YE "&amp;TEXT(A135,"mmm-yy")</f>
        <v>YE Nov-11</v>
      </c>
      <c r="B550" s="18">
        <f t="shared" ref="B550:AJ550" si="721">IF(OR(B124="C",B125="C",B126="C",B127="C",B128="C",B129="C",B130="C",B131="C",B132="C",B133="C",B134="C",B135="C"),"C",SUM(B124:B135))</f>
        <v>1630520</v>
      </c>
      <c r="C550" s="18">
        <f t="shared" si="721"/>
        <v>6196790</v>
      </c>
      <c r="D550" s="18">
        <f t="shared" si="721"/>
        <v>713048</v>
      </c>
      <c r="E550" s="18">
        <f t="shared" si="721"/>
        <v>1069320</v>
      </c>
      <c r="F550" s="18">
        <f t="shared" si="721"/>
        <v>1152970</v>
      </c>
      <c r="G550" s="18">
        <f t="shared" si="721"/>
        <v>1709282</v>
      </c>
      <c r="H550" s="18">
        <f t="shared" si="721"/>
        <v>966586</v>
      </c>
      <c r="I550" s="18">
        <f t="shared" si="721"/>
        <v>213263</v>
      </c>
      <c r="J550" s="18">
        <f t="shared" si="721"/>
        <v>333942</v>
      </c>
      <c r="K550" s="18">
        <f t="shared" si="721"/>
        <v>546347</v>
      </c>
      <c r="L550" s="18">
        <f t="shared" si="721"/>
        <v>997769</v>
      </c>
      <c r="M550" s="18">
        <f t="shared" si="721"/>
        <v>391899</v>
      </c>
      <c r="N550" s="18">
        <f t="shared" si="721"/>
        <v>467148</v>
      </c>
      <c r="O550" s="18">
        <f t="shared" si="721"/>
        <v>170498</v>
      </c>
      <c r="P550" s="18">
        <f t="shared" si="721"/>
        <v>198180</v>
      </c>
      <c r="Q550" s="18">
        <f t="shared" si="721"/>
        <v>209268</v>
      </c>
      <c r="R550" s="18">
        <f t="shared" si="721"/>
        <v>2437531</v>
      </c>
      <c r="S550" s="18">
        <f t="shared" si="721"/>
        <v>2114541</v>
      </c>
      <c r="T550" s="18">
        <f t="shared" si="721"/>
        <v>669387</v>
      </c>
      <c r="U550" s="18">
        <f t="shared" si="721"/>
        <v>1266651</v>
      </c>
      <c r="V550" s="18">
        <f t="shared" si="721"/>
        <v>3094233</v>
      </c>
      <c r="W550" s="18">
        <f t="shared" si="721"/>
        <v>335344</v>
      </c>
      <c r="X550" s="18">
        <f t="shared" si="721"/>
        <v>447159</v>
      </c>
      <c r="Y550" s="18">
        <f t="shared" si="721"/>
        <v>268900</v>
      </c>
      <c r="Z550" s="18">
        <f t="shared" si="721"/>
        <v>4145638</v>
      </c>
      <c r="AA550" s="18">
        <f t="shared" si="721"/>
        <v>1119788</v>
      </c>
      <c r="AB550" s="18">
        <f t="shared" si="721"/>
        <v>667331</v>
      </c>
      <c r="AC550" s="18">
        <f t="shared" si="721"/>
        <v>2388786</v>
      </c>
      <c r="AD550" s="18">
        <f t="shared" si="721"/>
        <v>286943</v>
      </c>
      <c r="AE550" s="18">
        <f t="shared" si="721"/>
        <v>280170</v>
      </c>
      <c r="AF550" s="18">
        <f t="shared" si="721"/>
        <v>866827</v>
      </c>
      <c r="AG550" s="18">
        <f t="shared" si="721"/>
        <v>79081</v>
      </c>
      <c r="AH550" s="18">
        <f t="shared" si="721"/>
        <v>407023</v>
      </c>
      <c r="AI550" s="18">
        <f t="shared" si="721"/>
        <v>391180</v>
      </c>
      <c r="AJ550" s="18">
        <f t="shared" si="721"/>
        <v>31973154</v>
      </c>
      <c r="AL550" s="1" t="str">
        <f t="shared" ref="AL550:AL560" si="722">A550</f>
        <v>YE Nov-11</v>
      </c>
      <c r="AM550" s="43">
        <f t="shared" ref="AM550:AM560" si="723">IF(B550="C","C",B550/$AJ550)</f>
        <v>5.0996532903823E-2</v>
      </c>
      <c r="AN550" s="43">
        <f t="shared" ref="AN550:AN560" si="724">IF(C550="C","C",C550/$AJ550)</f>
        <v>0.19381228389291841</v>
      </c>
      <c r="AO550" s="43">
        <f t="shared" ref="AO550:AO560" si="725">IF(D550="C","C",D550/$AJ550)</f>
        <v>2.2301459530705042E-2</v>
      </c>
      <c r="AP550" s="43">
        <f t="shared" ref="AP550:AP560" si="726">IF(E550="C","C",E550/$AJ550)</f>
        <v>3.3444307683877544E-2</v>
      </c>
      <c r="AQ550" s="43">
        <f t="shared" ref="AQ550:AQ560" si="727">IF(F550="C","C",F550/$AJ550)</f>
        <v>3.6060565060300274E-2</v>
      </c>
      <c r="AR550" s="43">
        <f t="shared" ref="AR550:AR560" si="728">IF(G550="C","C",G550/$AJ550)</f>
        <v>5.3459912024944427E-2</v>
      </c>
      <c r="AS550" s="43">
        <f t="shared" ref="AS550:AS560" si="729">IF(H550="C","C",H550/$AJ550)</f>
        <v>3.0231174566012473E-2</v>
      </c>
      <c r="AT550" s="43">
        <f t="shared" ref="AT550:AT560" si="730">IF(I550="C","C",I550/$AJ550)</f>
        <v>6.6700645172509416E-3</v>
      </c>
      <c r="AU550" s="43">
        <f t="shared" ref="AU550:AU560" si="731">IF(J550="C","C",J550/$AJ550)</f>
        <v>1.0444449740554217E-2</v>
      </c>
      <c r="AV550" s="43">
        <f t="shared" ref="AV550:AV560" si="732">IF(K550="C","C",K550/$AJ550)</f>
        <v>1.7087679244906524E-2</v>
      </c>
      <c r="AW550" s="43">
        <f t="shared" ref="AW550:AW560" si="733">IF(L550="C","C",L550/$AJ550)</f>
        <v>3.1206461520812117E-2</v>
      </c>
      <c r="AX550" s="43">
        <f t="shared" ref="AX550:AX560" si="734">IF(M550="C","C",M550/$AJ550)</f>
        <v>1.225712671324199E-2</v>
      </c>
      <c r="AY550" s="43">
        <f t="shared" ref="AY550:AY560" si="735">IF(N550="C","C",N550/$AJ550)</f>
        <v>1.4610632407425304E-2</v>
      </c>
      <c r="AZ550" s="43">
        <f t="shared" ref="AZ550:AZ560" si="736">IF(O550="C","C",O550/$AJ550)</f>
        <v>5.332536164558554E-3</v>
      </c>
      <c r="BA550" s="43">
        <f t="shared" ref="BA550:BA560" si="737">IF(P550="C","C",P550/$AJ550)</f>
        <v>6.1983250072857998E-3</v>
      </c>
      <c r="BB550" s="43">
        <f t="shared" ref="BB550:BB560" si="738">IF(Q550="C","C",Q550/$AJ550)</f>
        <v>6.5451159432066038E-3</v>
      </c>
      <c r="BC550" s="43">
        <f t="shared" ref="BC550:BC560" si="739">IF(R550="C","C",R550/$AJ550)</f>
        <v>7.623680166179414E-2</v>
      </c>
      <c r="BD550" s="43">
        <f t="shared" ref="BD550:BD560" si="740">IF(S550="C","C",S550/$AJ550)</f>
        <v>6.6134889288682622E-2</v>
      </c>
      <c r="BE550" s="43">
        <f t="shared" ref="BE550:BE560" si="741">IF(T550="C","C",T550/$AJ550)</f>
        <v>2.0935907668039256E-2</v>
      </c>
      <c r="BF550" s="43">
        <f t="shared" ref="BF550:BF560" si="742">IF(U550="C","C",U550/$AJ550)</f>
        <v>3.9616079164413995E-2</v>
      </c>
      <c r="BG550" s="43">
        <f t="shared" ref="BG550:BG560" si="743">IF(V550="C","C",V550/$AJ550)</f>
        <v>9.6775970240533665E-2</v>
      </c>
      <c r="BH550" s="43">
        <f t="shared" ref="BH550:BH560" si="744">IF(W550="C","C",W550/$AJ550)</f>
        <v>1.0488299027365271E-2</v>
      </c>
      <c r="BI550" s="43">
        <f t="shared" ref="BI550:BI560" si="745">IF(X550="C","C",X550/$AJ550)</f>
        <v>1.3985451669860283E-2</v>
      </c>
      <c r="BJ550" s="43">
        <f t="shared" ref="BJ550:BJ560" si="746">IF(Y550="C","C",Y550/$AJ550)</f>
        <v>8.4101806159004519E-3</v>
      </c>
      <c r="BK550" s="43">
        <f t="shared" ref="BK550:BK560" si="747">IF(Z550="C","C",Z550/$AJ550)</f>
        <v>0.12965996410613728</v>
      </c>
      <c r="BL550" s="43">
        <f t="shared" ref="BL550:BL560" si="748">IF(AA550="C","C",AA550/$AJ550)</f>
        <v>3.5022756904120253E-2</v>
      </c>
      <c r="BM550" s="43">
        <f t="shared" ref="BM550:BM560" si="749">IF(AB550="C","C",AB550/$AJ550)</f>
        <v>2.0871603721046725E-2</v>
      </c>
      <c r="BN550" s="43">
        <f t="shared" ref="BN550:BN560" si="750">IF(AC550="C","C",AC550/$AJ550)</f>
        <v>7.4712241401020368E-2</v>
      </c>
      <c r="BO550" s="43">
        <f t="shared" ref="BO550:BO560" si="751">IF(AD550="C","C",AD550/$AJ550)</f>
        <v>8.9744977927419985E-3</v>
      </c>
      <c r="BP550" s="43">
        <f t="shared" ref="BP550:BP560" si="752">IF(AE550="C","C",AE550/$AJ550)</f>
        <v>8.7626638272846023E-3</v>
      </c>
      <c r="BQ550" s="43">
        <f t="shared" ref="BQ550:BQ560" si="753">IF(AF550="C","C",AF550/$AJ550)</f>
        <v>2.7111088258605955E-2</v>
      </c>
      <c r="BR550" s="43">
        <f t="shared" ref="BR550:BR560" si="754">IF(AG550="C","C",AG550/$AJ550)</f>
        <v>2.4733562413016869E-3</v>
      </c>
      <c r="BS550" s="43">
        <f t="shared" ref="BS550:BS560" si="755">IF(AH550="C","C",AH550/$AJ550)</f>
        <v>1.2730148548998326E-2</v>
      </c>
      <c r="BT550" s="43">
        <f t="shared" ref="BT550:BT560" si="756">IF(AI550="C","C",AI550/$AJ550)</f>
        <v>1.2234639097537891E-2</v>
      </c>
      <c r="BU550" s="43">
        <f t="shared" ref="BU550:BU560" si="757">IF(AJ550="C","C",AJ550/$AJ550)</f>
        <v>1</v>
      </c>
    </row>
    <row r="551" spans="1:73">
      <c r="A551" s="2" t="str">
        <f>"YE "&amp;TEXT(A136,"mmm-yy")</f>
        <v>YE Dec-11</v>
      </c>
      <c r="B551" s="18">
        <f t="shared" ref="B551:AJ551" si="758">IF(OR(B125="C",B126="C",B127="C",B128="C",B129="C",B130="C",B131="C",B132="C",B133="C",B134="C",B135="C",B136="C"),"C",SUM(B125:B136))</f>
        <v>1624405</v>
      </c>
      <c r="C551" s="18">
        <f t="shared" si="758"/>
        <v>6259717</v>
      </c>
      <c r="D551" s="18">
        <f t="shared" si="758"/>
        <v>723776</v>
      </c>
      <c r="E551" s="18">
        <f t="shared" si="758"/>
        <v>1068229</v>
      </c>
      <c r="F551" s="18">
        <f t="shared" si="758"/>
        <v>1154760</v>
      </c>
      <c r="G551" s="18">
        <f t="shared" si="758"/>
        <v>1710645</v>
      </c>
      <c r="H551" s="18">
        <f t="shared" si="758"/>
        <v>970006</v>
      </c>
      <c r="I551" s="18">
        <f t="shared" si="758"/>
        <v>212111</v>
      </c>
      <c r="J551" s="18">
        <f t="shared" si="758"/>
        <v>334915</v>
      </c>
      <c r="K551" s="18">
        <f t="shared" si="758"/>
        <v>548616</v>
      </c>
      <c r="L551" s="18">
        <f t="shared" si="758"/>
        <v>994900</v>
      </c>
      <c r="M551" s="18">
        <f t="shared" si="758"/>
        <v>392636</v>
      </c>
      <c r="N551" s="18">
        <f t="shared" si="758"/>
        <v>466851</v>
      </c>
      <c r="O551" s="18">
        <f t="shared" si="758"/>
        <v>173323</v>
      </c>
      <c r="P551" s="18">
        <f t="shared" si="758"/>
        <v>197237</v>
      </c>
      <c r="Q551" s="18">
        <f t="shared" si="758"/>
        <v>207970</v>
      </c>
      <c r="R551" s="18">
        <f t="shared" si="758"/>
        <v>2434663</v>
      </c>
      <c r="S551" s="18">
        <f t="shared" si="758"/>
        <v>2114863</v>
      </c>
      <c r="T551" s="18">
        <f t="shared" si="758"/>
        <v>658643</v>
      </c>
      <c r="U551" s="18">
        <f t="shared" si="758"/>
        <v>1269836</v>
      </c>
      <c r="V551" s="18">
        <f t="shared" si="758"/>
        <v>3016043</v>
      </c>
      <c r="W551" s="18">
        <f t="shared" si="758"/>
        <v>342044</v>
      </c>
      <c r="X551" s="18">
        <f t="shared" si="758"/>
        <v>441842</v>
      </c>
      <c r="Y551" s="18">
        <f t="shared" si="758"/>
        <v>275216</v>
      </c>
      <c r="Z551" s="18">
        <f t="shared" si="758"/>
        <v>4075147</v>
      </c>
      <c r="AA551" s="18">
        <f t="shared" si="758"/>
        <v>1121916</v>
      </c>
      <c r="AB551" s="18">
        <f t="shared" si="758"/>
        <v>687325</v>
      </c>
      <c r="AC551" s="18">
        <f t="shared" si="758"/>
        <v>2405173</v>
      </c>
      <c r="AD551" s="18">
        <f t="shared" si="758"/>
        <v>289975</v>
      </c>
      <c r="AE551" s="18">
        <f t="shared" si="758"/>
        <v>285244</v>
      </c>
      <c r="AF551" s="18">
        <f t="shared" si="758"/>
        <v>872167</v>
      </c>
      <c r="AG551" s="18">
        <f t="shared" si="758"/>
        <v>79432</v>
      </c>
      <c r="AH551" s="18">
        <f t="shared" si="758"/>
        <v>403713</v>
      </c>
      <c r="AI551" s="18">
        <f t="shared" si="758"/>
        <v>392692</v>
      </c>
      <c r="AJ551" s="18">
        <f t="shared" si="758"/>
        <v>32016011</v>
      </c>
      <c r="AL551" s="1" t="str">
        <f t="shared" si="722"/>
        <v>YE Dec-11</v>
      </c>
      <c r="AM551" s="43">
        <f t="shared" si="723"/>
        <v>5.073727017397639E-2</v>
      </c>
      <c r="AN551" s="43">
        <f t="shared" si="724"/>
        <v>0.19551832987563628</v>
      </c>
      <c r="AO551" s="43">
        <f t="shared" si="725"/>
        <v>2.2606688884508442E-2</v>
      </c>
      <c r="AP551" s="43">
        <f t="shared" si="726"/>
        <v>3.3365462049597623E-2</v>
      </c>
      <c r="AQ551" s="43">
        <f t="shared" si="727"/>
        <v>3.6068203499805142E-2</v>
      </c>
      <c r="AR551" s="43">
        <f t="shared" si="728"/>
        <v>5.3430922421909464E-2</v>
      </c>
      <c r="AS551" s="43">
        <f t="shared" si="729"/>
        <v>3.0297528321064107E-2</v>
      </c>
      <c r="AT551" s="43">
        <f t="shared" si="730"/>
        <v>6.6251538956555202E-3</v>
      </c>
      <c r="AU551" s="43">
        <f t="shared" si="731"/>
        <v>1.0460859724217361E-2</v>
      </c>
      <c r="AV551" s="43">
        <f t="shared" si="732"/>
        <v>1.7135676271475542E-2</v>
      </c>
      <c r="AW551" s="43">
        <f t="shared" si="733"/>
        <v>3.1075076779552582E-2</v>
      </c>
      <c r="AX551" s="43">
        <f t="shared" si="734"/>
        <v>1.2263738914882307E-2</v>
      </c>
      <c r="AY551" s="43">
        <f t="shared" si="735"/>
        <v>1.45817978385877E-2</v>
      </c>
      <c r="AZ551" s="43">
        <f t="shared" si="736"/>
        <v>5.4136350715271809E-3</v>
      </c>
      <c r="BA551" s="43">
        <f t="shared" si="737"/>
        <v>6.1605738453800506E-3</v>
      </c>
      <c r="BB551" s="43">
        <f t="shared" si="738"/>
        <v>6.4958123608840589E-3</v>
      </c>
      <c r="BC551" s="43">
        <f t="shared" si="739"/>
        <v>7.6045170024460568E-2</v>
      </c>
      <c r="BD551" s="43">
        <f t="shared" si="740"/>
        <v>6.6056417834189279E-2</v>
      </c>
      <c r="BE551" s="43">
        <f t="shared" si="741"/>
        <v>2.0572300528007691E-2</v>
      </c>
      <c r="BF551" s="43">
        <f t="shared" si="742"/>
        <v>3.9662530100954801E-2</v>
      </c>
      <c r="BG551" s="43">
        <f t="shared" si="743"/>
        <v>9.4204209262671729E-2</v>
      </c>
      <c r="BH551" s="43">
        <f t="shared" si="744"/>
        <v>1.0683529562755334E-2</v>
      </c>
      <c r="BI551" s="43">
        <f t="shared" si="745"/>
        <v>1.3800657427310355E-2</v>
      </c>
      <c r="BJ551" s="43">
        <f t="shared" si="746"/>
        <v>8.5961989455838207E-3</v>
      </c>
      <c r="BK551" s="43">
        <f t="shared" si="747"/>
        <v>0.1272846576670654</v>
      </c>
      <c r="BL551" s="43">
        <f t="shared" si="748"/>
        <v>3.5042341783303357E-2</v>
      </c>
      <c r="BM551" s="43">
        <f t="shared" si="749"/>
        <v>2.146816478792439E-2</v>
      </c>
      <c r="BN551" s="43">
        <f t="shared" si="750"/>
        <v>7.5124068391905538E-2</v>
      </c>
      <c r="BO551" s="43">
        <f t="shared" si="751"/>
        <v>9.0571870430704183E-3</v>
      </c>
      <c r="BP551" s="43">
        <f t="shared" si="752"/>
        <v>8.9094172287734405E-3</v>
      </c>
      <c r="BQ551" s="43">
        <f t="shared" si="753"/>
        <v>2.7241588591408218E-2</v>
      </c>
      <c r="BR551" s="43">
        <f t="shared" si="754"/>
        <v>2.4810086428318631E-3</v>
      </c>
      <c r="BS551" s="43">
        <f t="shared" si="755"/>
        <v>1.2609722054380853E-2</v>
      </c>
      <c r="BT551" s="43">
        <f t="shared" si="756"/>
        <v>1.2265488039718627E-2</v>
      </c>
      <c r="BU551" s="43">
        <f t="shared" si="757"/>
        <v>1</v>
      </c>
    </row>
    <row r="552" spans="1:73">
      <c r="A552" s="2" t="str">
        <f>"YE "&amp;TEXT(A137,"mmm-yy")</f>
        <v>YE Jan-12</v>
      </c>
      <c r="B552" s="18">
        <f t="shared" ref="B552:AJ552" si="759">IF(OR(B126="C",B127="C",B128="C",B129="C",B130="C",B131="C",B132="C",B133="C",B134="C",B135="C",B136="C",B137="C"),"C",SUM(B126:B137))</f>
        <v>1617917</v>
      </c>
      <c r="C552" s="18">
        <f t="shared" si="759"/>
        <v>6260951</v>
      </c>
      <c r="D552" s="18">
        <f t="shared" si="759"/>
        <v>711196</v>
      </c>
      <c r="E552" s="18">
        <f t="shared" si="759"/>
        <v>1064392</v>
      </c>
      <c r="F552" s="18">
        <f t="shared" si="759"/>
        <v>1133308</v>
      </c>
      <c r="G552" s="18">
        <f t="shared" si="759"/>
        <v>1709029</v>
      </c>
      <c r="H552" s="18">
        <f t="shared" si="759"/>
        <v>963009</v>
      </c>
      <c r="I552" s="18">
        <f t="shared" si="759"/>
        <v>186243</v>
      </c>
      <c r="J552" s="18">
        <f t="shared" si="759"/>
        <v>330338</v>
      </c>
      <c r="K552" s="18">
        <f t="shared" si="759"/>
        <v>552483</v>
      </c>
      <c r="L552" s="18">
        <f t="shared" si="759"/>
        <v>981036</v>
      </c>
      <c r="M552" s="18">
        <f t="shared" si="759"/>
        <v>393085</v>
      </c>
      <c r="N552" s="18">
        <f t="shared" si="759"/>
        <v>466159</v>
      </c>
      <c r="O552" s="18">
        <f t="shared" si="759"/>
        <v>179181</v>
      </c>
      <c r="P552" s="18">
        <f t="shared" si="759"/>
        <v>199094</v>
      </c>
      <c r="Q552" s="18">
        <f t="shared" si="759"/>
        <v>208681</v>
      </c>
      <c r="R552" s="18">
        <f t="shared" si="759"/>
        <v>2437842</v>
      </c>
      <c r="S552" s="18">
        <f t="shared" si="759"/>
        <v>2119029</v>
      </c>
      <c r="T552" s="18">
        <f t="shared" si="759"/>
        <v>654435</v>
      </c>
      <c r="U552" s="18">
        <f t="shared" si="759"/>
        <v>1247384</v>
      </c>
      <c r="V552" s="18">
        <f t="shared" si="759"/>
        <v>2882916</v>
      </c>
      <c r="W552" s="18">
        <f t="shared" si="759"/>
        <v>351544</v>
      </c>
      <c r="X552" s="18">
        <f t="shared" si="759"/>
        <v>438724</v>
      </c>
      <c r="Y552" s="18">
        <f t="shared" si="759"/>
        <v>281057</v>
      </c>
      <c r="Z552" s="18">
        <f t="shared" si="759"/>
        <v>3954242</v>
      </c>
      <c r="AA552" s="18">
        <f t="shared" si="759"/>
        <v>1120466</v>
      </c>
      <c r="AB552" s="18">
        <f t="shared" si="759"/>
        <v>710243</v>
      </c>
      <c r="AC552" s="18">
        <f t="shared" si="759"/>
        <v>2424462</v>
      </c>
      <c r="AD552" s="18">
        <f t="shared" si="759"/>
        <v>291189</v>
      </c>
      <c r="AE552" s="18">
        <f t="shared" si="759"/>
        <v>292945</v>
      </c>
      <c r="AF552" s="18">
        <f t="shared" si="759"/>
        <v>867449</v>
      </c>
      <c r="AG552" s="18">
        <f t="shared" si="759"/>
        <v>80754</v>
      </c>
      <c r="AH552" s="18">
        <f t="shared" si="759"/>
        <v>401531</v>
      </c>
      <c r="AI552" s="18">
        <f t="shared" si="759"/>
        <v>393816</v>
      </c>
      <c r="AJ552" s="18">
        <f t="shared" si="759"/>
        <v>31832848</v>
      </c>
      <c r="AL552" s="1" t="str">
        <f t="shared" si="722"/>
        <v>YE Jan-12</v>
      </c>
      <c r="AM552" s="43">
        <f t="shared" si="723"/>
        <v>5.0825392688709475E-2</v>
      </c>
      <c r="AN552" s="43">
        <f t="shared" si="724"/>
        <v>0.19668208763476017</v>
      </c>
      <c r="AO552" s="43">
        <f t="shared" si="725"/>
        <v>2.2341576223402944E-2</v>
      </c>
      <c r="AP552" s="43">
        <f t="shared" si="726"/>
        <v>3.3436907687304639E-2</v>
      </c>
      <c r="AQ552" s="43">
        <f t="shared" si="727"/>
        <v>3.5601841217600134E-2</v>
      </c>
      <c r="AR552" s="43">
        <f t="shared" si="728"/>
        <v>5.3687593394094048E-2</v>
      </c>
      <c r="AS552" s="43">
        <f t="shared" si="729"/>
        <v>3.0252052848051797E-2</v>
      </c>
      <c r="AT552" s="43">
        <f t="shared" si="730"/>
        <v>5.8506546445357323E-3</v>
      </c>
      <c r="AU552" s="43">
        <f t="shared" si="731"/>
        <v>1.0377268160234987E-2</v>
      </c>
      <c r="AV552" s="43">
        <f t="shared" si="732"/>
        <v>1.7355751518054557E-2</v>
      </c>
      <c r="AW552" s="43">
        <f t="shared" si="733"/>
        <v>3.0818354675648248E-2</v>
      </c>
      <c r="AX552" s="43">
        <f t="shared" si="734"/>
        <v>1.2348408160023885E-2</v>
      </c>
      <c r="AY552" s="43">
        <f t="shared" si="735"/>
        <v>1.4643961482805435E-2</v>
      </c>
      <c r="AZ552" s="43">
        <f t="shared" si="736"/>
        <v>5.628808330313392E-3</v>
      </c>
      <c r="BA552" s="43">
        <f t="shared" si="737"/>
        <v>6.2543571344920194E-3</v>
      </c>
      <c r="BB552" s="43">
        <f t="shared" si="738"/>
        <v>6.5555240297695012E-3</v>
      </c>
      <c r="BC552" s="43">
        <f t="shared" si="739"/>
        <v>7.6582591667575584E-2</v>
      </c>
      <c r="BD552" s="43">
        <f t="shared" si="740"/>
        <v>6.656737091195862E-2</v>
      </c>
      <c r="BE552" s="43">
        <f t="shared" si="741"/>
        <v>2.0558480975374872E-2</v>
      </c>
      <c r="BF552" s="43">
        <f t="shared" si="742"/>
        <v>3.9185435120351157E-2</v>
      </c>
      <c r="BG552" s="43">
        <f t="shared" si="743"/>
        <v>9.05641870309562E-2</v>
      </c>
      <c r="BH552" s="43">
        <f t="shared" si="744"/>
        <v>1.1043435384732148E-2</v>
      </c>
      <c r="BI552" s="43">
        <f t="shared" si="745"/>
        <v>1.3782115882311253E-2</v>
      </c>
      <c r="BJ552" s="43">
        <f t="shared" si="746"/>
        <v>8.8291503166791734E-3</v>
      </c>
      <c r="BK552" s="43">
        <f t="shared" si="747"/>
        <v>0.12421892002877029</v>
      </c>
      <c r="BL552" s="43">
        <f t="shared" si="748"/>
        <v>3.5198421454467409E-2</v>
      </c>
      <c r="BM552" s="43">
        <f t="shared" si="749"/>
        <v>2.2311638594196787E-2</v>
      </c>
      <c r="BN552" s="43">
        <f t="shared" si="750"/>
        <v>7.6162271123212097E-2</v>
      </c>
      <c r="BO552" s="43">
        <f t="shared" si="751"/>
        <v>9.1474378918279635E-3</v>
      </c>
      <c r="BP552" s="43">
        <f t="shared" si="752"/>
        <v>9.2026010365142321E-3</v>
      </c>
      <c r="BQ552" s="43">
        <f t="shared" si="753"/>
        <v>2.7250122263644146E-2</v>
      </c>
      <c r="BR552" s="43">
        <f t="shared" si="754"/>
        <v>2.5368135455552075E-3</v>
      </c>
      <c r="BS552" s="43">
        <f t="shared" si="755"/>
        <v>1.2613731576891895E-2</v>
      </c>
      <c r="BT552" s="43">
        <f t="shared" si="756"/>
        <v>1.2371371860915492E-2</v>
      </c>
      <c r="BU552" s="43">
        <f t="shared" si="757"/>
        <v>1</v>
      </c>
    </row>
    <row r="553" spans="1:73">
      <c r="A553" s="2" t="str">
        <f>"YE "&amp;TEXT(A138,"mmm-yy")</f>
        <v>YE Feb-12</v>
      </c>
      <c r="B553" s="18">
        <f t="shared" ref="B553:AJ553" si="760">IF(OR(B127="C",B128="C",B129="C",B130="C",B131="C",B132="C",B133="C",B134="C",B135="C",B136="C",B137="C",B138="C"),"C",SUM(B127:B138))</f>
        <v>1626617</v>
      </c>
      <c r="C553" s="18">
        <f t="shared" si="760"/>
        <v>6286828</v>
      </c>
      <c r="D553" s="18">
        <f t="shared" si="760"/>
        <v>716349</v>
      </c>
      <c r="E553" s="18">
        <f t="shared" si="760"/>
        <v>1070950</v>
      </c>
      <c r="F553" s="18">
        <f t="shared" si="760"/>
        <v>1131408</v>
      </c>
      <c r="G553" s="18">
        <f t="shared" si="760"/>
        <v>1698528</v>
      </c>
      <c r="H553" s="18">
        <f t="shared" si="760"/>
        <v>965520</v>
      </c>
      <c r="I553" s="18">
        <f t="shared" si="760"/>
        <v>184577</v>
      </c>
      <c r="J553" s="18">
        <f t="shared" si="760"/>
        <v>325760</v>
      </c>
      <c r="K553" s="18">
        <f t="shared" si="760"/>
        <v>564764</v>
      </c>
      <c r="L553" s="18">
        <f t="shared" si="760"/>
        <v>983194</v>
      </c>
      <c r="M553" s="18">
        <f t="shared" si="760"/>
        <v>395227</v>
      </c>
      <c r="N553" s="18">
        <f t="shared" si="760"/>
        <v>467796</v>
      </c>
      <c r="O553" s="18">
        <f t="shared" si="760"/>
        <v>176519</v>
      </c>
      <c r="P553" s="18">
        <f t="shared" si="760"/>
        <v>202416</v>
      </c>
      <c r="Q553" s="18">
        <f t="shared" si="760"/>
        <v>210860</v>
      </c>
      <c r="R553" s="18">
        <f t="shared" si="760"/>
        <v>2438169</v>
      </c>
      <c r="S553" s="18">
        <f t="shared" si="760"/>
        <v>2118452</v>
      </c>
      <c r="T553" s="18">
        <f t="shared" si="760"/>
        <v>650226</v>
      </c>
      <c r="U553" s="18">
        <f t="shared" si="760"/>
        <v>1244380</v>
      </c>
      <c r="V553" s="18">
        <f t="shared" si="760"/>
        <v>2830981</v>
      </c>
      <c r="W553" s="18">
        <f t="shared" si="760"/>
        <v>355333</v>
      </c>
      <c r="X553" s="18">
        <f t="shared" si="760"/>
        <v>430200</v>
      </c>
      <c r="Y553" s="18">
        <f t="shared" si="760"/>
        <v>282161</v>
      </c>
      <c r="Z553" s="18">
        <f t="shared" si="760"/>
        <v>3898675</v>
      </c>
      <c r="AA553" s="18">
        <f t="shared" si="760"/>
        <v>1108466</v>
      </c>
      <c r="AB553" s="18">
        <f t="shared" si="760"/>
        <v>689389</v>
      </c>
      <c r="AC553" s="18">
        <f t="shared" si="760"/>
        <v>2413078</v>
      </c>
      <c r="AD553" s="18">
        <f t="shared" si="760"/>
        <v>288312</v>
      </c>
      <c r="AE553" s="18">
        <f t="shared" si="760"/>
        <v>300305</v>
      </c>
      <c r="AF553" s="18">
        <f t="shared" si="760"/>
        <v>862478</v>
      </c>
      <c r="AG553" s="18">
        <f t="shared" si="760"/>
        <v>81739</v>
      </c>
      <c r="AH553" s="18">
        <f t="shared" si="760"/>
        <v>391437</v>
      </c>
      <c r="AI553" s="18">
        <f t="shared" si="760"/>
        <v>392332</v>
      </c>
      <c r="AJ553" s="18">
        <f t="shared" si="760"/>
        <v>31766286</v>
      </c>
      <c r="AL553" s="1" t="str">
        <f t="shared" si="722"/>
        <v>YE Feb-12</v>
      </c>
      <c r="AM553" s="43">
        <f t="shared" si="723"/>
        <v>5.1205765760592853E-2</v>
      </c>
      <c r="AN553" s="43">
        <f t="shared" si="724"/>
        <v>0.1979088143952365</v>
      </c>
      <c r="AO553" s="43">
        <f t="shared" si="725"/>
        <v>2.2550606010409903E-2</v>
      </c>
      <c r="AP553" s="43">
        <f t="shared" si="726"/>
        <v>3.371341553746636E-2</v>
      </c>
      <c r="AQ553" s="43">
        <f t="shared" si="727"/>
        <v>3.5616628270613696E-2</v>
      </c>
      <c r="AR553" s="43">
        <f t="shared" si="728"/>
        <v>5.346951796631183E-2</v>
      </c>
      <c r="AS553" s="43">
        <f t="shared" si="729"/>
        <v>3.0394488043078125E-2</v>
      </c>
      <c r="AT553" s="43">
        <f t="shared" si="730"/>
        <v>5.8104683688864353E-3</v>
      </c>
      <c r="AU553" s="43">
        <f t="shared" si="731"/>
        <v>1.0254897283239217E-2</v>
      </c>
      <c r="AV553" s="43">
        <f t="shared" si="732"/>
        <v>1.7778723014708109E-2</v>
      </c>
      <c r="AW553" s="43">
        <f t="shared" si="733"/>
        <v>3.0950864070165458E-2</v>
      </c>
      <c r="AX553" s="43">
        <f t="shared" si="734"/>
        <v>1.2441712575401481E-2</v>
      </c>
      <c r="AY553" s="43">
        <f t="shared" si="735"/>
        <v>1.4726178565539578E-2</v>
      </c>
      <c r="AZ553" s="43">
        <f t="shared" si="736"/>
        <v>5.5568032095410841E-3</v>
      </c>
      <c r="BA553" s="43">
        <f t="shared" si="737"/>
        <v>6.3720385820363133E-3</v>
      </c>
      <c r="BB553" s="43">
        <f t="shared" si="738"/>
        <v>6.6378549887764655E-3</v>
      </c>
      <c r="BC553" s="43">
        <f t="shared" si="739"/>
        <v>7.6753354169259824E-2</v>
      </c>
      <c r="BD553" s="43">
        <f t="shared" si="740"/>
        <v>6.6688690015571858E-2</v>
      </c>
      <c r="BE553" s="43">
        <f t="shared" si="741"/>
        <v>2.0469059555781877E-2</v>
      </c>
      <c r="BF553" s="43">
        <f t="shared" si="742"/>
        <v>3.9172977287933501E-2</v>
      </c>
      <c r="BG553" s="43">
        <f t="shared" si="743"/>
        <v>8.9119042748654967E-2</v>
      </c>
      <c r="BH553" s="43">
        <f t="shared" si="744"/>
        <v>1.1185852825224831E-2</v>
      </c>
      <c r="BI553" s="43">
        <f t="shared" si="745"/>
        <v>1.3542659661252184E-2</v>
      </c>
      <c r="BJ553" s="43">
        <f t="shared" si="746"/>
        <v>8.8824044460217976E-3</v>
      </c>
      <c r="BK553" s="43">
        <f t="shared" si="747"/>
        <v>0.12272995968115379</v>
      </c>
      <c r="BL553" s="43">
        <f t="shared" si="748"/>
        <v>3.4894416048511304E-2</v>
      </c>
      <c r="BM553" s="43">
        <f t="shared" si="749"/>
        <v>2.1701907487705677E-2</v>
      </c>
      <c r="BN553" s="43">
        <f t="shared" si="750"/>
        <v>7.5963491608682238E-2</v>
      </c>
      <c r="BO553" s="43">
        <f t="shared" si="751"/>
        <v>9.0760374064503477E-3</v>
      </c>
      <c r="BP553" s="43">
        <f t="shared" si="752"/>
        <v>9.4535760334085017E-3</v>
      </c>
      <c r="BQ553" s="43">
        <f t="shared" si="753"/>
        <v>2.7150734586976897E-2</v>
      </c>
      <c r="BR553" s="43">
        <f t="shared" si="754"/>
        <v>2.5731368155534457E-3</v>
      </c>
      <c r="BS553" s="43">
        <f t="shared" si="755"/>
        <v>1.2322403695540612E-2</v>
      </c>
      <c r="BT553" s="43">
        <f t="shared" si="756"/>
        <v>1.2350578219940475E-2</v>
      </c>
      <c r="BU553" s="43">
        <f t="shared" si="757"/>
        <v>1</v>
      </c>
    </row>
    <row r="554" spans="1:73">
      <c r="A554" s="2" t="str">
        <f>"YE "&amp;TEXT(A139,"mmm-yy")</f>
        <v>YE Mar-12</v>
      </c>
      <c r="B554" s="18">
        <f t="shared" ref="B554:AJ554" si="761">IF(OR(B128="C",B129="C",B130="C",B131="C",B132="C",B133="C",B134="C",B135="C",B136="C",B137="C",B138="C",B139="C"),"C",SUM(B128:B139))</f>
        <v>1609434</v>
      </c>
      <c r="C554" s="18">
        <f t="shared" si="761"/>
        <v>6324959</v>
      </c>
      <c r="D554" s="18">
        <f t="shared" si="761"/>
        <v>714153</v>
      </c>
      <c r="E554" s="18">
        <f t="shared" si="761"/>
        <v>1077700</v>
      </c>
      <c r="F554" s="18">
        <f t="shared" si="761"/>
        <v>1119760</v>
      </c>
      <c r="G554" s="18">
        <f t="shared" si="761"/>
        <v>1699932</v>
      </c>
      <c r="H554" s="18">
        <f t="shared" si="761"/>
        <v>965952</v>
      </c>
      <c r="I554" s="18">
        <f t="shared" si="761"/>
        <v>179624</v>
      </c>
      <c r="J554" s="18">
        <f t="shared" si="761"/>
        <v>326108</v>
      </c>
      <c r="K554" s="18">
        <f t="shared" si="761"/>
        <v>567629</v>
      </c>
      <c r="L554" s="18">
        <f t="shared" si="761"/>
        <v>979034</v>
      </c>
      <c r="M554" s="18">
        <f t="shared" si="761"/>
        <v>395228</v>
      </c>
      <c r="N554" s="18">
        <f t="shared" si="761"/>
        <v>474013</v>
      </c>
      <c r="O554" s="18">
        <f t="shared" si="761"/>
        <v>177832</v>
      </c>
      <c r="P554" s="18">
        <f t="shared" si="761"/>
        <v>203108</v>
      </c>
      <c r="Q554" s="18">
        <f t="shared" si="761"/>
        <v>210068</v>
      </c>
      <c r="R554" s="18">
        <f t="shared" si="761"/>
        <v>2425376</v>
      </c>
      <c r="S554" s="18">
        <f t="shared" si="761"/>
        <v>2110958</v>
      </c>
      <c r="T554" s="18">
        <f t="shared" si="761"/>
        <v>648596</v>
      </c>
      <c r="U554" s="18">
        <f t="shared" si="761"/>
        <v>1236896</v>
      </c>
      <c r="V554" s="18">
        <f t="shared" si="761"/>
        <v>2845691</v>
      </c>
      <c r="W554" s="18">
        <f t="shared" si="761"/>
        <v>354847</v>
      </c>
      <c r="X554" s="18">
        <f t="shared" si="761"/>
        <v>428028</v>
      </c>
      <c r="Y554" s="18">
        <f t="shared" si="761"/>
        <v>282103</v>
      </c>
      <c r="Z554" s="18">
        <f t="shared" si="761"/>
        <v>3910669</v>
      </c>
      <c r="AA554" s="18">
        <f t="shared" si="761"/>
        <v>1099935</v>
      </c>
      <c r="AB554" s="18">
        <f t="shared" si="761"/>
        <v>680349</v>
      </c>
      <c r="AC554" s="18">
        <f t="shared" si="761"/>
        <v>2416343</v>
      </c>
      <c r="AD554" s="18">
        <f t="shared" si="761"/>
        <v>292022</v>
      </c>
      <c r="AE554" s="18">
        <f t="shared" si="761"/>
        <v>301106</v>
      </c>
      <c r="AF554" s="18">
        <f t="shared" si="761"/>
        <v>852671</v>
      </c>
      <c r="AG554" s="18">
        <f t="shared" si="761"/>
        <v>82006</v>
      </c>
      <c r="AH554" s="18">
        <f t="shared" si="761"/>
        <v>383673</v>
      </c>
      <c r="AI554" s="18">
        <f t="shared" si="761"/>
        <v>387523</v>
      </c>
      <c r="AJ554" s="18">
        <f t="shared" si="761"/>
        <v>31741681</v>
      </c>
      <c r="AL554" s="1" t="str">
        <f t="shared" si="722"/>
        <v>YE Mar-12</v>
      </c>
      <c r="AM554" s="43">
        <f t="shared" si="723"/>
        <v>5.0704119923579344E-2</v>
      </c>
      <c r="AN554" s="43">
        <f t="shared" si="724"/>
        <v>0.19926351726614605</v>
      </c>
      <c r="AO554" s="43">
        <f t="shared" si="725"/>
        <v>2.2498902940899696E-2</v>
      </c>
      <c r="AP554" s="43">
        <f t="shared" si="726"/>
        <v>3.3952203098506342E-2</v>
      </c>
      <c r="AQ554" s="43">
        <f t="shared" si="727"/>
        <v>3.5277274697581393E-2</v>
      </c>
      <c r="AR554" s="43">
        <f t="shared" si="728"/>
        <v>5.3555197659506441E-2</v>
      </c>
      <c r="AS554" s="43">
        <f t="shared" si="729"/>
        <v>3.0431658613165446E-2</v>
      </c>
      <c r="AT554" s="43">
        <f t="shared" si="730"/>
        <v>5.6589315480802668E-3</v>
      </c>
      <c r="AU554" s="43">
        <f t="shared" si="731"/>
        <v>1.027381001025119E-2</v>
      </c>
      <c r="AV554" s="43">
        <f t="shared" si="732"/>
        <v>1.7882764306023993E-2</v>
      </c>
      <c r="AW554" s="43">
        <f t="shared" si="733"/>
        <v>3.0843798096263395E-2</v>
      </c>
      <c r="AX554" s="43">
        <f t="shared" si="734"/>
        <v>1.2451388444109182E-2</v>
      </c>
      <c r="AY554" s="43">
        <f t="shared" si="735"/>
        <v>1.4933456107759384E-2</v>
      </c>
      <c r="AZ554" s="43">
        <f t="shared" si="736"/>
        <v>5.6024758109061712E-3</v>
      </c>
      <c r="BA554" s="43">
        <f t="shared" si="737"/>
        <v>6.398778943055977E-3</v>
      </c>
      <c r="BB554" s="43">
        <f t="shared" si="738"/>
        <v>6.6180489936875113E-3</v>
      </c>
      <c r="BC554" s="43">
        <f t="shared" si="739"/>
        <v>7.6409815850647614E-2</v>
      </c>
      <c r="BD554" s="43">
        <f t="shared" si="740"/>
        <v>6.6504291313368061E-2</v>
      </c>
      <c r="BE554" s="43">
        <f t="shared" si="741"/>
        <v>2.0433574390719886E-2</v>
      </c>
      <c r="BF554" s="43">
        <f t="shared" si="742"/>
        <v>3.8967564446256014E-2</v>
      </c>
      <c r="BG554" s="43">
        <f t="shared" si="743"/>
        <v>8.9651553110876511E-2</v>
      </c>
      <c r="BH554" s="43">
        <f t="shared" si="744"/>
        <v>1.1179212594317232E-2</v>
      </c>
      <c r="BI554" s="43">
        <f t="shared" si="745"/>
        <v>1.3484730062027906E-2</v>
      </c>
      <c r="BJ554" s="43">
        <f t="shared" si="746"/>
        <v>8.8874625134062694E-3</v>
      </c>
      <c r="BK554" s="43">
        <f t="shared" si="747"/>
        <v>0.12320295828062792</v>
      </c>
      <c r="BL554" s="43">
        <f t="shared" si="748"/>
        <v>3.4652701600775333E-2</v>
      </c>
      <c r="BM554" s="43">
        <f t="shared" si="749"/>
        <v>2.1433930988091023E-2</v>
      </c>
      <c r="BN554" s="43">
        <f t="shared" si="750"/>
        <v>7.612523734959091E-2</v>
      </c>
      <c r="BO554" s="43">
        <f t="shared" si="751"/>
        <v>9.1999538398738236E-3</v>
      </c>
      <c r="BP554" s="43">
        <f t="shared" si="752"/>
        <v>9.4861390611291185E-3</v>
      </c>
      <c r="BQ554" s="43">
        <f t="shared" si="753"/>
        <v>2.6862818008913894E-2</v>
      </c>
      <c r="BR554" s="43">
        <f t="shared" si="754"/>
        <v>2.5835430707025252E-3</v>
      </c>
      <c r="BS554" s="43">
        <f t="shared" si="755"/>
        <v>1.2087356054016169E-2</v>
      </c>
      <c r="BT554" s="43">
        <f t="shared" si="756"/>
        <v>1.2208647676851141E-2</v>
      </c>
      <c r="BU554" s="43">
        <f t="shared" si="757"/>
        <v>1</v>
      </c>
    </row>
    <row r="555" spans="1:73">
      <c r="A555" s="2" t="str">
        <f>"YE "&amp;TEXT(A140,"mmm-yy")</f>
        <v>YE Apr-12</v>
      </c>
      <c r="B555" s="18">
        <f t="shared" ref="B555:AJ555" si="762">IF(OR(B129="C",B130="C",B131="C",B132="C",B133="C",B134="C",B135="C",B136="C",B137="C",B138="C",B139="C",B140="C"),"C",SUM(B129:B140))</f>
        <v>1585395</v>
      </c>
      <c r="C555" s="18">
        <f t="shared" si="762"/>
        <v>6353592</v>
      </c>
      <c r="D555" s="18">
        <f t="shared" si="762"/>
        <v>709764</v>
      </c>
      <c r="E555" s="18">
        <f t="shared" si="762"/>
        <v>1078980</v>
      </c>
      <c r="F555" s="18">
        <f t="shared" si="762"/>
        <v>1110679</v>
      </c>
      <c r="G555" s="18">
        <f t="shared" si="762"/>
        <v>1701158</v>
      </c>
      <c r="H555" s="18">
        <f t="shared" si="762"/>
        <v>956698</v>
      </c>
      <c r="I555" s="18">
        <f t="shared" si="762"/>
        <v>178340</v>
      </c>
      <c r="J555" s="18">
        <f t="shared" si="762"/>
        <v>328352</v>
      </c>
      <c r="K555" s="18">
        <f t="shared" si="762"/>
        <v>569367</v>
      </c>
      <c r="L555" s="18">
        <f t="shared" si="762"/>
        <v>962297</v>
      </c>
      <c r="M555" s="18">
        <f t="shared" si="762"/>
        <v>393096</v>
      </c>
      <c r="N555" s="18">
        <f t="shared" si="762"/>
        <v>471689</v>
      </c>
      <c r="O555" s="18">
        <f t="shared" si="762"/>
        <v>176415</v>
      </c>
      <c r="P555" s="18">
        <f t="shared" si="762"/>
        <v>205101</v>
      </c>
      <c r="Q555" s="18">
        <f t="shared" si="762"/>
        <v>207402</v>
      </c>
      <c r="R555" s="18">
        <f t="shared" si="762"/>
        <v>2403686</v>
      </c>
      <c r="S555" s="18">
        <f t="shared" si="762"/>
        <v>2092650</v>
      </c>
      <c r="T555" s="18">
        <f t="shared" si="762"/>
        <v>643513</v>
      </c>
      <c r="U555" s="18">
        <f t="shared" si="762"/>
        <v>1231545</v>
      </c>
      <c r="V555" s="18">
        <f t="shared" si="762"/>
        <v>2852621</v>
      </c>
      <c r="W555" s="18">
        <f t="shared" si="762"/>
        <v>352519</v>
      </c>
      <c r="X555" s="18">
        <f t="shared" si="762"/>
        <v>425994</v>
      </c>
      <c r="Y555" s="18">
        <f t="shared" si="762"/>
        <v>282908</v>
      </c>
      <c r="Z555" s="18">
        <f t="shared" si="762"/>
        <v>3914042</v>
      </c>
      <c r="AA555" s="18">
        <f t="shared" si="762"/>
        <v>1098552</v>
      </c>
      <c r="AB555" s="18">
        <f t="shared" si="762"/>
        <v>682827</v>
      </c>
      <c r="AC555" s="18">
        <f t="shared" si="762"/>
        <v>2432659</v>
      </c>
      <c r="AD555" s="18">
        <f t="shared" si="762"/>
        <v>294371</v>
      </c>
      <c r="AE555" s="18">
        <f t="shared" si="762"/>
        <v>302248</v>
      </c>
      <c r="AF555" s="18">
        <f t="shared" si="762"/>
        <v>844507</v>
      </c>
      <c r="AG555" s="18">
        <f t="shared" si="762"/>
        <v>81778</v>
      </c>
      <c r="AH555" s="18">
        <f t="shared" si="762"/>
        <v>380482</v>
      </c>
      <c r="AI555" s="18">
        <f t="shared" si="762"/>
        <v>386524</v>
      </c>
      <c r="AJ555" s="18">
        <f t="shared" si="762"/>
        <v>31685042</v>
      </c>
      <c r="AL555" s="1" t="str">
        <f t="shared" si="722"/>
        <v>YE Apr-12</v>
      </c>
      <c r="AM555" s="43">
        <f t="shared" si="723"/>
        <v>5.0036070648099507E-2</v>
      </c>
      <c r="AN555" s="43">
        <f t="shared" si="724"/>
        <v>0.20052338892276048</v>
      </c>
      <c r="AO555" s="43">
        <f t="shared" si="725"/>
        <v>2.2400601520427211E-2</v>
      </c>
      <c r="AP555" s="43">
        <f t="shared" si="726"/>
        <v>3.405329240213726E-2</v>
      </c>
      <c r="AQ555" s="43">
        <f t="shared" si="727"/>
        <v>3.5053732925460539E-2</v>
      </c>
      <c r="AR555" s="43">
        <f t="shared" si="728"/>
        <v>5.3689624271288643E-2</v>
      </c>
      <c r="AS555" s="43">
        <f t="shared" si="729"/>
        <v>3.0193995008748923E-2</v>
      </c>
      <c r="AT555" s="43">
        <f t="shared" si="730"/>
        <v>5.6285233896802159E-3</v>
      </c>
      <c r="AU555" s="43">
        <f t="shared" si="731"/>
        <v>1.0362997151779064E-2</v>
      </c>
      <c r="AV555" s="43">
        <f t="shared" si="732"/>
        <v>1.7969583250039563E-2</v>
      </c>
      <c r="AW555" s="43">
        <f t="shared" si="733"/>
        <v>3.0370702996069882E-2</v>
      </c>
      <c r="AX555" s="43">
        <f t="shared" si="734"/>
        <v>1.2406358811201829E-2</v>
      </c>
      <c r="AY555" s="43">
        <f t="shared" si="735"/>
        <v>1.4886803684842836E-2</v>
      </c>
      <c r="AZ555" s="43">
        <f t="shared" si="736"/>
        <v>5.5677691700708491E-3</v>
      </c>
      <c r="BA555" s="43">
        <f t="shared" si="737"/>
        <v>6.4731175044678811E-3</v>
      </c>
      <c r="BB555" s="43">
        <f t="shared" si="738"/>
        <v>6.5457385222970508E-3</v>
      </c>
      <c r="BC555" s="43">
        <f t="shared" si="739"/>
        <v>7.5861853047251765E-2</v>
      </c>
      <c r="BD555" s="43">
        <f t="shared" si="740"/>
        <v>6.6045359826254924E-2</v>
      </c>
      <c r="BE555" s="43">
        <f t="shared" si="741"/>
        <v>2.0309677986224541E-2</v>
      </c>
      <c r="BF555" s="43">
        <f t="shared" si="742"/>
        <v>3.886834046172323E-2</v>
      </c>
      <c r="BG555" s="43">
        <f t="shared" si="743"/>
        <v>9.0030526075995099E-2</v>
      </c>
      <c r="BH555" s="43">
        <f t="shared" si="744"/>
        <v>1.1125722983103509E-2</v>
      </c>
      <c r="BI555" s="43">
        <f t="shared" si="745"/>
        <v>1.344464053416751E-2</v>
      </c>
      <c r="BJ555" s="43">
        <f t="shared" si="746"/>
        <v>8.928755720128129E-3</v>
      </c>
      <c r="BK555" s="43">
        <f t="shared" si="747"/>
        <v>0.12352964531339425</v>
      </c>
      <c r="BL555" s="43">
        <f t="shared" si="748"/>
        <v>3.4670997122238312E-2</v>
      </c>
      <c r="BM555" s="43">
        <f t="shared" si="749"/>
        <v>2.1550452734132402E-2</v>
      </c>
      <c r="BN555" s="43">
        <f t="shared" si="750"/>
        <v>7.677625928348146E-2</v>
      </c>
      <c r="BO555" s="43">
        <f t="shared" si="751"/>
        <v>9.2905352626643199E-3</v>
      </c>
      <c r="BP555" s="43">
        <f t="shared" si="752"/>
        <v>9.5391383732424916E-3</v>
      </c>
      <c r="BQ555" s="43">
        <f t="shared" si="753"/>
        <v>2.665317596864792E-2</v>
      </c>
      <c r="BR555" s="43">
        <f t="shared" si="754"/>
        <v>2.5809654915401408E-3</v>
      </c>
      <c r="BS555" s="43">
        <f t="shared" si="755"/>
        <v>1.200825297943427E-2</v>
      </c>
      <c r="BT555" s="43">
        <f t="shared" si="756"/>
        <v>1.2198942327423773E-2</v>
      </c>
      <c r="BU555" s="43">
        <f t="shared" si="757"/>
        <v>1</v>
      </c>
    </row>
    <row r="556" spans="1:73">
      <c r="A556" s="2" t="str">
        <f>"YE "&amp;TEXT(A141,"mmm-yy")</f>
        <v>YE May-12</v>
      </c>
      <c r="B556" s="18">
        <f t="shared" ref="B556:AJ556" si="763">IF(OR(B130="C",B131="C",B132="C",B133="C",B134="C",B135="C",B136="C",B137="C",B138="C",B139="C",B140="C",B141="C"),"C",SUM(B130:B141))</f>
        <v>1580092</v>
      </c>
      <c r="C556" s="18">
        <f t="shared" si="763"/>
        <v>6352349</v>
      </c>
      <c r="D556" s="18">
        <f t="shared" si="763"/>
        <v>711312</v>
      </c>
      <c r="E556" s="18">
        <f t="shared" si="763"/>
        <v>1090311</v>
      </c>
      <c r="F556" s="18">
        <f t="shared" si="763"/>
        <v>1094168</v>
      </c>
      <c r="G556" s="18">
        <f t="shared" si="763"/>
        <v>1703119</v>
      </c>
      <c r="H556" s="18">
        <f t="shared" si="763"/>
        <v>958195</v>
      </c>
      <c r="I556" s="18">
        <f t="shared" si="763"/>
        <v>178128</v>
      </c>
      <c r="J556" s="18">
        <f t="shared" si="763"/>
        <v>327222</v>
      </c>
      <c r="K556" s="18">
        <f t="shared" si="763"/>
        <v>571250</v>
      </c>
      <c r="L556" s="18">
        <f t="shared" si="763"/>
        <v>960325</v>
      </c>
      <c r="M556" s="18">
        <f t="shared" si="763"/>
        <v>393848</v>
      </c>
      <c r="N556" s="18">
        <f t="shared" si="763"/>
        <v>471290</v>
      </c>
      <c r="O556" s="18">
        <f t="shared" si="763"/>
        <v>174769</v>
      </c>
      <c r="P556" s="18">
        <f t="shared" si="763"/>
        <v>205303</v>
      </c>
      <c r="Q556" s="18">
        <f t="shared" si="763"/>
        <v>207101</v>
      </c>
      <c r="R556" s="18">
        <f t="shared" si="763"/>
        <v>2395151</v>
      </c>
      <c r="S556" s="18">
        <f t="shared" si="763"/>
        <v>2085386</v>
      </c>
      <c r="T556" s="18">
        <f t="shared" si="763"/>
        <v>644716</v>
      </c>
      <c r="U556" s="18">
        <f t="shared" si="763"/>
        <v>1229189</v>
      </c>
      <c r="V556" s="18">
        <f t="shared" si="763"/>
        <v>2851458</v>
      </c>
      <c r="W556" s="18">
        <f t="shared" si="763"/>
        <v>350354</v>
      </c>
      <c r="X556" s="18">
        <f t="shared" si="763"/>
        <v>425489</v>
      </c>
      <c r="Y556" s="18">
        <f t="shared" si="763"/>
        <v>283472</v>
      </c>
      <c r="Z556" s="18">
        <f t="shared" si="763"/>
        <v>3910772</v>
      </c>
      <c r="AA556" s="18">
        <f t="shared" si="763"/>
        <v>1099963</v>
      </c>
      <c r="AB556" s="18">
        <f t="shared" si="763"/>
        <v>682792</v>
      </c>
      <c r="AC556" s="18">
        <f t="shared" si="763"/>
        <v>2448807</v>
      </c>
      <c r="AD556" s="18">
        <f t="shared" si="763"/>
        <v>296299</v>
      </c>
      <c r="AE556" s="18">
        <f t="shared" si="763"/>
        <v>302905</v>
      </c>
      <c r="AF556" s="18">
        <f t="shared" si="763"/>
        <v>843231</v>
      </c>
      <c r="AG556" s="18">
        <f t="shared" si="763"/>
        <v>81711</v>
      </c>
      <c r="AH556" s="18">
        <f t="shared" si="763"/>
        <v>379798</v>
      </c>
      <c r="AI556" s="18">
        <f t="shared" si="763"/>
        <v>385325</v>
      </c>
      <c r="AJ556" s="18">
        <f t="shared" si="763"/>
        <v>31679426</v>
      </c>
      <c r="AL556" s="1" t="str">
        <f t="shared" si="722"/>
        <v>YE May-12</v>
      </c>
      <c r="AM556" s="43">
        <f t="shared" si="723"/>
        <v>4.9877545129763397E-2</v>
      </c>
      <c r="AN556" s="43">
        <f t="shared" si="724"/>
        <v>0.20051970007284856</v>
      </c>
      <c r="AO556" s="43">
        <f t="shared" si="725"/>
        <v>2.2453437129826784E-2</v>
      </c>
      <c r="AP556" s="43">
        <f t="shared" si="726"/>
        <v>3.4417006166715267E-2</v>
      </c>
      <c r="AQ556" s="43">
        <f t="shared" si="727"/>
        <v>3.4538757110056224E-2</v>
      </c>
      <c r="AR556" s="43">
        <f t="shared" si="728"/>
        <v>5.3761043523957788E-2</v>
      </c>
      <c r="AS556" s="43">
        <f t="shared" si="729"/>
        <v>3.02466023216456E-2</v>
      </c>
      <c r="AT556" s="43">
        <f t="shared" si="730"/>
        <v>5.6228291510079763E-3</v>
      </c>
      <c r="AU556" s="43">
        <f t="shared" si="731"/>
        <v>1.0329164423623079E-2</v>
      </c>
      <c r="AV556" s="43">
        <f t="shared" si="732"/>
        <v>1.8032208033062214E-2</v>
      </c>
      <c r="AW556" s="43">
        <f t="shared" si="733"/>
        <v>3.0313838388359687E-2</v>
      </c>
      <c r="AX556" s="43">
        <f t="shared" si="734"/>
        <v>1.2432295963948337E-2</v>
      </c>
      <c r="AY556" s="43">
        <f t="shared" si="735"/>
        <v>1.4876847831775741E-2</v>
      </c>
      <c r="AZ556" s="43">
        <f t="shared" si="736"/>
        <v>5.5167981894621446E-3</v>
      </c>
      <c r="BA556" s="43">
        <f t="shared" si="737"/>
        <v>6.4806414106114169E-3</v>
      </c>
      <c r="BB556" s="43">
        <f t="shared" si="738"/>
        <v>6.5373974894620884E-3</v>
      </c>
      <c r="BC556" s="43">
        <f t="shared" si="739"/>
        <v>7.5605883768222318E-2</v>
      </c>
      <c r="BD556" s="43">
        <f t="shared" si="740"/>
        <v>6.5827770995598209E-2</v>
      </c>
      <c r="BE556" s="43">
        <f t="shared" si="741"/>
        <v>2.0351252576356654E-2</v>
      </c>
      <c r="BF556" s="43">
        <f t="shared" si="742"/>
        <v>3.8800860848930786E-2</v>
      </c>
      <c r="BG556" s="43">
        <f t="shared" si="743"/>
        <v>9.0009774798318634E-2</v>
      </c>
      <c r="BH556" s="43">
        <f t="shared" si="744"/>
        <v>1.1059354421383772E-2</v>
      </c>
      <c r="BI556" s="43">
        <f t="shared" si="745"/>
        <v>1.3431083000051832E-2</v>
      </c>
      <c r="BJ556" s="43">
        <f t="shared" si="746"/>
        <v>8.9481419265614211E-3</v>
      </c>
      <c r="BK556" s="43">
        <f t="shared" si="747"/>
        <v>0.12344832258008716</v>
      </c>
      <c r="BL556" s="43">
        <f t="shared" si="748"/>
        <v>3.4721683404238451E-2</v>
      </c>
      <c r="BM556" s="43">
        <f t="shared" si="749"/>
        <v>2.1553168292885106E-2</v>
      </c>
      <c r="BN556" s="43">
        <f t="shared" si="750"/>
        <v>7.7299601324847242E-2</v>
      </c>
      <c r="BO556" s="43">
        <f t="shared" si="751"/>
        <v>9.3530419395856483E-3</v>
      </c>
      <c r="BP556" s="43">
        <f t="shared" si="752"/>
        <v>9.5615684450848313E-3</v>
      </c>
      <c r="BQ556" s="43">
        <f t="shared" si="753"/>
        <v>2.661762242788111E-2</v>
      </c>
      <c r="BR556" s="43">
        <f t="shared" si="754"/>
        <v>2.5793080973121169E-3</v>
      </c>
      <c r="BS556" s="43">
        <f t="shared" si="755"/>
        <v>1.1988790453463393E-2</v>
      </c>
      <c r="BT556" s="43">
        <f t="shared" si="756"/>
        <v>1.2163256998406473E-2</v>
      </c>
      <c r="BU556" s="43">
        <f t="shared" si="757"/>
        <v>1</v>
      </c>
    </row>
    <row r="557" spans="1:73">
      <c r="A557" s="2" t="str">
        <f>"YE "&amp;TEXT(A142,"mmm-yy")</f>
        <v>YE Jun-12</v>
      </c>
      <c r="B557" s="18">
        <f t="shared" ref="B557:AJ557" si="764">IF(OR(B131="C",B132="C",B133="C",B134="C",B135="C",B136="C",B137="C",B138="C",B139="C",B140="C",B141="C",B142="C"),"C",SUM(B131:B142))</f>
        <v>1580054</v>
      </c>
      <c r="C557" s="18">
        <f t="shared" si="764"/>
        <v>6404151</v>
      </c>
      <c r="D557" s="18">
        <f t="shared" si="764"/>
        <v>712281</v>
      </c>
      <c r="E557" s="18">
        <f t="shared" si="764"/>
        <v>1099745</v>
      </c>
      <c r="F557" s="18">
        <f t="shared" si="764"/>
        <v>1082963</v>
      </c>
      <c r="G557" s="18">
        <f t="shared" si="764"/>
        <v>1711375</v>
      </c>
      <c r="H557" s="18">
        <f t="shared" si="764"/>
        <v>960758</v>
      </c>
      <c r="I557" s="18">
        <f t="shared" si="764"/>
        <v>177868</v>
      </c>
      <c r="J557" s="18">
        <f t="shared" si="764"/>
        <v>326029</v>
      </c>
      <c r="K557" s="18">
        <f t="shared" si="764"/>
        <v>572790</v>
      </c>
      <c r="L557" s="18">
        <f t="shared" si="764"/>
        <v>959052</v>
      </c>
      <c r="M557" s="18">
        <f t="shared" si="764"/>
        <v>396017</v>
      </c>
      <c r="N557" s="18">
        <f t="shared" si="764"/>
        <v>472086</v>
      </c>
      <c r="O557" s="18">
        <f t="shared" si="764"/>
        <v>174718</v>
      </c>
      <c r="P557" s="18">
        <f t="shared" si="764"/>
        <v>205013</v>
      </c>
      <c r="Q557" s="18">
        <f t="shared" si="764"/>
        <v>206853</v>
      </c>
      <c r="R557" s="18">
        <f t="shared" si="764"/>
        <v>2384214</v>
      </c>
      <c r="S557" s="18">
        <f t="shared" si="764"/>
        <v>2075311</v>
      </c>
      <c r="T557" s="18">
        <f t="shared" si="764"/>
        <v>646249</v>
      </c>
      <c r="U557" s="18">
        <f t="shared" si="764"/>
        <v>1227602</v>
      </c>
      <c r="V557" s="18">
        <f t="shared" si="764"/>
        <v>2863157</v>
      </c>
      <c r="W557" s="18">
        <f t="shared" si="764"/>
        <v>347110</v>
      </c>
      <c r="X557" s="18">
        <f t="shared" si="764"/>
        <v>426281</v>
      </c>
      <c r="Y557" s="18">
        <f t="shared" si="764"/>
        <v>280394</v>
      </c>
      <c r="Z557" s="18">
        <f t="shared" si="764"/>
        <v>3916942</v>
      </c>
      <c r="AA557" s="18">
        <f t="shared" si="764"/>
        <v>1094868</v>
      </c>
      <c r="AB557" s="18">
        <f t="shared" si="764"/>
        <v>680603</v>
      </c>
      <c r="AC557" s="18">
        <f t="shared" si="764"/>
        <v>2471971</v>
      </c>
      <c r="AD557" s="18">
        <f t="shared" si="764"/>
        <v>296207</v>
      </c>
      <c r="AE557" s="18">
        <f t="shared" si="764"/>
        <v>302765</v>
      </c>
      <c r="AF557" s="18">
        <f t="shared" si="764"/>
        <v>841861</v>
      </c>
      <c r="AG557" s="18">
        <f t="shared" si="764"/>
        <v>81959</v>
      </c>
      <c r="AH557" s="18">
        <f t="shared" si="764"/>
        <v>377662</v>
      </c>
      <c r="AI557" s="18">
        <f t="shared" si="764"/>
        <v>386990</v>
      </c>
      <c r="AJ557" s="18">
        <f t="shared" si="764"/>
        <v>31751633</v>
      </c>
      <c r="AL557" s="1" t="str">
        <f t="shared" si="722"/>
        <v>YE Jun-12</v>
      </c>
      <c r="AM557" s="43">
        <f t="shared" si="723"/>
        <v>4.9762920855125785E-2</v>
      </c>
      <c r="AN557" s="43">
        <f t="shared" si="724"/>
        <v>0.2016951695051401</v>
      </c>
      <c r="AO557" s="43">
        <f t="shared" si="725"/>
        <v>2.2432893451495864E-2</v>
      </c>
      <c r="AP557" s="43">
        <f t="shared" si="726"/>
        <v>3.4635856366820567E-2</v>
      </c>
      <c r="AQ557" s="43">
        <f t="shared" si="727"/>
        <v>3.4107316622108856E-2</v>
      </c>
      <c r="AR557" s="43">
        <f t="shared" si="728"/>
        <v>5.3898802622214741E-2</v>
      </c>
      <c r="AS557" s="43">
        <f t="shared" si="729"/>
        <v>3.0258538198649501E-2</v>
      </c>
      <c r="AT557" s="43">
        <f t="shared" si="730"/>
        <v>5.6018536117496695E-3</v>
      </c>
      <c r="AU557" s="43">
        <f t="shared" si="731"/>
        <v>1.0268101801252238E-2</v>
      </c>
      <c r="AV557" s="43">
        <f t="shared" si="732"/>
        <v>1.8039702083984154E-2</v>
      </c>
      <c r="AW557" s="43">
        <f t="shared" si="733"/>
        <v>3.0204808678659142E-2</v>
      </c>
      <c r="AX557" s="43">
        <f t="shared" si="734"/>
        <v>1.2472334887468623E-2</v>
      </c>
      <c r="AY557" s="43">
        <f t="shared" si="735"/>
        <v>1.4868085682396242E-2</v>
      </c>
      <c r="AZ557" s="43">
        <f t="shared" si="736"/>
        <v>5.5026461158706385E-3</v>
      </c>
      <c r="BA557" s="43">
        <f t="shared" si="737"/>
        <v>6.4567702706818256E-3</v>
      </c>
      <c r="BB557" s="43">
        <f t="shared" si="738"/>
        <v>6.5147200460524343E-3</v>
      </c>
      <c r="BC557" s="43">
        <f t="shared" si="739"/>
        <v>7.5089492247532585E-2</v>
      </c>
      <c r="BD557" s="43">
        <f t="shared" si="740"/>
        <v>6.5360764279430925E-2</v>
      </c>
      <c r="BE557" s="43">
        <f t="shared" si="741"/>
        <v>2.0353252382326287E-2</v>
      </c>
      <c r="BF557" s="43">
        <f t="shared" si="742"/>
        <v>3.8662641382885728E-2</v>
      </c>
      <c r="BG557" s="43">
        <f t="shared" si="743"/>
        <v>9.017353532651376E-2</v>
      </c>
      <c r="BH557" s="43">
        <f t="shared" si="744"/>
        <v>1.0932036157006476E-2</v>
      </c>
      <c r="BI557" s="43">
        <f t="shared" si="745"/>
        <v>1.3425482714542587E-2</v>
      </c>
      <c r="BJ557" s="43">
        <f t="shared" si="746"/>
        <v>8.8308528887317394E-3</v>
      </c>
      <c r="BK557" s="43">
        <f t="shared" si="747"/>
        <v>0.12336190708679456</v>
      </c>
      <c r="BL557" s="43">
        <f t="shared" si="748"/>
        <v>3.448225796764532E-2</v>
      </c>
      <c r="BM557" s="43">
        <f t="shared" si="749"/>
        <v>2.1435212481827313E-2</v>
      </c>
      <c r="BN557" s="43">
        <f t="shared" si="750"/>
        <v>7.7853350093836121E-2</v>
      </c>
      <c r="BO557" s="43">
        <f t="shared" si="751"/>
        <v>9.3288745180444728E-3</v>
      </c>
      <c r="BP557" s="43">
        <f t="shared" si="752"/>
        <v>9.5354150761316741E-3</v>
      </c>
      <c r="BQ557" s="43">
        <f t="shared" si="753"/>
        <v>2.6513943393084695E-2</v>
      </c>
      <c r="BR557" s="43">
        <f t="shared" si="754"/>
        <v>2.5812530649998379E-3</v>
      </c>
      <c r="BS557" s="43">
        <f t="shared" si="755"/>
        <v>1.1894254383703666E-2</v>
      </c>
      <c r="BT557" s="43">
        <f t="shared" si="756"/>
        <v>1.2188034549278142E-2</v>
      </c>
      <c r="BU557" s="43">
        <f t="shared" si="757"/>
        <v>1</v>
      </c>
    </row>
    <row r="558" spans="1:73">
      <c r="A558" s="2" t="str">
        <f>"YE "&amp;TEXT(A143,"mmm-yy")</f>
        <v>YE Jul-12</v>
      </c>
      <c r="B558" s="18">
        <f t="shared" ref="B558:AJ558" si="765">IF(OR(B132="C",B133="C",B134="C",B135="C",B136="C",B137="C",B138="C",B139="C",B140="C",B141="C",B142="C",B143="C"),"C",SUM(B132:B143))</f>
        <v>1569232</v>
      </c>
      <c r="C558" s="18">
        <f t="shared" si="765"/>
        <v>6366467</v>
      </c>
      <c r="D558" s="18">
        <f t="shared" si="765"/>
        <v>712979</v>
      </c>
      <c r="E558" s="18">
        <f t="shared" si="765"/>
        <v>1093447</v>
      </c>
      <c r="F558" s="18">
        <f t="shared" si="765"/>
        <v>1057035</v>
      </c>
      <c r="G558" s="18">
        <f t="shared" si="765"/>
        <v>1697936</v>
      </c>
      <c r="H558" s="18">
        <f t="shared" si="765"/>
        <v>955121</v>
      </c>
      <c r="I558" s="18">
        <f t="shared" si="765"/>
        <v>178341</v>
      </c>
      <c r="J558" s="18">
        <f t="shared" si="765"/>
        <v>324469</v>
      </c>
      <c r="K558" s="18">
        <f t="shared" si="765"/>
        <v>570443</v>
      </c>
      <c r="L558" s="18">
        <f t="shared" si="765"/>
        <v>956067</v>
      </c>
      <c r="M558" s="18">
        <f t="shared" si="765"/>
        <v>397718</v>
      </c>
      <c r="N558" s="18">
        <f t="shared" si="765"/>
        <v>473377</v>
      </c>
      <c r="O558" s="18">
        <f t="shared" si="765"/>
        <v>173427</v>
      </c>
      <c r="P558" s="18">
        <f t="shared" si="765"/>
        <v>202543</v>
      </c>
      <c r="Q558" s="18">
        <f t="shared" si="765"/>
        <v>205889</v>
      </c>
      <c r="R558" s="18">
        <f t="shared" si="765"/>
        <v>2355097</v>
      </c>
      <c r="S558" s="18">
        <f t="shared" si="765"/>
        <v>2052520</v>
      </c>
      <c r="T558" s="18">
        <f t="shared" si="765"/>
        <v>646524</v>
      </c>
      <c r="U558" s="18">
        <f t="shared" si="765"/>
        <v>1220906</v>
      </c>
      <c r="V558" s="18">
        <f t="shared" si="765"/>
        <v>2862554</v>
      </c>
      <c r="W558" s="18">
        <f t="shared" si="765"/>
        <v>343925</v>
      </c>
      <c r="X558" s="18">
        <f t="shared" si="765"/>
        <v>424039</v>
      </c>
      <c r="Y558" s="18">
        <f t="shared" si="765"/>
        <v>277068</v>
      </c>
      <c r="Z558" s="18">
        <f t="shared" si="765"/>
        <v>3907586</v>
      </c>
      <c r="AA558" s="18">
        <f t="shared" si="765"/>
        <v>1097606</v>
      </c>
      <c r="AB558" s="18">
        <f t="shared" si="765"/>
        <v>673090</v>
      </c>
      <c r="AC558" s="18">
        <f t="shared" si="765"/>
        <v>2489485</v>
      </c>
      <c r="AD558" s="18">
        <f t="shared" si="765"/>
        <v>294912</v>
      </c>
      <c r="AE558" s="18">
        <f t="shared" si="765"/>
        <v>302994</v>
      </c>
      <c r="AF558" s="18">
        <f t="shared" si="765"/>
        <v>831377</v>
      </c>
      <c r="AG558" s="18">
        <f t="shared" si="765"/>
        <v>82629</v>
      </c>
      <c r="AH558" s="18">
        <f t="shared" si="765"/>
        <v>377852</v>
      </c>
      <c r="AI558" s="18">
        <f t="shared" si="765"/>
        <v>386378</v>
      </c>
      <c r="AJ558" s="18">
        <f t="shared" si="765"/>
        <v>31600917</v>
      </c>
      <c r="AL558" s="1" t="str">
        <f t="shared" si="722"/>
        <v>YE Jul-12</v>
      </c>
      <c r="AM558" s="43">
        <f t="shared" si="723"/>
        <v>4.9657799487274369E-2</v>
      </c>
      <c r="AN558" s="43">
        <f t="shared" si="724"/>
        <v>0.20146462838404341</v>
      </c>
      <c r="AO558" s="43">
        <f t="shared" si="725"/>
        <v>2.2561971856702764E-2</v>
      </c>
      <c r="AP558" s="43">
        <f t="shared" si="726"/>
        <v>3.4601749056839076E-2</v>
      </c>
      <c r="AQ558" s="43">
        <f t="shared" si="727"/>
        <v>3.3449504012810764E-2</v>
      </c>
      <c r="AR558" s="43">
        <f t="shared" si="728"/>
        <v>5.3730592691345003E-2</v>
      </c>
      <c r="AS558" s="43">
        <f t="shared" si="729"/>
        <v>3.0224471017723947E-2</v>
      </c>
      <c r="AT558" s="43">
        <f t="shared" si="730"/>
        <v>5.6435387618656765E-3</v>
      </c>
      <c r="AU558" s="43">
        <f t="shared" si="731"/>
        <v>1.0267708370614689E-2</v>
      </c>
      <c r="AV558" s="43">
        <f t="shared" si="732"/>
        <v>1.8051469835511418E-2</v>
      </c>
      <c r="AW558" s="43">
        <f t="shared" si="733"/>
        <v>3.0254406857876941E-2</v>
      </c>
      <c r="AX558" s="43">
        <f t="shared" si="734"/>
        <v>1.258564743548423E-2</v>
      </c>
      <c r="AY558" s="43">
        <f t="shared" si="735"/>
        <v>1.4979850110045857E-2</v>
      </c>
      <c r="AZ558" s="43">
        <f t="shared" si="736"/>
        <v>5.4880369452570002E-3</v>
      </c>
      <c r="BA558" s="43">
        <f t="shared" si="737"/>
        <v>6.4094026132216356E-3</v>
      </c>
      <c r="BB558" s="43">
        <f t="shared" si="738"/>
        <v>6.5152856165534689E-3</v>
      </c>
      <c r="BC558" s="43">
        <f t="shared" si="739"/>
        <v>7.4526223400415884E-2</v>
      </c>
      <c r="BD558" s="43">
        <f t="shared" si="740"/>
        <v>6.495127973659752E-2</v>
      </c>
      <c r="BE558" s="43">
        <f t="shared" si="741"/>
        <v>2.0459026552931994E-2</v>
      </c>
      <c r="BF558" s="43">
        <f t="shared" si="742"/>
        <v>3.8635144670010682E-2</v>
      </c>
      <c r="BG558" s="43">
        <f t="shared" si="743"/>
        <v>9.0584523227601271E-2</v>
      </c>
      <c r="BH558" s="43">
        <f t="shared" si="744"/>
        <v>1.088338670678449E-2</v>
      </c>
      <c r="BI558" s="43">
        <f t="shared" si="745"/>
        <v>1.3418566302996841E-2</v>
      </c>
      <c r="BJ558" s="43">
        <f t="shared" si="746"/>
        <v>8.7677202531812604E-3</v>
      </c>
      <c r="BK558" s="43">
        <f t="shared" si="747"/>
        <v>0.12365419649056386</v>
      </c>
      <c r="BL558" s="43">
        <f t="shared" si="748"/>
        <v>3.4733359161697744E-2</v>
      </c>
      <c r="BM558" s="43">
        <f t="shared" si="749"/>
        <v>2.1299698360019111E-2</v>
      </c>
      <c r="BN558" s="43">
        <f t="shared" si="750"/>
        <v>7.8778884802615065E-2</v>
      </c>
      <c r="BO558" s="43">
        <f t="shared" si="751"/>
        <v>9.3323874114159405E-3</v>
      </c>
      <c r="BP558" s="43">
        <f t="shared" si="752"/>
        <v>9.5881394834206862E-3</v>
      </c>
      <c r="BQ558" s="43">
        <f t="shared" si="753"/>
        <v>2.6308635284222923E-2</v>
      </c>
      <c r="BR558" s="43">
        <f t="shared" si="754"/>
        <v>2.6147658942935106E-3</v>
      </c>
      <c r="BS558" s="43">
        <f t="shared" si="755"/>
        <v>1.1956994792271376E-2</v>
      </c>
      <c r="BT558" s="43">
        <f t="shared" si="756"/>
        <v>1.2226797089464208E-2</v>
      </c>
      <c r="BU558" s="43">
        <f t="shared" si="757"/>
        <v>1</v>
      </c>
    </row>
    <row r="559" spans="1:73">
      <c r="A559" s="2" t="str">
        <f t="shared" ref="A559:A566" si="766">"YE "&amp;TEXT(A144,"mmm-yy")</f>
        <v>YE Aug-12</v>
      </c>
      <c r="B559" s="18">
        <f t="shared" ref="B559:AJ559" si="767">IF(OR(B133="C",B134="C",B135="C",B136="C",B137="C",B138="C",B139="C",B140="C",B141="C",B142="C",B143="C",B144="C"),"C",SUM(B133:B144))</f>
        <v>1559610</v>
      </c>
      <c r="C559" s="18">
        <f t="shared" si="767"/>
        <v>6349622</v>
      </c>
      <c r="D559" s="18">
        <f t="shared" si="767"/>
        <v>710974</v>
      </c>
      <c r="E559" s="18">
        <f t="shared" si="767"/>
        <v>1090928</v>
      </c>
      <c r="F559" s="18">
        <f t="shared" si="767"/>
        <v>1026090</v>
      </c>
      <c r="G559" s="18">
        <f t="shared" si="767"/>
        <v>1686508</v>
      </c>
      <c r="H559" s="18">
        <f t="shared" si="767"/>
        <v>943061</v>
      </c>
      <c r="I559" s="18">
        <f t="shared" si="767"/>
        <v>176776</v>
      </c>
      <c r="J559" s="18">
        <f t="shared" si="767"/>
        <v>323038</v>
      </c>
      <c r="K559" s="18">
        <f t="shared" si="767"/>
        <v>570355</v>
      </c>
      <c r="L559" s="18">
        <f t="shared" si="767"/>
        <v>940222</v>
      </c>
      <c r="M559" s="18">
        <f t="shared" si="767"/>
        <v>390044</v>
      </c>
      <c r="N559" s="18">
        <f t="shared" si="767"/>
        <v>467696</v>
      </c>
      <c r="O559" s="18">
        <f t="shared" si="767"/>
        <v>171988</v>
      </c>
      <c r="P559" s="18">
        <f t="shared" si="767"/>
        <v>203198</v>
      </c>
      <c r="Q559" s="18">
        <f t="shared" si="767"/>
        <v>204321</v>
      </c>
      <c r="R559" s="18">
        <f t="shared" si="767"/>
        <v>2309876</v>
      </c>
      <c r="S559" s="18">
        <f t="shared" si="767"/>
        <v>2015347</v>
      </c>
      <c r="T559" s="18">
        <f t="shared" si="767"/>
        <v>641076</v>
      </c>
      <c r="U559" s="18">
        <f t="shared" si="767"/>
        <v>1209744</v>
      </c>
      <c r="V559" s="18">
        <f t="shared" si="767"/>
        <v>2856048</v>
      </c>
      <c r="W559" s="18">
        <f t="shared" si="767"/>
        <v>341989</v>
      </c>
      <c r="X559" s="18">
        <f t="shared" si="767"/>
        <v>426643</v>
      </c>
      <c r="Y559" s="18">
        <f t="shared" si="767"/>
        <v>274444</v>
      </c>
      <c r="Z559" s="18">
        <f t="shared" si="767"/>
        <v>3899124</v>
      </c>
      <c r="AA559" s="18">
        <f t="shared" si="767"/>
        <v>1096938</v>
      </c>
      <c r="AB559" s="18">
        <f t="shared" si="767"/>
        <v>669089</v>
      </c>
      <c r="AC559" s="18">
        <f t="shared" si="767"/>
        <v>2489931</v>
      </c>
      <c r="AD559" s="18">
        <f t="shared" si="767"/>
        <v>295264</v>
      </c>
      <c r="AE559" s="18">
        <f t="shared" si="767"/>
        <v>300972</v>
      </c>
      <c r="AF559" s="18">
        <f t="shared" si="767"/>
        <v>821668</v>
      </c>
      <c r="AG559" s="18">
        <f t="shared" si="767"/>
        <v>84078</v>
      </c>
      <c r="AH559" s="18">
        <f t="shared" si="767"/>
        <v>379292</v>
      </c>
      <c r="AI559" s="18">
        <f t="shared" si="767"/>
        <v>387074</v>
      </c>
      <c r="AJ559" s="18">
        <f t="shared" si="767"/>
        <v>31398542</v>
      </c>
      <c r="AL559" s="1" t="str">
        <f t="shared" si="722"/>
        <v>YE Aug-12</v>
      </c>
      <c r="AM559" s="43">
        <f t="shared" si="723"/>
        <v>4.9671414679063761E-2</v>
      </c>
      <c r="AN559" s="43">
        <f t="shared" si="724"/>
        <v>0.20222665116106348</v>
      </c>
      <c r="AO559" s="43">
        <f t="shared" si="725"/>
        <v>2.2643535486456663E-2</v>
      </c>
      <c r="AP559" s="43">
        <f t="shared" si="726"/>
        <v>3.4744543233886468E-2</v>
      </c>
      <c r="AQ559" s="43">
        <f t="shared" si="727"/>
        <v>3.2679542890876906E-2</v>
      </c>
      <c r="AR559" s="43">
        <f t="shared" si="728"/>
        <v>5.3712939919312176E-2</v>
      </c>
      <c r="AS559" s="43">
        <f t="shared" si="729"/>
        <v>3.0035184436270956E-2</v>
      </c>
      <c r="AT559" s="43">
        <f t="shared" si="730"/>
        <v>5.6300703389348464E-3</v>
      </c>
      <c r="AU559" s="43">
        <f t="shared" si="731"/>
        <v>1.0288312113345899E-2</v>
      </c>
      <c r="AV559" s="43">
        <f t="shared" si="732"/>
        <v>1.8165015432882202E-2</v>
      </c>
      <c r="AW559" s="43">
        <f t="shared" si="733"/>
        <v>2.9944766225132365E-2</v>
      </c>
      <c r="AX559" s="43">
        <f t="shared" si="734"/>
        <v>1.2422360248447204E-2</v>
      </c>
      <c r="AY559" s="43">
        <f t="shared" si="735"/>
        <v>1.489546871316509E-2</v>
      </c>
      <c r="AZ559" s="43">
        <f t="shared" si="736"/>
        <v>5.4775791818613747E-3</v>
      </c>
      <c r="BA559" s="43">
        <f t="shared" si="737"/>
        <v>6.471574380746724E-3</v>
      </c>
      <c r="BB559" s="43">
        <f t="shared" si="738"/>
        <v>6.5073403726835467E-3</v>
      </c>
      <c r="BC559" s="43">
        <f t="shared" si="739"/>
        <v>7.3566345851345583E-2</v>
      </c>
      <c r="BD559" s="43">
        <f t="shared" si="740"/>
        <v>6.4186005834283646E-2</v>
      </c>
      <c r="BE559" s="43">
        <f t="shared" si="741"/>
        <v>2.0417381163749578E-2</v>
      </c>
      <c r="BF559" s="43">
        <f t="shared" si="742"/>
        <v>3.8528667987195071E-2</v>
      </c>
      <c r="BG559" s="43">
        <f t="shared" si="743"/>
        <v>9.0961166286001427E-2</v>
      </c>
      <c r="BH559" s="43">
        <f t="shared" si="744"/>
        <v>1.089187517050951E-2</v>
      </c>
      <c r="BI559" s="43">
        <f t="shared" si="745"/>
        <v>1.3587987620571682E-2</v>
      </c>
      <c r="BJ559" s="43">
        <f t="shared" si="746"/>
        <v>8.7406606332230338E-3</v>
      </c>
      <c r="BK559" s="43">
        <f t="shared" si="747"/>
        <v>0.12418168971030566</v>
      </c>
      <c r="BL559" s="43">
        <f t="shared" si="748"/>
        <v>3.4935953395543014E-2</v>
      </c>
      <c r="BM559" s="43">
        <f t="shared" si="749"/>
        <v>2.1309556348189672E-2</v>
      </c>
      <c r="BN559" s="43">
        <f t="shared" si="750"/>
        <v>7.9300847790957932E-2</v>
      </c>
      <c r="BO559" s="43">
        <f t="shared" si="751"/>
        <v>9.4037487473144447E-3</v>
      </c>
      <c r="BP559" s="43">
        <f t="shared" si="752"/>
        <v>9.585540627969286E-3</v>
      </c>
      <c r="BQ559" s="43">
        <f t="shared" si="753"/>
        <v>2.6168985808321929E-2</v>
      </c>
      <c r="BR559" s="43">
        <f t="shared" si="754"/>
        <v>2.6777676492112279E-3</v>
      </c>
      <c r="BS559" s="43">
        <f t="shared" si="755"/>
        <v>1.2079923965896251E-2</v>
      </c>
      <c r="BT559" s="43">
        <f t="shared" si="756"/>
        <v>1.2327769869059525E-2</v>
      </c>
      <c r="BU559" s="43">
        <f t="shared" si="757"/>
        <v>1</v>
      </c>
    </row>
    <row r="560" spans="1:73">
      <c r="A560" s="2" t="str">
        <f t="shared" si="766"/>
        <v>YE Sep-12</v>
      </c>
      <c r="B560" s="18">
        <f t="shared" ref="B560:AJ560" si="768">IF(OR(B134="C",B135="C",B136="C",B137="C",B138="C",B139="C",B140="C",B141="C",B142="C",B143="C",B144="C",B145="C"),"C",SUM(B134:B145))</f>
        <v>1554150</v>
      </c>
      <c r="C560" s="18">
        <f t="shared" si="768"/>
        <v>6331153</v>
      </c>
      <c r="D560" s="18">
        <f t="shared" si="768"/>
        <v>709296</v>
      </c>
      <c r="E560" s="18">
        <f t="shared" si="768"/>
        <v>1087362</v>
      </c>
      <c r="F560" s="18">
        <f t="shared" si="768"/>
        <v>1010082</v>
      </c>
      <c r="G560" s="18">
        <f t="shared" si="768"/>
        <v>1689712</v>
      </c>
      <c r="H560" s="18">
        <f t="shared" si="768"/>
        <v>937869</v>
      </c>
      <c r="I560" s="18">
        <f t="shared" si="768"/>
        <v>176544</v>
      </c>
      <c r="J560" s="18">
        <f t="shared" si="768"/>
        <v>318018</v>
      </c>
      <c r="K560" s="18">
        <f t="shared" si="768"/>
        <v>563591</v>
      </c>
      <c r="L560" s="18">
        <f t="shared" si="768"/>
        <v>926922</v>
      </c>
      <c r="M560" s="18">
        <f t="shared" si="768"/>
        <v>385369</v>
      </c>
      <c r="N560" s="18">
        <f t="shared" si="768"/>
        <v>476139</v>
      </c>
      <c r="O560" s="18">
        <f t="shared" si="768"/>
        <v>172817</v>
      </c>
      <c r="P560" s="18">
        <f t="shared" si="768"/>
        <v>205607</v>
      </c>
      <c r="Q560" s="18">
        <f t="shared" si="768"/>
        <v>205254</v>
      </c>
      <c r="R560" s="18">
        <f t="shared" si="768"/>
        <v>2297792</v>
      </c>
      <c r="S560" s="18">
        <f t="shared" si="768"/>
        <v>2005193</v>
      </c>
      <c r="T560" s="18">
        <f t="shared" si="768"/>
        <v>644622</v>
      </c>
      <c r="U560" s="18">
        <f t="shared" si="768"/>
        <v>1206317</v>
      </c>
      <c r="V560" s="18">
        <f t="shared" si="768"/>
        <v>2868953</v>
      </c>
      <c r="W560" s="18">
        <f t="shared" si="768"/>
        <v>342339</v>
      </c>
      <c r="X560" s="18">
        <f t="shared" si="768"/>
        <v>431313</v>
      </c>
      <c r="Y560" s="18">
        <f t="shared" si="768"/>
        <v>274503</v>
      </c>
      <c r="Z560" s="18">
        <f t="shared" si="768"/>
        <v>3917106</v>
      </c>
      <c r="AA560" s="18">
        <f t="shared" si="768"/>
        <v>1096897</v>
      </c>
      <c r="AB560" s="18">
        <f t="shared" si="768"/>
        <v>664744</v>
      </c>
      <c r="AC560" s="18">
        <f t="shared" si="768"/>
        <v>2495575</v>
      </c>
      <c r="AD560" s="18">
        <f t="shared" si="768"/>
        <v>295068</v>
      </c>
      <c r="AE560" s="18">
        <f t="shared" si="768"/>
        <v>300833</v>
      </c>
      <c r="AF560" s="18">
        <f t="shared" si="768"/>
        <v>809998</v>
      </c>
      <c r="AG560" s="18">
        <f t="shared" si="768"/>
        <v>83955</v>
      </c>
      <c r="AH560" s="18">
        <f t="shared" si="768"/>
        <v>378023</v>
      </c>
      <c r="AI560" s="18">
        <f t="shared" si="768"/>
        <v>379428</v>
      </c>
      <c r="AJ560" s="18">
        <f t="shared" si="768"/>
        <v>31320227</v>
      </c>
      <c r="AL560" s="1" t="str">
        <f t="shared" si="722"/>
        <v>YE Sep-12</v>
      </c>
      <c r="AM560" s="43">
        <f t="shared" si="723"/>
        <v>4.9621287866144774E-2</v>
      </c>
      <c r="AN560" s="43">
        <f t="shared" si="724"/>
        <v>0.20214262814889561</v>
      </c>
      <c r="AO560" s="43">
        <f t="shared" si="725"/>
        <v>2.264657915793522E-2</v>
      </c>
      <c r="AP560" s="43">
        <f t="shared" si="726"/>
        <v>3.471756446720517E-2</v>
      </c>
      <c r="AQ560" s="43">
        <f t="shared" si="727"/>
        <v>3.225014940025818E-2</v>
      </c>
      <c r="AR560" s="43">
        <f t="shared" si="728"/>
        <v>5.3949545129414293E-2</v>
      </c>
      <c r="AS560" s="43">
        <f t="shared" si="729"/>
        <v>2.994451476996E-2</v>
      </c>
      <c r="AT560" s="43">
        <f t="shared" si="730"/>
        <v>5.6367407554230049E-3</v>
      </c>
      <c r="AU560" s="43">
        <f t="shared" si="731"/>
        <v>1.0153757825573869E-2</v>
      </c>
      <c r="AV560" s="43">
        <f t="shared" si="732"/>
        <v>1.7994473667128912E-2</v>
      </c>
      <c r="AW560" s="43">
        <f t="shared" si="733"/>
        <v>2.9594996230391305E-2</v>
      </c>
      <c r="AX560" s="43">
        <f t="shared" si="734"/>
        <v>1.2304157310226391E-2</v>
      </c>
      <c r="AY560" s="43">
        <f t="shared" si="735"/>
        <v>1.5202284453430047E-2</v>
      </c>
      <c r="AZ560" s="43">
        <f t="shared" si="736"/>
        <v>5.5177441721606935E-3</v>
      </c>
      <c r="BA560" s="43">
        <f t="shared" si="737"/>
        <v>6.5646714501781866E-3</v>
      </c>
      <c r="BB560" s="43">
        <f t="shared" si="738"/>
        <v>6.5534007783532352E-3</v>
      </c>
      <c r="BC560" s="43">
        <f t="shared" si="739"/>
        <v>7.3364474657223913E-2</v>
      </c>
      <c r="BD560" s="43">
        <f t="shared" si="740"/>
        <v>6.4022300987792963E-2</v>
      </c>
      <c r="BE560" s="43">
        <f t="shared" si="741"/>
        <v>2.0581651595309319E-2</v>
      </c>
      <c r="BF560" s="43">
        <f t="shared" si="742"/>
        <v>3.8515589302721212E-2</v>
      </c>
      <c r="BG560" s="43">
        <f t="shared" si="743"/>
        <v>9.1600645167737763E-2</v>
      </c>
      <c r="BH560" s="43">
        <f t="shared" si="744"/>
        <v>1.0930284764538903E-2</v>
      </c>
      <c r="BI560" s="43">
        <f t="shared" si="745"/>
        <v>1.3771068772905126E-2</v>
      </c>
      <c r="BJ560" s="43">
        <f t="shared" si="746"/>
        <v>8.7644000792203702E-3</v>
      </c>
      <c r="BK560" s="43">
        <f t="shared" si="747"/>
        <v>0.12506633492790459</v>
      </c>
      <c r="BL560" s="43">
        <f t="shared" si="748"/>
        <v>3.5022000319474056E-2</v>
      </c>
      <c r="BM560" s="43">
        <f t="shared" si="749"/>
        <v>2.1224111817580379E-2</v>
      </c>
      <c r="BN560" s="43">
        <f t="shared" si="750"/>
        <v>7.9679339488822984E-2</v>
      </c>
      <c r="BO560" s="43">
        <f t="shared" si="751"/>
        <v>9.4210045157080112E-3</v>
      </c>
      <c r="BP560" s="43">
        <f t="shared" si="752"/>
        <v>9.605070870016363E-3</v>
      </c>
      <c r="BQ560" s="43">
        <f t="shared" si="753"/>
        <v>2.5861817668179736E-2</v>
      </c>
      <c r="BR560" s="43">
        <f t="shared" si="754"/>
        <v>2.680536127659611E-3</v>
      </c>
      <c r="BS560" s="43">
        <f t="shared" si="755"/>
        <v>1.2069612394571725E-2</v>
      </c>
      <c r="BT560" s="43">
        <f t="shared" si="756"/>
        <v>1.2114471584129961E-2</v>
      </c>
      <c r="BU560" s="43">
        <f t="shared" si="757"/>
        <v>1</v>
      </c>
    </row>
    <row r="561" spans="1:73">
      <c r="A561" s="2" t="str">
        <f t="shared" si="766"/>
        <v>YE Oct-12</v>
      </c>
      <c r="B561" s="18">
        <f t="shared" ref="B561:AJ561" si="769">IF(OR(B135="C",B136="C",B137="C",B138="C",B139="C",B140="C",B141="C",B142="C",B143="C",B144="C",B145="C",B146="C"),"C",SUM(B135:B146))</f>
        <v>1558001</v>
      </c>
      <c r="C561" s="18">
        <f t="shared" si="769"/>
        <v>6347720</v>
      </c>
      <c r="D561" s="18">
        <f t="shared" si="769"/>
        <v>704550</v>
      </c>
      <c r="E561" s="18">
        <f t="shared" si="769"/>
        <v>1081643</v>
      </c>
      <c r="F561" s="18">
        <f t="shared" si="769"/>
        <v>1002082</v>
      </c>
      <c r="G561" s="18">
        <f t="shared" si="769"/>
        <v>1702437</v>
      </c>
      <c r="H561" s="18">
        <f t="shared" si="769"/>
        <v>940384</v>
      </c>
      <c r="I561" s="18">
        <f t="shared" si="769"/>
        <v>176824</v>
      </c>
      <c r="J561" s="18">
        <f t="shared" si="769"/>
        <v>317002</v>
      </c>
      <c r="K561" s="18">
        <f t="shared" si="769"/>
        <v>567373</v>
      </c>
      <c r="L561" s="18">
        <f t="shared" si="769"/>
        <v>925964</v>
      </c>
      <c r="M561" s="18">
        <f t="shared" si="769"/>
        <v>382617</v>
      </c>
      <c r="N561" s="18">
        <f t="shared" si="769"/>
        <v>468470</v>
      </c>
      <c r="O561" s="18">
        <f t="shared" si="769"/>
        <v>170664</v>
      </c>
      <c r="P561" s="18">
        <f t="shared" si="769"/>
        <v>200450</v>
      </c>
      <c r="Q561" s="18">
        <f t="shared" si="769"/>
        <v>208799</v>
      </c>
      <c r="R561" s="18">
        <f t="shared" si="769"/>
        <v>2296859</v>
      </c>
      <c r="S561" s="18">
        <f t="shared" si="769"/>
        <v>2002477</v>
      </c>
      <c r="T561" s="18">
        <f t="shared" si="769"/>
        <v>646756</v>
      </c>
      <c r="U561" s="18">
        <f t="shared" si="769"/>
        <v>1199148</v>
      </c>
      <c r="V561" s="18">
        <f t="shared" si="769"/>
        <v>2893823</v>
      </c>
      <c r="W561" s="18">
        <f t="shared" si="769"/>
        <v>341715</v>
      </c>
      <c r="X561" s="18">
        <f t="shared" si="769"/>
        <v>440393</v>
      </c>
      <c r="Y561" s="18">
        <f t="shared" si="769"/>
        <v>276481</v>
      </c>
      <c r="Z561" s="18">
        <f t="shared" si="769"/>
        <v>3952409</v>
      </c>
      <c r="AA561" s="18">
        <f t="shared" si="769"/>
        <v>1105756</v>
      </c>
      <c r="AB561" s="18">
        <f t="shared" si="769"/>
        <v>667867</v>
      </c>
      <c r="AC561" s="18">
        <f t="shared" si="769"/>
        <v>2521954</v>
      </c>
      <c r="AD561" s="18">
        <f t="shared" si="769"/>
        <v>298444</v>
      </c>
      <c r="AE561" s="18">
        <f t="shared" si="769"/>
        <v>299645</v>
      </c>
      <c r="AF561" s="18">
        <f t="shared" si="769"/>
        <v>813755</v>
      </c>
      <c r="AG561" s="18">
        <f t="shared" si="769"/>
        <v>82508</v>
      </c>
      <c r="AH561" s="18">
        <f t="shared" si="769"/>
        <v>382151</v>
      </c>
      <c r="AI561" s="18">
        <f t="shared" si="769"/>
        <v>379921</v>
      </c>
      <c r="AJ561" s="18">
        <f t="shared" si="769"/>
        <v>31402138</v>
      </c>
      <c r="AL561" s="1" t="str">
        <f>A561</f>
        <v>YE Oct-12</v>
      </c>
      <c r="AM561" s="43">
        <f t="shared" ref="AM561:BU561" si="770">IF(B561="C","C",B561/$AJ561)</f>
        <v>4.9614488032630133E-2</v>
      </c>
      <c r="AN561" s="43">
        <f t="shared" si="770"/>
        <v>0.20214292415376303</v>
      </c>
      <c r="AO561" s="43">
        <f t="shared" si="770"/>
        <v>2.2436370415288284E-2</v>
      </c>
      <c r="AP561" s="43">
        <f t="shared" si="770"/>
        <v>3.4444883975734392E-2</v>
      </c>
      <c r="AQ561" s="43">
        <f t="shared" si="770"/>
        <v>3.1911266678721045E-2</v>
      </c>
      <c r="AR561" s="43">
        <f t="shared" si="770"/>
        <v>5.4214047463901981E-2</v>
      </c>
      <c r="AS561" s="43">
        <f t="shared" si="770"/>
        <v>2.9946495999730975E-2</v>
      </c>
      <c r="AT561" s="43">
        <f t="shared" si="770"/>
        <v>5.6309541726107951E-3</v>
      </c>
      <c r="AU561" s="43">
        <f t="shared" si="770"/>
        <v>1.0094917740951269E-2</v>
      </c>
      <c r="AV561" s="43">
        <f t="shared" si="770"/>
        <v>1.8067973588295167E-2</v>
      </c>
      <c r="AW561" s="43">
        <f t="shared" si="770"/>
        <v>2.9487291597788661E-2</v>
      </c>
      <c r="AX561" s="43">
        <f t="shared" si="770"/>
        <v>1.2184425149650638E-2</v>
      </c>
      <c r="AY561" s="43">
        <f t="shared" si="770"/>
        <v>1.4918410969342278E-2</v>
      </c>
      <c r="AZ561" s="43">
        <f t="shared" si="770"/>
        <v>5.4347891853733015E-3</v>
      </c>
      <c r="BA561" s="43">
        <f t="shared" si="770"/>
        <v>6.383323326583687E-3</v>
      </c>
      <c r="BB561" s="43">
        <f t="shared" si="770"/>
        <v>6.6491969432145035E-3</v>
      </c>
      <c r="BC561" s="43">
        <f t="shared" si="770"/>
        <v>7.3143395522941787E-2</v>
      </c>
      <c r="BD561" s="43">
        <f t="shared" si="770"/>
        <v>6.3768810900710016E-2</v>
      </c>
      <c r="BE561" s="43">
        <f t="shared" si="770"/>
        <v>2.0595922481456516E-2</v>
      </c>
      <c r="BF561" s="43">
        <f t="shared" si="770"/>
        <v>3.8186826642185957E-2</v>
      </c>
      <c r="BG561" s="43">
        <f t="shared" si="770"/>
        <v>9.2153693484182508E-2</v>
      </c>
      <c r="BH561" s="43">
        <f t="shared" si="770"/>
        <v>1.0881902372379867E-2</v>
      </c>
      <c r="BI561" s="43">
        <f t="shared" si="770"/>
        <v>1.4024299874104114E-2</v>
      </c>
      <c r="BJ561" s="43">
        <f t="shared" si="770"/>
        <v>8.8045278955209989E-3</v>
      </c>
      <c r="BK561" s="43">
        <f t="shared" si="770"/>
        <v>0.12586432809129111</v>
      </c>
      <c r="BL561" s="43">
        <f t="shared" si="770"/>
        <v>3.5212761627886613E-2</v>
      </c>
      <c r="BM561" s="43">
        <f t="shared" si="770"/>
        <v>2.1268201547295921E-2</v>
      </c>
      <c r="BN561" s="43">
        <f t="shared" si="770"/>
        <v>8.031153802330275E-2</v>
      </c>
      <c r="BO561" s="43">
        <f t="shared" si="770"/>
        <v>9.503938871932861E-3</v>
      </c>
      <c r="BP561" s="43">
        <f t="shared" si="770"/>
        <v>9.5421846754510792E-3</v>
      </c>
      <c r="BQ561" s="43">
        <f t="shared" si="770"/>
        <v>2.5913999868416603E-2</v>
      </c>
      <c r="BR561" s="43">
        <f t="shared" si="770"/>
        <v>2.6274644102258259E-3</v>
      </c>
      <c r="BS561" s="43">
        <f t="shared" si="770"/>
        <v>1.2169585395745985E-2</v>
      </c>
      <c r="BT561" s="43">
        <f t="shared" si="770"/>
        <v>1.2098571122768775E-2</v>
      </c>
      <c r="BU561" s="43">
        <f t="shared" si="770"/>
        <v>1</v>
      </c>
    </row>
    <row r="562" spans="1:73">
      <c r="A562" s="2" t="str">
        <f t="shared" si="766"/>
        <v>YE Nov-12</v>
      </c>
      <c r="B562" s="18">
        <f t="shared" ref="B562:AJ562" si="771">IF(OR(B136="C",B137="C",B138="C",B139="C",B140="C",B141="C",B142="C",B143="C",B144="C",B145="C",B146="C",B147="C"),"C",SUM(B136:B147))</f>
        <v>1551423</v>
      </c>
      <c r="C562" s="18">
        <f t="shared" si="771"/>
        <v>6406800</v>
      </c>
      <c r="D562" s="18">
        <f t="shared" si="771"/>
        <v>700371</v>
      </c>
      <c r="E562" s="18">
        <f t="shared" si="771"/>
        <v>1080501</v>
      </c>
      <c r="F562" s="18">
        <f t="shared" si="771"/>
        <v>990221</v>
      </c>
      <c r="G562" s="18">
        <f t="shared" si="771"/>
        <v>1692853</v>
      </c>
      <c r="H562" s="18">
        <f t="shared" si="771"/>
        <v>937611</v>
      </c>
      <c r="I562" s="18">
        <f t="shared" si="771"/>
        <v>176748</v>
      </c>
      <c r="J562" s="18">
        <f t="shared" si="771"/>
        <v>314450</v>
      </c>
      <c r="K562" s="18">
        <f t="shared" si="771"/>
        <v>569045</v>
      </c>
      <c r="L562" s="18">
        <f t="shared" si="771"/>
        <v>927703</v>
      </c>
      <c r="M562" s="18">
        <f t="shared" si="771"/>
        <v>379330</v>
      </c>
      <c r="N562" s="18">
        <f t="shared" si="771"/>
        <v>467793</v>
      </c>
      <c r="O562" s="18">
        <f t="shared" si="771"/>
        <v>171316</v>
      </c>
      <c r="P562" s="18">
        <f t="shared" si="771"/>
        <v>198992</v>
      </c>
      <c r="Q562" s="18">
        <f t="shared" si="771"/>
        <v>211095</v>
      </c>
      <c r="R562" s="18">
        <f t="shared" si="771"/>
        <v>2301035</v>
      </c>
      <c r="S562" s="18">
        <f t="shared" si="771"/>
        <v>2006346</v>
      </c>
      <c r="T562" s="18">
        <f t="shared" si="771"/>
        <v>641267</v>
      </c>
      <c r="U562" s="18">
        <f t="shared" si="771"/>
        <v>1194468</v>
      </c>
      <c r="V562" s="18">
        <f t="shared" si="771"/>
        <v>2886758</v>
      </c>
      <c r="W562" s="18">
        <f t="shared" si="771"/>
        <v>339853</v>
      </c>
      <c r="X562" s="18">
        <f t="shared" si="771"/>
        <v>444804</v>
      </c>
      <c r="Y562" s="18">
        <f t="shared" si="771"/>
        <v>271830</v>
      </c>
      <c r="Z562" s="18">
        <f t="shared" si="771"/>
        <v>3943240</v>
      </c>
      <c r="AA562" s="18">
        <f t="shared" si="771"/>
        <v>1099159</v>
      </c>
      <c r="AB562" s="18">
        <f t="shared" si="771"/>
        <v>663109</v>
      </c>
      <c r="AC562" s="18">
        <f t="shared" si="771"/>
        <v>2520330</v>
      </c>
      <c r="AD562" s="18">
        <f t="shared" si="771"/>
        <v>300071</v>
      </c>
      <c r="AE562" s="18">
        <f t="shared" si="771"/>
        <v>297929</v>
      </c>
      <c r="AF562" s="18">
        <f t="shared" si="771"/>
        <v>795597</v>
      </c>
      <c r="AG562" s="18">
        <f t="shared" si="771"/>
        <v>81748</v>
      </c>
      <c r="AH562" s="18">
        <f t="shared" si="771"/>
        <v>378114</v>
      </c>
      <c r="AI562" s="18">
        <f t="shared" si="771"/>
        <v>376721</v>
      </c>
      <c r="AJ562" s="18">
        <f t="shared" si="771"/>
        <v>31369028</v>
      </c>
      <c r="AL562" s="1" t="str">
        <f>A562</f>
        <v>YE Nov-12</v>
      </c>
      <c r="AM562" s="43">
        <f t="shared" ref="AM562:BU562" si="772">IF(B562="C","C",B562/$AJ562)</f>
        <v>4.9457158825577892E-2</v>
      </c>
      <c r="AN562" s="43">
        <f t="shared" si="772"/>
        <v>0.20423967232902468</v>
      </c>
      <c r="AO562" s="43">
        <f t="shared" si="772"/>
        <v>2.232683142110747E-2</v>
      </c>
      <c r="AP562" s="43">
        <f t="shared" si="772"/>
        <v>3.4444835204967141E-2</v>
      </c>
      <c r="AQ562" s="43">
        <f t="shared" si="772"/>
        <v>3.1566837200056055E-2</v>
      </c>
      <c r="AR562" s="43">
        <f t="shared" si="772"/>
        <v>5.3965746085597552E-2</v>
      </c>
      <c r="AS562" s="43">
        <f t="shared" si="772"/>
        <v>2.9889705221341253E-2</v>
      </c>
      <c r="AT562" s="43">
        <f t="shared" si="772"/>
        <v>5.6344748712009824E-3</v>
      </c>
      <c r="AU562" s="43">
        <f t="shared" si="772"/>
        <v>1.0024218793135701E-2</v>
      </c>
      <c r="AV562" s="43">
        <f t="shared" si="772"/>
        <v>1.814034531130515E-2</v>
      </c>
      <c r="AW562" s="43">
        <f t="shared" si="772"/>
        <v>2.9573852272375158E-2</v>
      </c>
      <c r="AX562" s="43">
        <f t="shared" si="772"/>
        <v>1.2092500921609685E-2</v>
      </c>
      <c r="AY562" s="43">
        <f t="shared" si="772"/>
        <v>1.4912575550635486E-2</v>
      </c>
      <c r="AZ562" s="43">
        <f t="shared" si="772"/>
        <v>5.4613104365235669E-3</v>
      </c>
      <c r="BA562" s="43">
        <f t="shared" si="772"/>
        <v>6.3435819560618834E-3</v>
      </c>
      <c r="BB562" s="43">
        <f t="shared" si="772"/>
        <v>6.729408383326382E-3</v>
      </c>
      <c r="BC562" s="43">
        <f t="shared" si="772"/>
        <v>7.3353723296749898E-2</v>
      </c>
      <c r="BD562" s="43">
        <f t="shared" si="772"/>
        <v>6.3959457079766704E-2</v>
      </c>
      <c r="BE562" s="43">
        <f t="shared" si="772"/>
        <v>2.0442679958078396E-2</v>
      </c>
      <c r="BF562" s="43">
        <f t="shared" si="772"/>
        <v>3.8077941082522541E-2</v>
      </c>
      <c r="BG562" s="43">
        <f t="shared" si="772"/>
        <v>9.202573952881167E-2</v>
      </c>
      <c r="BH562" s="43">
        <f t="shared" si="772"/>
        <v>1.083403030530624E-2</v>
      </c>
      <c r="BI562" s="43">
        <f t="shared" si="772"/>
        <v>1.4179718925304284E-2</v>
      </c>
      <c r="BJ562" s="43">
        <f t="shared" si="772"/>
        <v>8.6655538067676174E-3</v>
      </c>
      <c r="BK562" s="43">
        <f t="shared" si="772"/>
        <v>0.12570488317330075</v>
      </c>
      <c r="BL562" s="43">
        <f t="shared" si="772"/>
        <v>3.5039625709792473E-2</v>
      </c>
      <c r="BM562" s="43">
        <f t="shared" si="772"/>
        <v>2.1138971854658677E-2</v>
      </c>
      <c r="BN562" s="43">
        <f t="shared" si="772"/>
        <v>8.0344536018138651E-2</v>
      </c>
      <c r="BO562" s="43">
        <f t="shared" si="772"/>
        <v>9.5658367227699891E-3</v>
      </c>
      <c r="BP562" s="43">
        <f t="shared" si="772"/>
        <v>9.4975528090956475E-3</v>
      </c>
      <c r="BQ562" s="43">
        <f t="shared" si="772"/>
        <v>2.5362500871879103E-2</v>
      </c>
      <c r="BR562" s="43">
        <f t="shared" si="772"/>
        <v>2.6060099790149696E-3</v>
      </c>
      <c r="BS562" s="43">
        <f t="shared" si="772"/>
        <v>1.2053736570989704E-2</v>
      </c>
      <c r="BT562" s="43">
        <f t="shared" si="772"/>
        <v>1.2009329712096914E-2</v>
      </c>
      <c r="BU562" s="43">
        <f t="shared" si="772"/>
        <v>1</v>
      </c>
    </row>
    <row r="563" spans="1:73">
      <c r="A563" s="2" t="str">
        <f t="shared" si="766"/>
        <v>YE Dec-12</v>
      </c>
      <c r="B563" s="18">
        <f t="shared" ref="B563:AJ563" si="773">IF(OR(B137="C",B138="C",B139="C",B140="C",B141="C",B142="C",B143="C",B144="C",B145="C",B146="C",B147="C",B148="C"),"C",SUM(B137:B148))</f>
        <v>1549527</v>
      </c>
      <c r="C563" s="18">
        <f t="shared" si="773"/>
        <v>6430170</v>
      </c>
      <c r="D563" s="18">
        <f t="shared" si="773"/>
        <v>693530</v>
      </c>
      <c r="E563" s="18">
        <f t="shared" si="773"/>
        <v>1088706</v>
      </c>
      <c r="F563" s="18">
        <f t="shared" si="773"/>
        <v>982646</v>
      </c>
      <c r="G563" s="18">
        <f t="shared" si="773"/>
        <v>1690978</v>
      </c>
      <c r="H563" s="18">
        <f t="shared" si="773"/>
        <v>936770</v>
      </c>
      <c r="I563" s="18">
        <f t="shared" si="773"/>
        <v>175933</v>
      </c>
      <c r="J563" s="18">
        <f t="shared" si="773"/>
        <v>311626</v>
      </c>
      <c r="K563" s="18">
        <f t="shared" si="773"/>
        <v>570706</v>
      </c>
      <c r="L563" s="18">
        <f t="shared" si="773"/>
        <v>930819</v>
      </c>
      <c r="M563" s="18">
        <f t="shared" si="773"/>
        <v>378280</v>
      </c>
      <c r="N563" s="18">
        <f t="shared" si="773"/>
        <v>466440</v>
      </c>
      <c r="O563" s="18">
        <f t="shared" si="773"/>
        <v>168367</v>
      </c>
      <c r="P563" s="18">
        <f t="shared" si="773"/>
        <v>198996</v>
      </c>
      <c r="Q563" s="18">
        <f t="shared" si="773"/>
        <v>215779</v>
      </c>
      <c r="R563" s="18">
        <f t="shared" si="773"/>
        <v>2325927</v>
      </c>
      <c r="S563" s="18">
        <f t="shared" si="773"/>
        <v>2021198</v>
      </c>
      <c r="T563" s="18">
        <f t="shared" si="773"/>
        <v>642590</v>
      </c>
      <c r="U563" s="18">
        <f t="shared" si="773"/>
        <v>1193300</v>
      </c>
      <c r="V563" s="18">
        <f t="shared" si="773"/>
        <v>2885154</v>
      </c>
      <c r="W563" s="18">
        <f t="shared" si="773"/>
        <v>342206</v>
      </c>
      <c r="X563" s="18">
        <f t="shared" si="773"/>
        <v>449224</v>
      </c>
      <c r="Y563" s="18">
        <f t="shared" si="773"/>
        <v>269753</v>
      </c>
      <c r="Z563" s="18">
        <f t="shared" si="773"/>
        <v>3946332</v>
      </c>
      <c r="AA563" s="18">
        <f t="shared" si="773"/>
        <v>1106387</v>
      </c>
      <c r="AB563" s="18">
        <f t="shared" si="773"/>
        <v>664255</v>
      </c>
      <c r="AC563" s="18">
        <f t="shared" si="773"/>
        <v>2543499</v>
      </c>
      <c r="AD563" s="18">
        <f t="shared" si="773"/>
        <v>304456</v>
      </c>
      <c r="AE563" s="18">
        <f t="shared" si="773"/>
        <v>300887</v>
      </c>
      <c r="AF563" s="18">
        <f t="shared" si="773"/>
        <v>788429</v>
      </c>
      <c r="AG563" s="18">
        <f t="shared" si="773"/>
        <v>82824</v>
      </c>
      <c r="AH563" s="18">
        <f t="shared" si="773"/>
        <v>374289</v>
      </c>
      <c r="AI563" s="18">
        <f t="shared" si="773"/>
        <v>375577</v>
      </c>
      <c r="AJ563" s="18">
        <f t="shared" si="773"/>
        <v>31438012</v>
      </c>
      <c r="AL563" s="1" t="str">
        <f>A563</f>
        <v>YE Dec-12</v>
      </c>
      <c r="AM563" s="43">
        <f t="shared" ref="AM563:BU563" si="774">IF(B563="C","C",B563/$AJ563)</f>
        <v>4.928832650105229E-2</v>
      </c>
      <c r="AN563" s="43">
        <f t="shared" si="774"/>
        <v>0.20453487962279548</v>
      </c>
      <c r="AO563" s="43">
        <f t="shared" si="774"/>
        <v>2.2060237142221335E-2</v>
      </c>
      <c r="AP563" s="43">
        <f t="shared" si="774"/>
        <v>3.4630243159141233E-2</v>
      </c>
      <c r="AQ563" s="43">
        <f t="shared" si="774"/>
        <v>3.1256620170512055E-2</v>
      </c>
      <c r="AR563" s="43">
        <f t="shared" si="774"/>
        <v>5.3787688610844729E-2</v>
      </c>
      <c r="AS563" s="43">
        <f t="shared" si="774"/>
        <v>2.9797367594363154E-2</v>
      </c>
      <c r="AT563" s="43">
        <f t="shared" si="774"/>
        <v>5.5961871889354834E-3</v>
      </c>
      <c r="AU563" s="43">
        <f t="shared" si="774"/>
        <v>9.9123952239728134E-3</v>
      </c>
      <c r="AV563" s="43">
        <f t="shared" si="774"/>
        <v>1.8153374329140149E-2</v>
      </c>
      <c r="AW563" s="43">
        <f t="shared" si="774"/>
        <v>2.9608074454580652E-2</v>
      </c>
      <c r="AX563" s="43">
        <f t="shared" si="774"/>
        <v>1.2032567453692683E-2</v>
      </c>
      <c r="AY563" s="43">
        <f t="shared" si="774"/>
        <v>1.4836816017501361E-2</v>
      </c>
      <c r="AZ563" s="43">
        <f t="shared" si="774"/>
        <v>5.355523116410796E-3</v>
      </c>
      <c r="BA563" s="43">
        <f t="shared" si="774"/>
        <v>6.3297895553955513E-3</v>
      </c>
      <c r="BB563" s="43">
        <f t="shared" si="774"/>
        <v>6.8636337437621691E-3</v>
      </c>
      <c r="BC563" s="43">
        <f t="shared" si="774"/>
        <v>7.3984544569802954E-2</v>
      </c>
      <c r="BD563" s="43">
        <f t="shared" si="774"/>
        <v>6.4291533446834997E-2</v>
      </c>
      <c r="BE563" s="43">
        <f t="shared" si="774"/>
        <v>2.0439905678514277E-2</v>
      </c>
      <c r="BF563" s="43">
        <f t="shared" si="774"/>
        <v>3.7957234700463888E-2</v>
      </c>
      <c r="BG563" s="43">
        <f t="shared" si="774"/>
        <v>9.1772787668635031E-2</v>
      </c>
      <c r="BH563" s="43">
        <f t="shared" si="774"/>
        <v>1.0885103040230406E-2</v>
      </c>
      <c r="BI563" s="43">
        <f t="shared" si="774"/>
        <v>1.4289198693606963E-2</v>
      </c>
      <c r="BJ563" s="43">
        <f t="shared" si="774"/>
        <v>8.5804725820449457E-3</v>
      </c>
      <c r="BK563" s="43">
        <f t="shared" si="774"/>
        <v>0.12552740294138193</v>
      </c>
      <c r="BL563" s="43">
        <f t="shared" si="774"/>
        <v>3.5192651494630134E-2</v>
      </c>
      <c r="BM563" s="43">
        <f t="shared" si="774"/>
        <v>2.1129039584309593E-2</v>
      </c>
      <c r="BN563" s="43">
        <f t="shared" si="774"/>
        <v>8.0905211181928421E-2</v>
      </c>
      <c r="BO563" s="43">
        <f t="shared" si="774"/>
        <v>9.6843273677737641E-3</v>
      </c>
      <c r="BP563" s="43">
        <f t="shared" si="774"/>
        <v>9.5708023777075976E-3</v>
      </c>
      <c r="BQ563" s="43">
        <f t="shared" si="774"/>
        <v>2.507884404395545E-2</v>
      </c>
      <c r="BR563" s="43">
        <f t="shared" si="774"/>
        <v>2.6345177296834164E-3</v>
      </c>
      <c r="BS563" s="43">
        <f t="shared" si="774"/>
        <v>1.1905619222996671E-2</v>
      </c>
      <c r="BT563" s="43">
        <f t="shared" si="774"/>
        <v>1.1946588734682078E-2</v>
      </c>
      <c r="BU563" s="43">
        <f t="shared" si="774"/>
        <v>1</v>
      </c>
    </row>
    <row r="564" spans="1:73">
      <c r="A564" s="2" t="str">
        <f t="shared" si="766"/>
        <v>YE Jan-13</v>
      </c>
      <c r="B564" s="18">
        <f t="shared" ref="B564:AJ564" si="775">IF(OR(B138="C",B139="C",B140="C",B141="C",B142="C",B143="C",B144="C",B145="C",B146="C",B147="C",B148="C",B149="C"),"C",SUM(B138:B149))</f>
        <v>1543474</v>
      </c>
      <c r="C564" s="18">
        <f t="shared" si="775"/>
        <v>6454283</v>
      </c>
      <c r="D564" s="18">
        <f t="shared" si="775"/>
        <v>715529</v>
      </c>
      <c r="E564" s="18">
        <f t="shared" si="775"/>
        <v>1101147</v>
      </c>
      <c r="F564" s="18">
        <f t="shared" si="775"/>
        <v>975373</v>
      </c>
      <c r="G564" s="18">
        <f t="shared" si="775"/>
        <v>1683804</v>
      </c>
      <c r="H564" s="18">
        <f t="shared" si="775"/>
        <v>937776</v>
      </c>
      <c r="I564" s="18">
        <f t="shared" si="775"/>
        <v>192228</v>
      </c>
      <c r="J564" s="18">
        <f t="shared" si="775"/>
        <v>313044</v>
      </c>
      <c r="K564" s="18">
        <f t="shared" si="775"/>
        <v>569704</v>
      </c>
      <c r="L564" s="18">
        <f t="shared" si="775"/>
        <v>926439</v>
      </c>
      <c r="M564" s="18">
        <f t="shared" si="775"/>
        <v>376454</v>
      </c>
      <c r="N564" s="18">
        <f t="shared" si="775"/>
        <v>466164</v>
      </c>
      <c r="O564" s="18">
        <f t="shared" si="775"/>
        <v>161873</v>
      </c>
      <c r="P564" s="18">
        <f t="shared" si="775"/>
        <v>199250</v>
      </c>
      <c r="Q564" s="18">
        <f t="shared" si="775"/>
        <v>209292</v>
      </c>
      <c r="R564" s="18">
        <f t="shared" si="775"/>
        <v>2341160</v>
      </c>
      <c r="S564" s="18">
        <f t="shared" si="775"/>
        <v>2032703</v>
      </c>
      <c r="T564" s="18">
        <f t="shared" si="775"/>
        <v>640639</v>
      </c>
      <c r="U564" s="18">
        <f t="shared" si="775"/>
        <v>1187978</v>
      </c>
      <c r="V564" s="18">
        <f t="shared" si="775"/>
        <v>2901927</v>
      </c>
      <c r="W564" s="18">
        <f t="shared" si="775"/>
        <v>338521</v>
      </c>
      <c r="X564" s="18">
        <f t="shared" si="775"/>
        <v>448090</v>
      </c>
      <c r="Y564" s="18">
        <f t="shared" si="775"/>
        <v>264071</v>
      </c>
      <c r="Z564" s="18">
        <f t="shared" si="775"/>
        <v>3952605</v>
      </c>
      <c r="AA564" s="18">
        <f t="shared" si="775"/>
        <v>1079897</v>
      </c>
      <c r="AB564" s="18">
        <f t="shared" si="775"/>
        <v>654760</v>
      </c>
      <c r="AC564" s="18">
        <f t="shared" si="775"/>
        <v>2536793</v>
      </c>
      <c r="AD564" s="18">
        <f t="shared" si="775"/>
        <v>306569</v>
      </c>
      <c r="AE564" s="18">
        <f t="shared" si="775"/>
        <v>292251</v>
      </c>
      <c r="AF564" s="18">
        <f t="shared" si="775"/>
        <v>784253</v>
      </c>
      <c r="AG564" s="18">
        <f t="shared" si="775"/>
        <v>82074</v>
      </c>
      <c r="AH564" s="18">
        <f t="shared" si="775"/>
        <v>369052</v>
      </c>
      <c r="AI564" s="18">
        <f t="shared" si="775"/>
        <v>375894</v>
      </c>
      <c r="AJ564" s="18">
        <f t="shared" si="775"/>
        <v>31429745</v>
      </c>
      <c r="AL564" s="1" t="str">
        <f>A564</f>
        <v>YE Jan-13</v>
      </c>
      <c r="AM564" s="43">
        <f t="shared" ref="AM564:BU564" si="776">IF(B564="C","C",B564/$AJ564)</f>
        <v>4.9108702600037003E-2</v>
      </c>
      <c r="AN564" s="43">
        <f t="shared" si="776"/>
        <v>0.2053558818246855</v>
      </c>
      <c r="AO564" s="43">
        <f t="shared" si="776"/>
        <v>2.2765981715728207E-2</v>
      </c>
      <c r="AP564" s="43">
        <f t="shared" si="776"/>
        <v>3.5035187208804906E-2</v>
      </c>
      <c r="AQ564" s="43">
        <f t="shared" si="776"/>
        <v>3.1033436637809185E-2</v>
      </c>
      <c r="AR564" s="43">
        <f t="shared" si="776"/>
        <v>5.3573581331951628E-2</v>
      </c>
      <c r="AS564" s="43">
        <f t="shared" si="776"/>
        <v>2.9837213124064482E-2</v>
      </c>
      <c r="AT564" s="43">
        <f t="shared" si="776"/>
        <v>6.1161170731738358E-3</v>
      </c>
      <c r="AU564" s="43">
        <f t="shared" si="776"/>
        <v>9.9601189891931983E-3</v>
      </c>
      <c r="AV564" s="43">
        <f t="shared" si="776"/>
        <v>1.8126268603197385E-2</v>
      </c>
      <c r="AW564" s="43">
        <f t="shared" si="776"/>
        <v>2.9476503866003367E-2</v>
      </c>
      <c r="AX564" s="43">
        <f t="shared" si="776"/>
        <v>1.1977634562418498E-2</v>
      </c>
      <c r="AY564" s="43">
        <f t="shared" si="776"/>
        <v>1.4831937071077095E-2</v>
      </c>
      <c r="AZ564" s="43">
        <f t="shared" si="776"/>
        <v>5.1503122281138453E-3</v>
      </c>
      <c r="BA564" s="43">
        <f t="shared" si="776"/>
        <v>6.3395360032351515E-3</v>
      </c>
      <c r="BB564" s="43">
        <f t="shared" si="776"/>
        <v>6.6590422543994551E-3</v>
      </c>
      <c r="BC564" s="43">
        <f t="shared" si="776"/>
        <v>7.4488673070685116E-2</v>
      </c>
      <c r="BD564" s="43">
        <f t="shared" si="776"/>
        <v>6.4674498631789729E-2</v>
      </c>
      <c r="BE564" s="43">
        <f t="shared" si="776"/>
        <v>2.0383207054336584E-2</v>
      </c>
      <c r="BF564" s="43">
        <f t="shared" si="776"/>
        <v>3.7797888592478242E-2</v>
      </c>
      <c r="BG564" s="43">
        <f t="shared" si="776"/>
        <v>9.233059320080389E-2</v>
      </c>
      <c r="BH564" s="43">
        <f t="shared" si="776"/>
        <v>1.0770720538776245E-2</v>
      </c>
      <c r="BI564" s="43">
        <f t="shared" si="776"/>
        <v>1.4256876726171338E-2</v>
      </c>
      <c r="BJ564" s="43">
        <f t="shared" si="776"/>
        <v>8.4019453546314172E-3</v>
      </c>
      <c r="BK564" s="43">
        <f t="shared" si="776"/>
        <v>0.12576000855240793</v>
      </c>
      <c r="BL564" s="43">
        <f t="shared" si="776"/>
        <v>3.43590760917723E-2</v>
      </c>
      <c r="BM564" s="43">
        <f t="shared" si="776"/>
        <v>2.0832494822977405E-2</v>
      </c>
      <c r="BN564" s="43">
        <f t="shared" si="776"/>
        <v>8.0713127007552871E-2</v>
      </c>
      <c r="BO564" s="43">
        <f t="shared" si="776"/>
        <v>9.7541039547091452E-3</v>
      </c>
      <c r="BP564" s="43">
        <f t="shared" si="776"/>
        <v>9.2985482383010111E-3</v>
      </c>
      <c r="BQ564" s="43">
        <f t="shared" si="776"/>
        <v>2.495257279370227E-2</v>
      </c>
      <c r="BR564" s="43">
        <f t="shared" si="776"/>
        <v>2.6113479444392564E-3</v>
      </c>
      <c r="BS564" s="43">
        <f t="shared" si="776"/>
        <v>1.1742125174734953E-2</v>
      </c>
      <c r="BT564" s="43">
        <f t="shared" si="776"/>
        <v>1.1959817045922581E-2</v>
      </c>
      <c r="BU564" s="43">
        <f t="shared" si="776"/>
        <v>1</v>
      </c>
    </row>
    <row r="565" spans="1:73">
      <c r="A565" s="2" t="str">
        <f t="shared" si="766"/>
        <v>YE Feb-13</v>
      </c>
      <c r="B565" s="18">
        <f t="shared" ref="B565:AJ566" si="777">IF(OR(B139="C",B140="C",B141="C",B142="C",B143="C",B144="C",B145="C",B146="C",B147="C",B148="C",B149="C",B150="C"),"C",SUM(B139:B150))</f>
        <v>1530838</v>
      </c>
      <c r="C565" s="18">
        <f t="shared" si="777"/>
        <v>6476506</v>
      </c>
      <c r="D565" s="18">
        <f t="shared" si="777"/>
        <v>713218</v>
      </c>
      <c r="E565" s="18">
        <f t="shared" si="777"/>
        <v>1095824</v>
      </c>
      <c r="F565" s="18">
        <f t="shared" si="777"/>
        <v>980202</v>
      </c>
      <c r="G565" s="18">
        <f t="shared" si="777"/>
        <v>1710081</v>
      </c>
      <c r="H565" s="18">
        <f t="shared" si="777"/>
        <v>939157</v>
      </c>
      <c r="I565" s="18">
        <f t="shared" si="777"/>
        <v>191315</v>
      </c>
      <c r="J565" s="18">
        <f t="shared" si="777"/>
        <v>309899</v>
      </c>
      <c r="K565" s="18">
        <f t="shared" si="777"/>
        <v>559705</v>
      </c>
      <c r="L565" s="18">
        <f t="shared" si="777"/>
        <v>921088</v>
      </c>
      <c r="M565" s="18">
        <f t="shared" si="777"/>
        <v>373880</v>
      </c>
      <c r="N565" s="18">
        <f t="shared" si="777"/>
        <v>459158</v>
      </c>
      <c r="O565" s="18">
        <f t="shared" si="777"/>
        <v>163467</v>
      </c>
      <c r="P565" s="18">
        <f t="shared" si="777"/>
        <v>194762</v>
      </c>
      <c r="Q565" s="18">
        <f t="shared" si="777"/>
        <v>208756</v>
      </c>
      <c r="R565" s="18">
        <f t="shared" si="777"/>
        <v>2332759</v>
      </c>
      <c r="S565" s="18">
        <f t="shared" si="777"/>
        <v>2025316</v>
      </c>
      <c r="T565" s="18">
        <f t="shared" si="777"/>
        <v>643376</v>
      </c>
      <c r="U565" s="18">
        <f t="shared" si="777"/>
        <v>1188557</v>
      </c>
      <c r="V565" s="18">
        <f t="shared" si="777"/>
        <v>2915208</v>
      </c>
      <c r="W565" s="18">
        <f t="shared" si="777"/>
        <v>338367</v>
      </c>
      <c r="X565" s="18">
        <f t="shared" si="777"/>
        <v>453368</v>
      </c>
      <c r="Y565" s="18">
        <f t="shared" si="777"/>
        <v>262392</v>
      </c>
      <c r="Z565" s="18">
        <f t="shared" si="777"/>
        <v>3969332</v>
      </c>
      <c r="AA565" s="18">
        <f t="shared" si="777"/>
        <v>1081871</v>
      </c>
      <c r="AB565" s="18">
        <f t="shared" si="777"/>
        <v>659202</v>
      </c>
      <c r="AC565" s="18">
        <f t="shared" si="777"/>
        <v>2568978</v>
      </c>
      <c r="AD565" s="18">
        <f t="shared" si="777"/>
        <v>308422</v>
      </c>
      <c r="AE565" s="18">
        <f t="shared" si="777"/>
        <v>284988</v>
      </c>
      <c r="AF565" s="18">
        <f t="shared" si="777"/>
        <v>779719</v>
      </c>
      <c r="AG565" s="18">
        <f t="shared" si="777"/>
        <v>82217</v>
      </c>
      <c r="AH565" s="18">
        <f t="shared" si="777"/>
        <v>374447</v>
      </c>
      <c r="AI565" s="18">
        <f t="shared" si="777"/>
        <v>376762</v>
      </c>
      <c r="AJ565" s="18">
        <f t="shared" si="777"/>
        <v>31478473</v>
      </c>
      <c r="AL565" s="1" t="str">
        <f>A565</f>
        <v>YE Feb-13</v>
      </c>
      <c r="AM565" s="43">
        <f t="shared" ref="AM565:BU565" si="778">IF(B565="C","C",B565/$AJ565)</f>
        <v>4.8631266198967148E-2</v>
      </c>
      <c r="AN565" s="43">
        <f t="shared" si="778"/>
        <v>0.20574396985520868</v>
      </c>
      <c r="AO565" s="43">
        <f t="shared" si="778"/>
        <v>2.2657325213964477E-2</v>
      </c>
      <c r="AP565" s="43">
        <f t="shared" si="778"/>
        <v>3.4811853802438258E-2</v>
      </c>
      <c r="AQ565" s="43">
        <f t="shared" si="778"/>
        <v>3.1138803969303085E-2</v>
      </c>
      <c r="AR565" s="43">
        <f t="shared" si="778"/>
        <v>5.4325411528062369E-2</v>
      </c>
      <c r="AS565" s="43">
        <f t="shared" si="778"/>
        <v>2.9834897010410893E-2</v>
      </c>
      <c r="AT565" s="43">
        <f t="shared" si="778"/>
        <v>6.0776455071375286E-3</v>
      </c>
      <c r="AU565" s="43">
        <f t="shared" si="778"/>
        <v>9.844791391246964E-3</v>
      </c>
      <c r="AV565" s="43">
        <f t="shared" si="778"/>
        <v>1.7780563879321594E-2</v>
      </c>
      <c r="AW565" s="43">
        <f t="shared" si="778"/>
        <v>2.9260885685274504E-2</v>
      </c>
      <c r="AX565" s="43">
        <f t="shared" si="778"/>
        <v>1.1877323274226166E-2</v>
      </c>
      <c r="AY565" s="43">
        <f t="shared" si="778"/>
        <v>1.4586412752613508E-2</v>
      </c>
      <c r="AZ565" s="43">
        <f t="shared" si="778"/>
        <v>5.1929774357225011E-3</v>
      </c>
      <c r="BA565" s="43">
        <f t="shared" si="778"/>
        <v>6.1871489128459316E-3</v>
      </c>
      <c r="BB565" s="43">
        <f t="shared" si="778"/>
        <v>6.6317066904738355E-3</v>
      </c>
      <c r="BC565" s="43">
        <f t="shared" si="778"/>
        <v>7.4106485406709527E-2</v>
      </c>
      <c r="BD565" s="43">
        <f t="shared" si="778"/>
        <v>6.4339715589126573E-2</v>
      </c>
      <c r="BE565" s="43">
        <f t="shared" si="778"/>
        <v>2.0438602596765096E-2</v>
      </c>
      <c r="BF565" s="43">
        <f t="shared" si="778"/>
        <v>3.7757771795347249E-2</v>
      </c>
      <c r="BG565" s="43">
        <f t="shared" si="778"/>
        <v>9.260957480370792E-2</v>
      </c>
      <c r="BH565" s="43">
        <f t="shared" si="778"/>
        <v>1.0749155462528312E-2</v>
      </c>
      <c r="BI565" s="43">
        <f t="shared" si="778"/>
        <v>1.4402477528055443E-2</v>
      </c>
      <c r="BJ565" s="43">
        <f t="shared" si="778"/>
        <v>8.3356012853609517E-3</v>
      </c>
      <c r="BK565" s="43">
        <f t="shared" si="778"/>
        <v>0.12609671377642748</v>
      </c>
      <c r="BL565" s="43">
        <f t="shared" si="778"/>
        <v>3.4368598502220869E-2</v>
      </c>
      <c r="BM565" s="43">
        <f t="shared" si="778"/>
        <v>2.0941358877223811E-2</v>
      </c>
      <c r="BN565" s="43">
        <f t="shared" si="778"/>
        <v>8.1610629588036249E-2</v>
      </c>
      <c r="BO565" s="43">
        <f t="shared" si="778"/>
        <v>9.7978704367267123E-3</v>
      </c>
      <c r="BP565" s="43">
        <f t="shared" si="778"/>
        <v>9.0534251772632045E-3</v>
      </c>
      <c r="BQ565" s="43">
        <f t="shared" si="778"/>
        <v>2.4769911806077759E-2</v>
      </c>
      <c r="BR565" s="43">
        <f t="shared" si="778"/>
        <v>2.6118484209828093E-3</v>
      </c>
      <c r="BS565" s="43">
        <f t="shared" si="778"/>
        <v>1.1895335583781336E-2</v>
      </c>
      <c r="BT565" s="43">
        <f t="shared" si="778"/>
        <v>1.1968877905862842E-2</v>
      </c>
      <c r="BU565" s="43">
        <f t="shared" si="778"/>
        <v>1</v>
      </c>
    </row>
    <row r="566" spans="1:73">
      <c r="A566" s="2" t="str">
        <f t="shared" si="766"/>
        <v>YE Mar-13</v>
      </c>
      <c r="B566" s="18">
        <f t="shared" si="777"/>
        <v>1558922</v>
      </c>
      <c r="C566" s="18">
        <f t="shared" si="777"/>
        <v>6510760</v>
      </c>
      <c r="D566" s="18">
        <f t="shared" si="777"/>
        <v>729925</v>
      </c>
      <c r="E566" s="18">
        <f t="shared" si="777"/>
        <v>1107661</v>
      </c>
      <c r="F566" s="18">
        <f t="shared" si="777"/>
        <v>1001738</v>
      </c>
      <c r="G566" s="18">
        <f t="shared" si="777"/>
        <v>1731904</v>
      </c>
      <c r="H566" s="18">
        <f t="shared" si="777"/>
        <v>951360</v>
      </c>
      <c r="I566" s="18">
        <f t="shared" si="777"/>
        <v>195371</v>
      </c>
      <c r="J566" s="18">
        <f t="shared" si="777"/>
        <v>313215</v>
      </c>
      <c r="K566" s="18">
        <f t="shared" si="777"/>
        <v>562780</v>
      </c>
      <c r="L566" s="18">
        <f t="shared" si="777"/>
        <v>936098</v>
      </c>
      <c r="M566" s="18">
        <f t="shared" si="777"/>
        <v>376474</v>
      </c>
      <c r="N566" s="18">
        <f t="shared" si="777"/>
        <v>451482</v>
      </c>
      <c r="O566" s="18">
        <f t="shared" si="777"/>
        <v>167550</v>
      </c>
      <c r="P566" s="18">
        <f t="shared" si="777"/>
        <v>196038</v>
      </c>
      <c r="Q566" s="18">
        <f t="shared" si="777"/>
        <v>214325</v>
      </c>
      <c r="R566" s="18">
        <f t="shared" si="777"/>
        <v>2336947</v>
      </c>
      <c r="S566" s="18">
        <f t="shared" si="777"/>
        <v>2025727</v>
      </c>
      <c r="T566" s="18">
        <f t="shared" si="777"/>
        <v>654903</v>
      </c>
      <c r="U566" s="18">
        <f t="shared" si="777"/>
        <v>1198116</v>
      </c>
      <c r="V566" s="18">
        <f t="shared" si="777"/>
        <v>2948889</v>
      </c>
      <c r="W566" s="18">
        <f t="shared" si="777"/>
        <v>340306</v>
      </c>
      <c r="X566" s="18">
        <f t="shared" si="777"/>
        <v>459406</v>
      </c>
      <c r="Y566" s="18">
        <f t="shared" si="777"/>
        <v>265629</v>
      </c>
      <c r="Z566" s="18">
        <f t="shared" si="777"/>
        <v>4014227</v>
      </c>
      <c r="AA566" s="18">
        <f t="shared" si="777"/>
        <v>1088851</v>
      </c>
      <c r="AB566" s="18">
        <f t="shared" si="777"/>
        <v>671327</v>
      </c>
      <c r="AC566" s="18">
        <f t="shared" si="777"/>
        <v>2602929</v>
      </c>
      <c r="AD566" s="18">
        <f t="shared" si="777"/>
        <v>309858</v>
      </c>
      <c r="AE566" s="18">
        <f t="shared" si="777"/>
        <v>291908</v>
      </c>
      <c r="AF566" s="18">
        <f t="shared" si="777"/>
        <v>785963</v>
      </c>
      <c r="AG566" s="18">
        <f t="shared" si="777"/>
        <v>83706</v>
      </c>
      <c r="AH566" s="18">
        <f t="shared" si="777"/>
        <v>384246</v>
      </c>
      <c r="AI566" s="18">
        <f t="shared" si="777"/>
        <v>377204</v>
      </c>
      <c r="AJ566" s="18">
        <f t="shared" si="777"/>
        <v>31805778</v>
      </c>
      <c r="AL566" s="1" t="str">
        <f>A566</f>
        <v>YE Mar-13</v>
      </c>
      <c r="AM566" s="43">
        <f t="shared" ref="AM566" si="779">IF(B566="C","C",B566/$AJ566)</f>
        <v>4.9013798687773023E-2</v>
      </c>
      <c r="AN566" s="43">
        <f t="shared" ref="AN566" si="780">IF(C566="C","C",C566/$AJ566)</f>
        <v>0.20470368622959012</v>
      </c>
      <c r="AO566" s="43">
        <f t="shared" ref="AO566" si="781">IF(D566="C","C",D566/$AJ566)</f>
        <v>2.2949446481076489E-2</v>
      </c>
      <c r="AP566" s="43">
        <f t="shared" ref="AP566" si="782">IF(E566="C","C",E566/$AJ566)</f>
        <v>3.4825779139878298E-2</v>
      </c>
      <c r="AQ566" s="43">
        <f t="shared" ref="AQ566" si="783">IF(F566="C","C",F566/$AJ566)</f>
        <v>3.1495472300661846E-2</v>
      </c>
      <c r="AR566" s="43">
        <f t="shared" ref="AR566" si="784">IF(G566="C","C",G566/$AJ566)</f>
        <v>5.44524960213204E-2</v>
      </c>
      <c r="AS566" s="43">
        <f t="shared" ref="AS566" si="785">IF(H566="C","C",H566/$AJ566)</f>
        <v>2.9911546260556809E-2</v>
      </c>
      <c r="AT566" s="43">
        <f t="shared" ref="AT566" si="786">IF(I566="C","C",I566/$AJ566)</f>
        <v>6.1426260348041162E-3</v>
      </c>
      <c r="AU566" s="43">
        <f t="shared" ref="AU566" si="787">IF(J566="C","C",J566/$AJ566)</f>
        <v>9.8477389862936231E-3</v>
      </c>
      <c r="AV566" s="43">
        <f t="shared" ref="AV566" si="788">IF(K566="C","C",K566/$AJ566)</f>
        <v>1.7694269261390179E-2</v>
      </c>
      <c r="AW566" s="43">
        <f t="shared" ref="AW566" si="789">IF(L566="C","C",L566/$AJ566)</f>
        <v>2.943169634146349E-2</v>
      </c>
      <c r="AX566" s="43">
        <f t="shared" ref="AX566" si="790">IF(M566="C","C",M566/$AJ566)</f>
        <v>1.183665433368742E-2</v>
      </c>
      <c r="AY566" s="43">
        <f t="shared" ref="AY566" si="791">IF(N566="C","C",N566/$AJ566)</f>
        <v>1.4194967970913965E-2</v>
      </c>
      <c r="AZ566" s="43">
        <f t="shared" ref="AZ566" si="792">IF(O566="C","C",O566/$AJ566)</f>
        <v>5.2679107550835571E-3</v>
      </c>
      <c r="BA566" s="43">
        <f t="shared" ref="BA566" si="793">IF(P566="C","C",P566/$AJ566)</f>
        <v>6.1635970671743987E-3</v>
      </c>
      <c r="BB566" s="43">
        <f t="shared" ref="BB566" si="794">IF(Q566="C","C",Q566/$AJ566)</f>
        <v>6.7385554913953058E-3</v>
      </c>
      <c r="BC566" s="43">
        <f t="shared" ref="BC566" si="795">IF(R566="C","C",R566/$AJ566)</f>
        <v>7.3475549002448542E-2</v>
      </c>
      <c r="BD566" s="43">
        <f t="shared" ref="BD566" si="796">IF(S566="C","C",S566/$AJ566)</f>
        <v>6.3690534468296922E-2</v>
      </c>
      <c r="BE566" s="43">
        <f t="shared" ref="BE566" si="797">IF(T566="C","C",T566/$AJ566)</f>
        <v>2.0590692672255967E-2</v>
      </c>
      <c r="BF566" s="43">
        <f t="shared" ref="BF566" si="798">IF(U566="C","C",U566/$AJ566)</f>
        <v>3.7669759249404307E-2</v>
      </c>
      <c r="BG566" s="43">
        <f t="shared" ref="BG566" si="799">IF(V566="C","C",V566/$AJ566)</f>
        <v>9.2715512256923885E-2</v>
      </c>
      <c r="BH566" s="43">
        <f t="shared" ref="BH566" si="800">IF(W566="C","C",W566/$AJ566)</f>
        <v>1.0699502461470995E-2</v>
      </c>
      <c r="BI566" s="43">
        <f t="shared" ref="BI566" si="801">IF(X566="C","C",X566/$AJ566)</f>
        <v>1.4444105093106039E-2</v>
      </c>
      <c r="BJ566" s="43">
        <f t="shared" ref="BJ566" si="802">IF(Y566="C","C",Y566/$AJ566)</f>
        <v>8.3515957383592382E-3</v>
      </c>
      <c r="BK566" s="43">
        <f t="shared" ref="BK566" si="803">IF(Z566="C","C",Z566/$AJ566)</f>
        <v>0.12621062122737572</v>
      </c>
      <c r="BL566" s="43">
        <f t="shared" ref="BL566" si="804">IF(AA566="C","C",AA566/$AJ566)</f>
        <v>3.4234377162539457E-2</v>
      </c>
      <c r="BM566" s="43">
        <f t="shared" ref="BM566" si="805">IF(AB566="C","C",AB566/$AJ566)</f>
        <v>2.1107076833649534E-2</v>
      </c>
      <c r="BN566" s="43">
        <f t="shared" ref="BN566" si="806">IF(AC566="C","C",AC566/$AJ566)</f>
        <v>8.1838243353141688E-2</v>
      </c>
      <c r="BO566" s="43">
        <f t="shared" ref="BO566" si="807">IF(AD566="C","C",AD566/$AJ566)</f>
        <v>9.7421921262231034E-3</v>
      </c>
      <c r="BP566" s="43">
        <f t="shared" ref="BP566" si="808">IF(AE566="C","C",AE566/$AJ566)</f>
        <v>9.177829261085832E-3</v>
      </c>
      <c r="BQ566" s="43">
        <f t="shared" ref="BQ566" si="809">IF(AF566="C","C",AF566/$AJ566)</f>
        <v>2.4711327608461581E-2</v>
      </c>
      <c r="BR566" s="43">
        <f t="shared" ref="BR566" si="810">IF(AG566="C","C",AG566/$AJ566)</f>
        <v>2.6317859604000253E-3</v>
      </c>
      <c r="BS566" s="43">
        <f t="shared" ref="BS566" si="811">IF(AH566="C","C",AH566/$AJ566)</f>
        <v>1.2081012450002008E-2</v>
      </c>
      <c r="BT566" s="43">
        <f t="shared" ref="BT566" si="812">IF(AI566="C","C",AI566/$AJ566)</f>
        <v>1.1859606138230607E-2</v>
      </c>
      <c r="BU566" s="43">
        <f t="shared" ref="BU566" si="813">IF(AJ566="C","C",AJ566/$AJ566)</f>
        <v>1</v>
      </c>
    </row>
    <row r="567" spans="1:73">
      <c r="AL567" s="1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</row>
    <row r="568" spans="1:73">
      <c r="A568" s="13" t="s">
        <v>53</v>
      </c>
      <c r="K568" s="13" t="s">
        <v>53</v>
      </c>
      <c r="W568" s="13" t="s">
        <v>53</v>
      </c>
      <c r="AG568" s="13" t="s">
        <v>53</v>
      </c>
      <c r="AL568" s="1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</row>
    <row r="569" spans="1:73" ht="38.25">
      <c r="B569" s="12" t="str">
        <f t="shared" ref="B569:AJ569" si="814">B4</f>
        <v>Northland</v>
      </c>
      <c r="C569" s="12" t="str">
        <f t="shared" si="814"/>
        <v>Auckland</v>
      </c>
      <c r="D569" s="12" t="str">
        <f t="shared" si="814"/>
        <v>Coromandel</v>
      </c>
      <c r="E569" s="12" t="str">
        <f t="shared" si="814"/>
        <v>Waikato</v>
      </c>
      <c r="F569" s="12" t="str">
        <f t="shared" si="814"/>
        <v xml:space="preserve">Bay of Plenty </v>
      </c>
      <c r="G569" s="12" t="str">
        <f t="shared" si="814"/>
        <v>Rotorua</v>
      </c>
      <c r="H569" s="12" t="str">
        <f t="shared" si="814"/>
        <v>Taupo</v>
      </c>
      <c r="I569" s="12" t="str">
        <f t="shared" si="814"/>
        <v>Whakatane-Kawerau</v>
      </c>
      <c r="J569" s="12" t="str">
        <f t="shared" si="814"/>
        <v>Gisborne</v>
      </c>
      <c r="K569" s="12" t="str">
        <f t="shared" si="814"/>
        <v>Taranaki</v>
      </c>
      <c r="L569" s="12" t="str">
        <f t="shared" si="814"/>
        <v>Hawke's Bay</v>
      </c>
      <c r="M569" s="12" t="str">
        <f t="shared" si="814"/>
        <v>Ruapehu</v>
      </c>
      <c r="N569" s="12" t="str">
        <f t="shared" si="814"/>
        <v>Manawatu</v>
      </c>
      <c r="O569" s="12" t="str">
        <f t="shared" si="814"/>
        <v>Wanganui</v>
      </c>
      <c r="P569" s="12" t="str">
        <f t="shared" si="814"/>
        <v>Wairarapa</v>
      </c>
      <c r="Q569" s="12" t="str">
        <f t="shared" si="814"/>
        <v>Kapiti-Horowhenua</v>
      </c>
      <c r="R569" s="12" t="str">
        <f t="shared" si="814"/>
        <v>Wellington</v>
      </c>
      <c r="S569" s="12" t="str">
        <f t="shared" si="814"/>
        <v>Wellington City</v>
      </c>
      <c r="T569" s="12" t="str">
        <f t="shared" si="814"/>
        <v>Marlborough</v>
      </c>
      <c r="U569" s="12" t="str">
        <f t="shared" si="814"/>
        <v>Nelson-Tasman</v>
      </c>
      <c r="V569" s="12" t="str">
        <f t="shared" si="814"/>
        <v>Canterbury</v>
      </c>
      <c r="W569" s="12" t="str">
        <f t="shared" si="814"/>
        <v>Hurunui</v>
      </c>
      <c r="X569" s="12" t="str">
        <f t="shared" si="814"/>
        <v>Mackenzie</v>
      </c>
      <c r="Y569" s="12" t="str">
        <f t="shared" si="814"/>
        <v>Timaru</v>
      </c>
      <c r="Z569" s="12" t="str">
        <f t="shared" si="814"/>
        <v>Combined Canterbury RTOs</v>
      </c>
      <c r="AA569" s="12" t="str">
        <f t="shared" si="814"/>
        <v>West Coast</v>
      </c>
      <c r="AB569" s="12" t="str">
        <f t="shared" si="814"/>
        <v>Wanaka</v>
      </c>
      <c r="AC569" s="12" t="str">
        <f t="shared" si="814"/>
        <v>Queenstown</v>
      </c>
      <c r="AD569" s="12" t="str">
        <f t="shared" si="814"/>
        <v>Waitaki</v>
      </c>
      <c r="AE569" s="12" t="str">
        <f t="shared" si="814"/>
        <v>Central Otago</v>
      </c>
      <c r="AF569" s="12" t="str">
        <f t="shared" si="814"/>
        <v>Dunedin</v>
      </c>
      <c r="AG569" s="12" t="str">
        <f t="shared" si="814"/>
        <v>Clutha</v>
      </c>
      <c r="AH569" s="12" t="str">
        <f t="shared" si="814"/>
        <v>Fiordland</v>
      </c>
      <c r="AI569" s="12" t="str">
        <f t="shared" si="814"/>
        <v>Southland</v>
      </c>
      <c r="AJ569" s="12" t="str">
        <f t="shared" si="814"/>
        <v>Total NZ</v>
      </c>
      <c r="AL569" s="1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</row>
    <row r="570" spans="1:73">
      <c r="A570" s="2" t="str">
        <f t="shared" ref="A570:A601" si="815">A443</f>
        <v>YE Dec-02</v>
      </c>
      <c r="B570" s="18">
        <f t="shared" ref="B570:AJ570" si="816">IF(OR(B431="C",B443="C"),"C",B443-B431)</f>
        <v>101343</v>
      </c>
      <c r="C570" s="18">
        <f t="shared" si="816"/>
        <v>579313</v>
      </c>
      <c r="D570" s="18">
        <f t="shared" si="816"/>
        <v>36033</v>
      </c>
      <c r="E570" s="18">
        <f t="shared" si="816"/>
        <v>55755</v>
      </c>
      <c r="F570" s="18">
        <f t="shared" si="816"/>
        <v>12084</v>
      </c>
      <c r="G570" s="18">
        <f t="shared" si="816"/>
        <v>79711</v>
      </c>
      <c r="H570" s="18">
        <f t="shared" si="816"/>
        <v>49501</v>
      </c>
      <c r="I570" s="18">
        <f t="shared" si="816"/>
        <v>7373</v>
      </c>
      <c r="J570" s="18">
        <f t="shared" si="816"/>
        <v>-4053</v>
      </c>
      <c r="K570" s="18">
        <f t="shared" si="816"/>
        <v>13151</v>
      </c>
      <c r="L570" s="18">
        <f t="shared" si="816"/>
        <v>60091</v>
      </c>
      <c r="M570" s="18">
        <f t="shared" si="816"/>
        <v>37521</v>
      </c>
      <c r="N570" s="18">
        <f t="shared" si="816"/>
        <v>45596</v>
      </c>
      <c r="O570" s="18">
        <f t="shared" si="816"/>
        <v>-5660</v>
      </c>
      <c r="P570" s="18">
        <f t="shared" si="816"/>
        <v>15634</v>
      </c>
      <c r="Q570" s="18">
        <f t="shared" si="816"/>
        <v>-4874</v>
      </c>
      <c r="R570" s="18">
        <f t="shared" si="816"/>
        <v>88574</v>
      </c>
      <c r="S570" s="18">
        <f t="shared" si="816"/>
        <v>103470</v>
      </c>
      <c r="T570" s="18">
        <f t="shared" si="816"/>
        <v>-4090</v>
      </c>
      <c r="U570" s="18">
        <f t="shared" si="816"/>
        <v>45432</v>
      </c>
      <c r="V570" s="18">
        <f t="shared" si="816"/>
        <v>280895</v>
      </c>
      <c r="W570" s="18">
        <f t="shared" si="816"/>
        <v>7352</v>
      </c>
      <c r="X570" s="18">
        <f t="shared" si="816"/>
        <v>17572</v>
      </c>
      <c r="Y570" s="18">
        <f t="shared" si="816"/>
        <v>-4214</v>
      </c>
      <c r="Z570" s="18">
        <f t="shared" si="816"/>
        <v>301606</v>
      </c>
      <c r="AA570" s="18">
        <f t="shared" si="816"/>
        <v>27339</v>
      </c>
      <c r="AB570" s="18">
        <f t="shared" si="816"/>
        <v>28776</v>
      </c>
      <c r="AC570" s="18">
        <f t="shared" si="816"/>
        <v>10491</v>
      </c>
      <c r="AD570" s="18">
        <f t="shared" si="816"/>
        <v>26958</v>
      </c>
      <c r="AE570" s="18">
        <f t="shared" si="816"/>
        <v>20710</v>
      </c>
      <c r="AF570" s="18">
        <f t="shared" si="816"/>
        <v>50867</v>
      </c>
      <c r="AG570" s="18">
        <f t="shared" si="816"/>
        <v>-3925</v>
      </c>
      <c r="AH570" s="18">
        <f t="shared" si="816"/>
        <v>37697</v>
      </c>
      <c r="AI570" s="18">
        <f t="shared" si="816"/>
        <v>35787</v>
      </c>
      <c r="AJ570" s="18">
        <f t="shared" si="816"/>
        <v>1744730</v>
      </c>
      <c r="AL570" s="1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</row>
    <row r="571" spans="1:73">
      <c r="A571" s="2" t="str">
        <f t="shared" si="815"/>
        <v>YE Jan-03</v>
      </c>
      <c r="B571" s="18">
        <f t="shared" ref="B571:AJ571" si="817">IF(OR(B432="C",B444="C"),"C",B444-B432)</f>
        <v>80463</v>
      </c>
      <c r="C571" s="18">
        <f t="shared" si="817"/>
        <v>562670</v>
      </c>
      <c r="D571" s="18">
        <f t="shared" si="817"/>
        <v>19164</v>
      </c>
      <c r="E571" s="18">
        <f t="shared" si="817"/>
        <v>60809</v>
      </c>
      <c r="F571" s="18">
        <f t="shared" si="817"/>
        <v>6177</v>
      </c>
      <c r="G571" s="18">
        <f t="shared" si="817"/>
        <v>87704</v>
      </c>
      <c r="H571" s="18">
        <f t="shared" si="817"/>
        <v>58111</v>
      </c>
      <c r="I571" s="18">
        <f t="shared" si="817"/>
        <v>8881</v>
      </c>
      <c r="J571" s="18">
        <f t="shared" si="817"/>
        <v>-28866</v>
      </c>
      <c r="K571" s="18">
        <f t="shared" si="817"/>
        <v>17523</v>
      </c>
      <c r="L571" s="18">
        <f t="shared" si="817"/>
        <v>45586</v>
      </c>
      <c r="M571" s="18">
        <f t="shared" si="817"/>
        <v>36728</v>
      </c>
      <c r="N571" s="18">
        <f t="shared" si="817"/>
        <v>38298</v>
      </c>
      <c r="O571" s="18">
        <f t="shared" si="817"/>
        <v>-8437</v>
      </c>
      <c r="P571" s="18">
        <f t="shared" si="817"/>
        <v>23054</v>
      </c>
      <c r="Q571" s="18">
        <f t="shared" si="817"/>
        <v>-2707</v>
      </c>
      <c r="R571" s="18">
        <f t="shared" si="817"/>
        <v>75667</v>
      </c>
      <c r="S571" s="18">
        <f t="shared" si="817"/>
        <v>96146</v>
      </c>
      <c r="T571" s="18">
        <f t="shared" si="817"/>
        <v>-6339</v>
      </c>
      <c r="U571" s="18">
        <f t="shared" si="817"/>
        <v>71694</v>
      </c>
      <c r="V571" s="18">
        <f t="shared" si="817"/>
        <v>293888</v>
      </c>
      <c r="W571" s="18">
        <f t="shared" si="817"/>
        <v>10396</v>
      </c>
      <c r="X571" s="18">
        <f t="shared" si="817"/>
        <v>24598</v>
      </c>
      <c r="Y571" s="18">
        <f t="shared" si="817"/>
        <v>-3075</v>
      </c>
      <c r="Z571" s="18">
        <f t="shared" si="817"/>
        <v>325807</v>
      </c>
      <c r="AA571" s="18">
        <f t="shared" si="817"/>
        <v>45968</v>
      </c>
      <c r="AB571" s="18">
        <f t="shared" si="817"/>
        <v>43213</v>
      </c>
      <c r="AC571" s="18">
        <f t="shared" si="817"/>
        <v>-41400</v>
      </c>
      <c r="AD571" s="18">
        <f t="shared" si="817"/>
        <v>20788</v>
      </c>
      <c r="AE571" s="18">
        <f t="shared" si="817"/>
        <v>27498</v>
      </c>
      <c r="AF571" s="18">
        <f t="shared" si="817"/>
        <v>49548</v>
      </c>
      <c r="AG571" s="18">
        <f t="shared" si="817"/>
        <v>-2718</v>
      </c>
      <c r="AH571" s="18">
        <f t="shared" si="817"/>
        <v>46264</v>
      </c>
      <c r="AI571" s="18">
        <f t="shared" si="817"/>
        <v>27397</v>
      </c>
      <c r="AJ571" s="18">
        <f t="shared" si="817"/>
        <v>1688535</v>
      </c>
      <c r="AL571" s="1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</row>
    <row r="572" spans="1:73">
      <c r="A572" s="2" t="str">
        <f t="shared" si="815"/>
        <v>YE Feb-03</v>
      </c>
      <c r="B572" s="18">
        <f t="shared" ref="B572:AJ572" si="818">IF(OR(B433="C",B445="C"),"C",B445-B433)</f>
        <v>70826</v>
      </c>
      <c r="C572" s="18">
        <f t="shared" si="818"/>
        <v>550158</v>
      </c>
      <c r="D572" s="18">
        <f t="shared" si="818"/>
        <v>22085</v>
      </c>
      <c r="E572" s="18">
        <f t="shared" si="818"/>
        <v>69034</v>
      </c>
      <c r="F572" s="18">
        <f t="shared" si="818"/>
        <v>11624</v>
      </c>
      <c r="G572" s="18">
        <f t="shared" si="818"/>
        <v>83805</v>
      </c>
      <c r="H572" s="18">
        <f t="shared" si="818"/>
        <v>58334</v>
      </c>
      <c r="I572" s="18">
        <f t="shared" si="818"/>
        <v>6974</v>
      </c>
      <c r="J572" s="18">
        <f t="shared" si="818"/>
        <v>-39354</v>
      </c>
      <c r="K572" s="18">
        <f t="shared" si="818"/>
        <v>20704</v>
      </c>
      <c r="L572" s="18">
        <f t="shared" si="818"/>
        <v>39887</v>
      </c>
      <c r="M572" s="18">
        <f t="shared" si="818"/>
        <v>33880</v>
      </c>
      <c r="N572" s="18">
        <f t="shared" si="818"/>
        <v>34110</v>
      </c>
      <c r="O572" s="18">
        <f t="shared" si="818"/>
        <v>-2522</v>
      </c>
      <c r="P572" s="18">
        <f t="shared" si="818"/>
        <v>19313</v>
      </c>
      <c r="Q572" s="18">
        <f t="shared" si="818"/>
        <v>-6135</v>
      </c>
      <c r="R572" s="18">
        <f t="shared" si="818"/>
        <v>73738</v>
      </c>
      <c r="S572" s="18">
        <f t="shared" si="818"/>
        <v>86636</v>
      </c>
      <c r="T572" s="18">
        <f t="shared" si="818"/>
        <v>-6407</v>
      </c>
      <c r="U572" s="18">
        <f t="shared" si="818"/>
        <v>66732</v>
      </c>
      <c r="V572" s="18">
        <f t="shared" si="818"/>
        <v>294401</v>
      </c>
      <c r="W572" s="18">
        <f t="shared" si="818"/>
        <v>10384</v>
      </c>
      <c r="X572" s="18">
        <f t="shared" si="818"/>
        <v>27503</v>
      </c>
      <c r="Y572" s="18">
        <f t="shared" si="818"/>
        <v>-232</v>
      </c>
      <c r="Z572" s="18">
        <f t="shared" si="818"/>
        <v>332057</v>
      </c>
      <c r="AA572" s="18">
        <f t="shared" si="818"/>
        <v>63768</v>
      </c>
      <c r="AB572" s="18">
        <f t="shared" si="818"/>
        <v>57385</v>
      </c>
      <c r="AC572" s="18">
        <f t="shared" si="818"/>
        <v>-40900</v>
      </c>
      <c r="AD572" s="18">
        <f t="shared" si="818"/>
        <v>26585</v>
      </c>
      <c r="AE572" s="18">
        <f t="shared" si="818"/>
        <v>28202</v>
      </c>
      <c r="AF572" s="18">
        <f t="shared" si="818"/>
        <v>39343</v>
      </c>
      <c r="AG572" s="18">
        <f t="shared" si="818"/>
        <v>-3106</v>
      </c>
      <c r="AH572" s="18">
        <f t="shared" si="818"/>
        <v>50941</v>
      </c>
      <c r="AI572" s="18">
        <f t="shared" si="818"/>
        <v>27563</v>
      </c>
      <c r="AJ572" s="18">
        <f t="shared" si="818"/>
        <v>1688622</v>
      </c>
      <c r="AL572" s="1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</row>
    <row r="573" spans="1:73">
      <c r="A573" s="2" t="str">
        <f t="shared" si="815"/>
        <v>YE Mar-03</v>
      </c>
      <c r="B573" s="18">
        <f t="shared" ref="B573:AJ573" si="819">IF(OR(B434="C",B446="C"),"C",B446-B434)</f>
        <v>10809</v>
      </c>
      <c r="C573" s="18">
        <f t="shared" si="819"/>
        <v>479024</v>
      </c>
      <c r="D573" s="18">
        <f t="shared" si="819"/>
        <v>-2985</v>
      </c>
      <c r="E573" s="18">
        <f t="shared" si="819"/>
        <v>67110</v>
      </c>
      <c r="F573" s="18">
        <f t="shared" si="819"/>
        <v>-24586</v>
      </c>
      <c r="G573" s="18">
        <f t="shared" si="819"/>
        <v>40106</v>
      </c>
      <c r="H573" s="18">
        <f t="shared" si="819"/>
        <v>42898</v>
      </c>
      <c r="I573" s="18">
        <f t="shared" si="819"/>
        <v>-2928</v>
      </c>
      <c r="J573" s="18">
        <f t="shared" si="819"/>
        <v>-46807</v>
      </c>
      <c r="K573" s="18">
        <f t="shared" si="819"/>
        <v>24463</v>
      </c>
      <c r="L573" s="18">
        <f t="shared" si="819"/>
        <v>5002</v>
      </c>
      <c r="M573" s="18">
        <f t="shared" si="819"/>
        <v>22175</v>
      </c>
      <c r="N573" s="18">
        <f t="shared" si="819"/>
        <v>7824</v>
      </c>
      <c r="O573" s="18">
        <f t="shared" si="819"/>
        <v>-2713</v>
      </c>
      <c r="P573" s="18">
        <f t="shared" si="819"/>
        <v>12663</v>
      </c>
      <c r="Q573" s="18">
        <f t="shared" si="819"/>
        <v>-18889</v>
      </c>
      <c r="R573" s="18">
        <f t="shared" si="819"/>
        <v>60594</v>
      </c>
      <c r="S573" s="18">
        <f t="shared" si="819"/>
        <v>75539</v>
      </c>
      <c r="T573" s="18">
        <f t="shared" si="819"/>
        <v>-25570</v>
      </c>
      <c r="U573" s="18">
        <f t="shared" si="819"/>
        <v>50787</v>
      </c>
      <c r="V573" s="18">
        <f t="shared" si="819"/>
        <v>181014</v>
      </c>
      <c r="W573" s="18">
        <f t="shared" si="819"/>
        <v>3304</v>
      </c>
      <c r="X573" s="18">
        <f t="shared" si="819"/>
        <v>16225</v>
      </c>
      <c r="Y573" s="18">
        <f t="shared" si="819"/>
        <v>-4746</v>
      </c>
      <c r="Z573" s="18">
        <f t="shared" si="819"/>
        <v>195799</v>
      </c>
      <c r="AA573" s="18">
        <f t="shared" si="819"/>
        <v>66684</v>
      </c>
      <c r="AB573" s="18">
        <f t="shared" si="819"/>
        <v>54679</v>
      </c>
      <c r="AC573" s="18">
        <f t="shared" si="819"/>
        <v>-77444</v>
      </c>
      <c r="AD573" s="18">
        <f t="shared" si="819"/>
        <v>5972</v>
      </c>
      <c r="AE573" s="18">
        <f t="shared" si="819"/>
        <v>14534</v>
      </c>
      <c r="AF573" s="18">
        <f t="shared" si="819"/>
        <v>35448</v>
      </c>
      <c r="AG573" s="18">
        <f t="shared" si="819"/>
        <v>-905</v>
      </c>
      <c r="AH573" s="18">
        <f t="shared" si="819"/>
        <v>46593</v>
      </c>
      <c r="AI573" s="18">
        <f t="shared" si="819"/>
        <v>22864</v>
      </c>
      <c r="AJ573" s="18">
        <f t="shared" si="819"/>
        <v>1063204</v>
      </c>
      <c r="AL573" s="1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</row>
    <row r="574" spans="1:73">
      <c r="A574" s="2" t="str">
        <f t="shared" si="815"/>
        <v>YE Apr-03</v>
      </c>
      <c r="B574" s="18">
        <f t="shared" ref="B574:AJ574" si="820">IF(OR(B435="C",B447="C"),"C",B447-B435)</f>
        <v>33968</v>
      </c>
      <c r="C574" s="18">
        <f t="shared" si="820"/>
        <v>440492</v>
      </c>
      <c r="D574" s="18">
        <f t="shared" si="820"/>
        <v>6490</v>
      </c>
      <c r="E574" s="18">
        <f t="shared" si="820"/>
        <v>75037</v>
      </c>
      <c r="F574" s="18">
        <f t="shared" si="820"/>
        <v>-8862</v>
      </c>
      <c r="G574" s="18">
        <f t="shared" si="820"/>
        <v>62792</v>
      </c>
      <c r="H574" s="18">
        <f t="shared" si="820"/>
        <v>61305</v>
      </c>
      <c r="I574" s="18">
        <f t="shared" si="820"/>
        <v>2931</v>
      </c>
      <c r="J574" s="18">
        <f t="shared" si="820"/>
        <v>-30253</v>
      </c>
      <c r="K574" s="18">
        <f t="shared" si="820"/>
        <v>46831</v>
      </c>
      <c r="L574" s="18">
        <f t="shared" si="820"/>
        <v>30276</v>
      </c>
      <c r="M574" s="18">
        <f t="shared" si="820"/>
        <v>21089</v>
      </c>
      <c r="N574" s="18">
        <f t="shared" si="820"/>
        <v>16380</v>
      </c>
      <c r="O574" s="18">
        <f t="shared" si="820"/>
        <v>6615</v>
      </c>
      <c r="P574" s="18">
        <f t="shared" si="820"/>
        <v>16561</v>
      </c>
      <c r="Q574" s="18">
        <f t="shared" si="820"/>
        <v>-12599</v>
      </c>
      <c r="R574" s="18">
        <f t="shared" si="820"/>
        <v>67390</v>
      </c>
      <c r="S574" s="18">
        <f t="shared" si="820"/>
        <v>74341</v>
      </c>
      <c r="T574" s="18">
        <f t="shared" si="820"/>
        <v>-15297</v>
      </c>
      <c r="U574" s="18">
        <f t="shared" si="820"/>
        <v>69126</v>
      </c>
      <c r="V574" s="18">
        <f t="shared" si="820"/>
        <v>201921</v>
      </c>
      <c r="W574" s="18">
        <f t="shared" si="820"/>
        <v>8659</v>
      </c>
      <c r="X574" s="18">
        <f t="shared" si="820"/>
        <v>20717</v>
      </c>
      <c r="Y574" s="18">
        <f t="shared" si="820"/>
        <v>-1234</v>
      </c>
      <c r="Z574" s="18">
        <f t="shared" si="820"/>
        <v>230065</v>
      </c>
      <c r="AA574" s="18">
        <f t="shared" si="820"/>
        <v>88353</v>
      </c>
      <c r="AB574" s="18">
        <f t="shared" si="820"/>
        <v>55943</v>
      </c>
      <c r="AC574" s="18">
        <f t="shared" si="820"/>
        <v>-82551</v>
      </c>
      <c r="AD574" s="18">
        <f t="shared" si="820"/>
        <v>7681</v>
      </c>
      <c r="AE574" s="18">
        <f t="shared" si="820"/>
        <v>23588</v>
      </c>
      <c r="AF574" s="18">
        <f t="shared" si="820"/>
        <v>44838</v>
      </c>
      <c r="AG574" s="18">
        <f t="shared" si="820"/>
        <v>-548</v>
      </c>
      <c r="AH574" s="18">
        <f t="shared" si="820"/>
        <v>44632</v>
      </c>
      <c r="AI574" s="18">
        <f t="shared" si="820"/>
        <v>16216</v>
      </c>
      <c r="AJ574" s="18">
        <f t="shared" si="820"/>
        <v>1318488</v>
      </c>
      <c r="AL574" s="1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</row>
    <row r="575" spans="1:73">
      <c r="A575" s="2" t="str">
        <f t="shared" si="815"/>
        <v>YE May-03</v>
      </c>
      <c r="B575" s="18">
        <f t="shared" ref="B575:AJ575" si="821">IF(OR(B436="C",B448="C"),"C",B448-B436)</f>
        <v>25770</v>
      </c>
      <c r="C575" s="18">
        <f t="shared" si="821"/>
        <v>385379</v>
      </c>
      <c r="D575" s="18">
        <f t="shared" si="821"/>
        <v>4569</v>
      </c>
      <c r="E575" s="18">
        <f t="shared" si="821"/>
        <v>74156</v>
      </c>
      <c r="F575" s="18">
        <f t="shared" si="821"/>
        <v>-15166</v>
      </c>
      <c r="G575" s="18">
        <f t="shared" si="821"/>
        <v>42458</v>
      </c>
      <c r="H575" s="18">
        <f t="shared" si="821"/>
        <v>49794</v>
      </c>
      <c r="I575" s="18">
        <f t="shared" si="821"/>
        <v>1198</v>
      </c>
      <c r="J575" s="18">
        <f t="shared" si="821"/>
        <v>-30296</v>
      </c>
      <c r="K575" s="18">
        <f t="shared" si="821"/>
        <v>55785</v>
      </c>
      <c r="L575" s="18">
        <f t="shared" si="821"/>
        <v>30159</v>
      </c>
      <c r="M575" s="18">
        <f t="shared" si="821"/>
        <v>17321</v>
      </c>
      <c r="N575" s="18">
        <f t="shared" si="821"/>
        <v>11298</v>
      </c>
      <c r="O575" s="18">
        <f t="shared" si="821"/>
        <v>9491</v>
      </c>
      <c r="P575" s="18">
        <f t="shared" si="821"/>
        <v>16699</v>
      </c>
      <c r="Q575" s="18">
        <f t="shared" si="821"/>
        <v>-12843</v>
      </c>
      <c r="R575" s="18">
        <f t="shared" si="821"/>
        <v>75357</v>
      </c>
      <c r="S575" s="18">
        <f t="shared" si="821"/>
        <v>76728</v>
      </c>
      <c r="T575" s="18">
        <f t="shared" si="821"/>
        <v>-12347</v>
      </c>
      <c r="U575" s="18">
        <f t="shared" si="821"/>
        <v>71938</v>
      </c>
      <c r="V575" s="18">
        <f t="shared" si="821"/>
        <v>176992</v>
      </c>
      <c r="W575" s="18">
        <f t="shared" si="821"/>
        <v>10389</v>
      </c>
      <c r="X575" s="18">
        <f t="shared" si="821"/>
        <v>18084</v>
      </c>
      <c r="Y575" s="18">
        <f t="shared" si="821"/>
        <v>1397</v>
      </c>
      <c r="Z575" s="18">
        <f t="shared" si="821"/>
        <v>206864</v>
      </c>
      <c r="AA575" s="18">
        <f t="shared" si="821"/>
        <v>94811</v>
      </c>
      <c r="AB575" s="18">
        <f t="shared" si="821"/>
        <v>56730</v>
      </c>
      <c r="AC575" s="18">
        <f t="shared" si="821"/>
        <v>-93874</v>
      </c>
      <c r="AD575" s="18">
        <f t="shared" si="821"/>
        <v>6583</v>
      </c>
      <c r="AE575" s="18">
        <f t="shared" si="821"/>
        <v>23402</v>
      </c>
      <c r="AF575" s="18">
        <f t="shared" si="821"/>
        <v>45506</v>
      </c>
      <c r="AG575" s="18">
        <f t="shared" si="821"/>
        <v>-44</v>
      </c>
      <c r="AH575" s="18">
        <f t="shared" si="821"/>
        <v>40197</v>
      </c>
      <c r="AI575" s="18">
        <f t="shared" si="821"/>
        <v>16208</v>
      </c>
      <c r="AJ575" s="18">
        <f t="shared" si="821"/>
        <v>1197099</v>
      </c>
      <c r="AL575" s="1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</row>
    <row r="576" spans="1:73">
      <c r="A576" s="2" t="str">
        <f t="shared" si="815"/>
        <v>YE Jun-03</v>
      </c>
      <c r="B576" s="18">
        <f t="shared" ref="B576:AJ576" si="822">IF(OR(B437="C",B449="C"),"C",B449-B437)</f>
        <v>19458</v>
      </c>
      <c r="C576" s="18">
        <f t="shared" si="822"/>
        <v>324227</v>
      </c>
      <c r="D576" s="18">
        <f t="shared" si="822"/>
        <v>3729</v>
      </c>
      <c r="E576" s="18">
        <f t="shared" si="822"/>
        <v>67532</v>
      </c>
      <c r="F576" s="18">
        <f t="shared" si="822"/>
        <v>-14300</v>
      </c>
      <c r="G576" s="18">
        <f t="shared" si="822"/>
        <v>30395</v>
      </c>
      <c r="H576" s="18">
        <f t="shared" si="822"/>
        <v>38603</v>
      </c>
      <c r="I576" s="18">
        <f t="shared" si="822"/>
        <v>-1494</v>
      </c>
      <c r="J576" s="18">
        <f t="shared" si="822"/>
        <v>-27950</v>
      </c>
      <c r="K576" s="18">
        <f t="shared" si="822"/>
        <v>61377</v>
      </c>
      <c r="L576" s="18">
        <f t="shared" si="822"/>
        <v>24796</v>
      </c>
      <c r="M576" s="18">
        <f t="shared" si="822"/>
        <v>11720</v>
      </c>
      <c r="N576" s="18">
        <f t="shared" si="822"/>
        <v>7079</v>
      </c>
      <c r="O576" s="18">
        <f t="shared" si="822"/>
        <v>2125</v>
      </c>
      <c r="P576" s="18">
        <f t="shared" si="822"/>
        <v>16562</v>
      </c>
      <c r="Q576" s="18">
        <f t="shared" si="822"/>
        <v>-13994</v>
      </c>
      <c r="R576" s="18">
        <f t="shared" si="822"/>
        <v>79027</v>
      </c>
      <c r="S576" s="18">
        <f t="shared" si="822"/>
        <v>75948</v>
      </c>
      <c r="T576" s="18">
        <f t="shared" si="822"/>
        <v>-15217</v>
      </c>
      <c r="U576" s="18">
        <f t="shared" si="822"/>
        <v>74494</v>
      </c>
      <c r="V576" s="18">
        <f t="shared" si="822"/>
        <v>157642</v>
      </c>
      <c r="W576" s="18">
        <f t="shared" si="822"/>
        <v>9721</v>
      </c>
      <c r="X576" s="18">
        <f t="shared" si="822"/>
        <v>18545</v>
      </c>
      <c r="Y576" s="18">
        <f t="shared" si="822"/>
        <v>820</v>
      </c>
      <c r="Z576" s="18">
        <f t="shared" si="822"/>
        <v>186727</v>
      </c>
      <c r="AA576" s="18">
        <f t="shared" si="822"/>
        <v>94015</v>
      </c>
      <c r="AB576" s="18">
        <f t="shared" si="822"/>
        <v>52838</v>
      </c>
      <c r="AC576" s="18">
        <f t="shared" si="822"/>
        <v>-101682</v>
      </c>
      <c r="AD576" s="18">
        <f t="shared" si="822"/>
        <v>4388</v>
      </c>
      <c r="AE576" s="18">
        <f t="shared" si="822"/>
        <v>20722</v>
      </c>
      <c r="AF576" s="18">
        <f t="shared" si="822"/>
        <v>31946</v>
      </c>
      <c r="AG576" s="18">
        <f t="shared" si="822"/>
        <v>325</v>
      </c>
      <c r="AH576" s="18">
        <f t="shared" si="822"/>
        <v>37101</v>
      </c>
      <c r="AI576" s="18">
        <f t="shared" si="822"/>
        <v>12874</v>
      </c>
      <c r="AJ576" s="18">
        <f t="shared" si="822"/>
        <v>1027417</v>
      </c>
      <c r="AL576" s="1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</row>
    <row r="577" spans="1:73">
      <c r="A577" s="2" t="str">
        <f t="shared" si="815"/>
        <v>YE Jul-03</v>
      </c>
      <c r="B577" s="18">
        <f t="shared" ref="B577:AJ577" si="823">IF(OR(B438="C",B450="C"),"C",B450-B438)</f>
        <v>20137</v>
      </c>
      <c r="C577" s="18">
        <f t="shared" si="823"/>
        <v>295206</v>
      </c>
      <c r="D577" s="18">
        <f t="shared" si="823"/>
        <v>-825</v>
      </c>
      <c r="E577" s="18">
        <f t="shared" si="823"/>
        <v>61538</v>
      </c>
      <c r="F577" s="18">
        <f t="shared" si="823"/>
        <v>-9297</v>
      </c>
      <c r="G577" s="18">
        <f t="shared" si="823"/>
        <v>28657</v>
      </c>
      <c r="H577" s="18">
        <f t="shared" si="823"/>
        <v>38034</v>
      </c>
      <c r="I577" s="18">
        <f t="shared" si="823"/>
        <v>976</v>
      </c>
      <c r="J577" s="18">
        <f t="shared" si="823"/>
        <v>-26810</v>
      </c>
      <c r="K577" s="18">
        <f t="shared" si="823"/>
        <v>63511</v>
      </c>
      <c r="L577" s="18">
        <f t="shared" si="823"/>
        <v>27756</v>
      </c>
      <c r="M577" s="18">
        <f t="shared" si="823"/>
        <v>9402</v>
      </c>
      <c r="N577" s="18">
        <f t="shared" si="823"/>
        <v>8172</v>
      </c>
      <c r="O577" s="18">
        <f t="shared" si="823"/>
        <v>7424</v>
      </c>
      <c r="P577" s="18">
        <f t="shared" si="823"/>
        <v>13960</v>
      </c>
      <c r="Q577" s="18">
        <f t="shared" si="823"/>
        <v>-15466</v>
      </c>
      <c r="R577" s="18">
        <f t="shared" si="823"/>
        <v>66551</v>
      </c>
      <c r="S577" s="18">
        <f t="shared" si="823"/>
        <v>58886</v>
      </c>
      <c r="T577" s="18">
        <f t="shared" si="823"/>
        <v>-11789</v>
      </c>
      <c r="U577" s="18">
        <f t="shared" si="823"/>
        <v>81195</v>
      </c>
      <c r="V577" s="18">
        <f t="shared" si="823"/>
        <v>114222</v>
      </c>
      <c r="W577" s="18">
        <f t="shared" si="823"/>
        <v>11116</v>
      </c>
      <c r="X577" s="18">
        <f t="shared" si="823"/>
        <v>17393</v>
      </c>
      <c r="Y577" s="18">
        <f t="shared" si="823"/>
        <v>2100</v>
      </c>
      <c r="Z577" s="18">
        <f t="shared" si="823"/>
        <v>144830</v>
      </c>
      <c r="AA577" s="18">
        <f t="shared" si="823"/>
        <v>91288</v>
      </c>
      <c r="AB577" s="18">
        <f t="shared" si="823"/>
        <v>49428</v>
      </c>
      <c r="AC577" s="18">
        <f t="shared" si="823"/>
        <v>-94134</v>
      </c>
      <c r="AD577" s="18">
        <f t="shared" si="823"/>
        <v>5867</v>
      </c>
      <c r="AE577" s="18">
        <f t="shared" si="823"/>
        <v>18769</v>
      </c>
      <c r="AF577" s="18">
        <f t="shared" si="823"/>
        <v>30668</v>
      </c>
      <c r="AG577" s="18">
        <f t="shared" si="823"/>
        <v>-35</v>
      </c>
      <c r="AH577" s="18">
        <f t="shared" si="823"/>
        <v>36385</v>
      </c>
      <c r="AI577" s="18">
        <f t="shared" si="823"/>
        <v>12252</v>
      </c>
      <c r="AJ577" s="18">
        <f t="shared" si="823"/>
        <v>953650</v>
      </c>
      <c r="AL577" s="1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</row>
    <row r="578" spans="1:73">
      <c r="A578" s="2" t="str">
        <f t="shared" si="815"/>
        <v>YE Aug-03</v>
      </c>
      <c r="B578" s="18">
        <f t="shared" ref="B578:AJ578" si="824">IF(OR(B439="C",B451="C"),"C",B451-B439)</f>
        <v>18499</v>
      </c>
      <c r="C578" s="18">
        <f t="shared" si="824"/>
        <v>260543</v>
      </c>
      <c r="D578" s="18">
        <f t="shared" si="824"/>
        <v>-10887</v>
      </c>
      <c r="E578" s="18">
        <f t="shared" si="824"/>
        <v>71969</v>
      </c>
      <c r="F578" s="18">
        <f t="shared" si="824"/>
        <v>-4382</v>
      </c>
      <c r="G578" s="18">
        <f t="shared" si="824"/>
        <v>16214</v>
      </c>
      <c r="H578" s="18">
        <f t="shared" si="824"/>
        <v>30010</v>
      </c>
      <c r="I578" s="18">
        <f t="shared" si="824"/>
        <v>732</v>
      </c>
      <c r="J578" s="18">
        <f t="shared" si="824"/>
        <v>-26007</v>
      </c>
      <c r="K578" s="18">
        <f t="shared" si="824"/>
        <v>59264</v>
      </c>
      <c r="L578" s="18">
        <f t="shared" si="824"/>
        <v>24682</v>
      </c>
      <c r="M578" s="18">
        <f t="shared" si="824"/>
        <v>9091</v>
      </c>
      <c r="N578" s="18">
        <f t="shared" si="824"/>
        <v>6763</v>
      </c>
      <c r="O578" s="18">
        <f t="shared" si="824"/>
        <v>10818</v>
      </c>
      <c r="P578" s="18">
        <f t="shared" si="824"/>
        <v>10849</v>
      </c>
      <c r="Q578" s="18">
        <f t="shared" si="824"/>
        <v>-16739</v>
      </c>
      <c r="R578" s="18">
        <f t="shared" si="824"/>
        <v>67625</v>
      </c>
      <c r="S578" s="18">
        <f t="shared" si="824"/>
        <v>56042</v>
      </c>
      <c r="T578" s="18">
        <f t="shared" si="824"/>
        <v>-5011</v>
      </c>
      <c r="U578" s="18">
        <f t="shared" si="824"/>
        <v>83342</v>
      </c>
      <c r="V578" s="18">
        <f t="shared" si="824"/>
        <v>107003</v>
      </c>
      <c r="W578" s="18">
        <f t="shared" si="824"/>
        <v>13274</v>
      </c>
      <c r="X578" s="18">
        <f t="shared" si="824"/>
        <v>15896</v>
      </c>
      <c r="Y578" s="18">
        <f t="shared" si="824"/>
        <v>2521</v>
      </c>
      <c r="Z578" s="18">
        <f t="shared" si="824"/>
        <v>138693</v>
      </c>
      <c r="AA578" s="18">
        <f t="shared" si="824"/>
        <v>95141</v>
      </c>
      <c r="AB578" s="18">
        <f t="shared" si="824"/>
        <v>42524</v>
      </c>
      <c r="AC578" s="18">
        <f t="shared" si="824"/>
        <v>-87580</v>
      </c>
      <c r="AD578" s="18">
        <f t="shared" si="824"/>
        <v>1132</v>
      </c>
      <c r="AE578" s="18">
        <f t="shared" si="824"/>
        <v>14727</v>
      </c>
      <c r="AF578" s="18">
        <f t="shared" si="824"/>
        <v>26907</v>
      </c>
      <c r="AG578" s="18">
        <f t="shared" si="824"/>
        <v>-380</v>
      </c>
      <c r="AH578" s="18">
        <f t="shared" si="824"/>
        <v>35984</v>
      </c>
      <c r="AI578" s="18">
        <f t="shared" si="824"/>
        <v>10658</v>
      </c>
      <c r="AJ578" s="18">
        <f t="shared" si="824"/>
        <v>885186</v>
      </c>
    </row>
    <row r="579" spans="1:73">
      <c r="A579" s="2" t="str">
        <f t="shared" si="815"/>
        <v>YE Sep-03</v>
      </c>
      <c r="B579" s="18">
        <f t="shared" ref="B579:AJ579" si="825">IF(OR(B440="C",B452="C"),"C",B452-B440)</f>
        <v>25070</v>
      </c>
      <c r="C579" s="18">
        <f t="shared" si="825"/>
        <v>228767</v>
      </c>
      <c r="D579" s="18">
        <f t="shared" si="825"/>
        <v>-17686</v>
      </c>
      <c r="E579" s="18">
        <f t="shared" si="825"/>
        <v>77065</v>
      </c>
      <c r="F579" s="18">
        <f t="shared" si="825"/>
        <v>2733</v>
      </c>
      <c r="G579" s="18">
        <f t="shared" si="825"/>
        <v>19653</v>
      </c>
      <c r="H579" s="18">
        <f t="shared" si="825"/>
        <v>35801</v>
      </c>
      <c r="I579" s="18">
        <f t="shared" si="825"/>
        <v>3479</v>
      </c>
      <c r="J579" s="18">
        <f t="shared" si="825"/>
        <v>-25841</v>
      </c>
      <c r="K579" s="18">
        <f t="shared" si="825"/>
        <v>63610</v>
      </c>
      <c r="L579" s="18">
        <f t="shared" si="825"/>
        <v>21406</v>
      </c>
      <c r="M579" s="18">
        <f t="shared" si="825"/>
        <v>6626</v>
      </c>
      <c r="N579" s="18">
        <f t="shared" si="825"/>
        <v>428</v>
      </c>
      <c r="O579" s="18">
        <f t="shared" si="825"/>
        <v>17225</v>
      </c>
      <c r="P579" s="18">
        <f t="shared" si="825"/>
        <v>10497</v>
      </c>
      <c r="Q579" s="18">
        <f t="shared" si="825"/>
        <v>-16578</v>
      </c>
      <c r="R579" s="18">
        <f t="shared" si="825"/>
        <v>88562</v>
      </c>
      <c r="S579" s="18">
        <f t="shared" si="825"/>
        <v>67362</v>
      </c>
      <c r="T579" s="18">
        <f t="shared" si="825"/>
        <v>-5788</v>
      </c>
      <c r="U579" s="18">
        <f t="shared" si="825"/>
        <v>75544</v>
      </c>
      <c r="V579" s="18">
        <f t="shared" si="825"/>
        <v>87307</v>
      </c>
      <c r="W579" s="18">
        <f t="shared" si="825"/>
        <v>18486</v>
      </c>
      <c r="X579" s="18">
        <f t="shared" si="825"/>
        <v>12377</v>
      </c>
      <c r="Y579" s="18">
        <f t="shared" si="825"/>
        <v>5550</v>
      </c>
      <c r="Z579" s="18">
        <f t="shared" si="825"/>
        <v>123718</v>
      </c>
      <c r="AA579" s="18">
        <f t="shared" si="825"/>
        <v>98784</v>
      </c>
      <c r="AB579" s="18">
        <f t="shared" si="825"/>
        <v>45959</v>
      </c>
      <c r="AC579" s="18">
        <f t="shared" si="825"/>
        <v>-56590</v>
      </c>
      <c r="AD579" s="18">
        <f t="shared" si="825"/>
        <v>-1130</v>
      </c>
      <c r="AE579" s="18">
        <f t="shared" si="825"/>
        <v>12547</v>
      </c>
      <c r="AF579" s="18">
        <f t="shared" si="825"/>
        <v>31718</v>
      </c>
      <c r="AG579" s="18">
        <f t="shared" si="825"/>
        <v>-685</v>
      </c>
      <c r="AH579" s="18">
        <f t="shared" si="825"/>
        <v>35517</v>
      </c>
      <c r="AI579" s="18">
        <f t="shared" si="825"/>
        <v>12709</v>
      </c>
      <c r="AJ579" s="18">
        <f t="shared" si="825"/>
        <v>913128</v>
      </c>
    </row>
    <row r="580" spans="1:73">
      <c r="A580" s="2" t="str">
        <f t="shared" si="815"/>
        <v>YE Oct-03</v>
      </c>
      <c r="B580" s="18">
        <f t="shared" ref="B580:AJ580" si="826">IF(OR(B441="C",B453="C"),"C",B453-B441)</f>
        <v>28338</v>
      </c>
      <c r="C580" s="18">
        <f t="shared" si="826"/>
        <v>141708</v>
      </c>
      <c r="D580" s="18">
        <f t="shared" si="826"/>
        <v>-24880</v>
      </c>
      <c r="E580" s="18">
        <f t="shared" si="826"/>
        <v>83340</v>
      </c>
      <c r="F580" s="18">
        <f t="shared" si="826"/>
        <v>5656</v>
      </c>
      <c r="G580" s="18">
        <f t="shared" si="826"/>
        <v>32532</v>
      </c>
      <c r="H580" s="18">
        <f t="shared" si="826"/>
        <v>29127</v>
      </c>
      <c r="I580" s="18">
        <f t="shared" si="826"/>
        <v>1669</v>
      </c>
      <c r="J580" s="18">
        <f t="shared" si="826"/>
        <v>-23330</v>
      </c>
      <c r="K580" s="18">
        <f t="shared" si="826"/>
        <v>55085</v>
      </c>
      <c r="L580" s="18">
        <f t="shared" si="826"/>
        <v>25746</v>
      </c>
      <c r="M580" s="18">
        <f t="shared" si="826"/>
        <v>5540</v>
      </c>
      <c r="N580" s="18">
        <f t="shared" si="826"/>
        <v>-12190</v>
      </c>
      <c r="O580" s="18">
        <f t="shared" si="826"/>
        <v>20252</v>
      </c>
      <c r="P580" s="18">
        <f t="shared" si="826"/>
        <v>6770</v>
      </c>
      <c r="Q580" s="18">
        <f t="shared" si="826"/>
        <v>-14546</v>
      </c>
      <c r="R580" s="18">
        <f t="shared" si="826"/>
        <v>75811</v>
      </c>
      <c r="S580" s="18">
        <f t="shared" si="826"/>
        <v>49302</v>
      </c>
      <c r="T580" s="18">
        <f t="shared" si="826"/>
        <v>539</v>
      </c>
      <c r="U580" s="18">
        <f t="shared" si="826"/>
        <v>73728</v>
      </c>
      <c r="V580" s="18">
        <f t="shared" si="826"/>
        <v>55690</v>
      </c>
      <c r="W580" s="18">
        <f t="shared" si="826"/>
        <v>23695</v>
      </c>
      <c r="X580" s="18">
        <f t="shared" si="826"/>
        <v>11549</v>
      </c>
      <c r="Y580" s="18">
        <f t="shared" si="826"/>
        <v>2979</v>
      </c>
      <c r="Z580" s="18">
        <f t="shared" si="826"/>
        <v>93913</v>
      </c>
      <c r="AA580" s="18">
        <f t="shared" si="826"/>
        <v>100998</v>
      </c>
      <c r="AB580" s="18">
        <f t="shared" si="826"/>
        <v>46207</v>
      </c>
      <c r="AC580" s="18">
        <f t="shared" si="826"/>
        <v>-41378</v>
      </c>
      <c r="AD580" s="18">
        <f t="shared" si="826"/>
        <v>-563</v>
      </c>
      <c r="AE580" s="18">
        <f t="shared" si="826"/>
        <v>9047</v>
      </c>
      <c r="AF580" s="18">
        <f t="shared" si="826"/>
        <v>34723</v>
      </c>
      <c r="AG580" s="18">
        <f t="shared" si="826"/>
        <v>17</v>
      </c>
      <c r="AH580" s="18">
        <f t="shared" si="826"/>
        <v>36033</v>
      </c>
      <c r="AI580" s="18">
        <f t="shared" si="826"/>
        <v>13700</v>
      </c>
      <c r="AJ580" s="18">
        <f t="shared" si="826"/>
        <v>803599</v>
      </c>
    </row>
    <row r="581" spans="1:73">
      <c r="A581" s="2" t="str">
        <f t="shared" si="815"/>
        <v>YE Nov-03</v>
      </c>
      <c r="B581" s="18">
        <f t="shared" ref="B581:AJ581" si="827">IF(OR(B442="C",B454="C"),"C",B454-B442)</f>
        <v>33101</v>
      </c>
      <c r="C581" s="18">
        <f t="shared" si="827"/>
        <v>15746</v>
      </c>
      <c r="D581" s="18">
        <f t="shared" si="827"/>
        <v>-26514</v>
      </c>
      <c r="E581" s="18">
        <f t="shared" si="827"/>
        <v>85065</v>
      </c>
      <c r="F581" s="18">
        <f t="shared" si="827"/>
        <v>984</v>
      </c>
      <c r="G581" s="18">
        <f t="shared" si="827"/>
        <v>22033</v>
      </c>
      <c r="H581" s="18">
        <f t="shared" si="827"/>
        <v>20298</v>
      </c>
      <c r="I581" s="18">
        <f t="shared" si="827"/>
        <v>1535</v>
      </c>
      <c r="J581" s="18">
        <f t="shared" si="827"/>
        <v>-20921</v>
      </c>
      <c r="K581" s="18">
        <f t="shared" si="827"/>
        <v>45387</v>
      </c>
      <c r="L581" s="18">
        <f t="shared" si="827"/>
        <v>33557</v>
      </c>
      <c r="M581" s="18">
        <f t="shared" si="827"/>
        <v>8705</v>
      </c>
      <c r="N581" s="18">
        <f t="shared" si="827"/>
        <v>-12556</v>
      </c>
      <c r="O581" s="18">
        <f t="shared" si="827"/>
        <v>20340</v>
      </c>
      <c r="P581" s="18">
        <f t="shared" si="827"/>
        <v>905</v>
      </c>
      <c r="Q581" s="18">
        <f t="shared" si="827"/>
        <v>-10840</v>
      </c>
      <c r="R581" s="18">
        <f t="shared" si="827"/>
        <v>78712</v>
      </c>
      <c r="S581" s="18">
        <f t="shared" si="827"/>
        <v>44647</v>
      </c>
      <c r="T581" s="18">
        <f t="shared" si="827"/>
        <v>-5191</v>
      </c>
      <c r="U581" s="18">
        <f t="shared" si="827"/>
        <v>73778</v>
      </c>
      <c r="V581" s="18">
        <f t="shared" si="827"/>
        <v>14242</v>
      </c>
      <c r="W581" s="18">
        <f t="shared" si="827"/>
        <v>25271</v>
      </c>
      <c r="X581" s="18">
        <f t="shared" si="827"/>
        <v>10854</v>
      </c>
      <c r="Y581" s="18">
        <f t="shared" si="827"/>
        <v>4458</v>
      </c>
      <c r="Z581" s="18">
        <f t="shared" si="827"/>
        <v>54828</v>
      </c>
      <c r="AA581" s="18">
        <f t="shared" si="827"/>
        <v>96928</v>
      </c>
      <c r="AB581" s="18">
        <f t="shared" si="827"/>
        <v>37631</v>
      </c>
      <c r="AC581" s="18">
        <f t="shared" si="827"/>
        <v>-51070</v>
      </c>
      <c r="AD581" s="18">
        <f t="shared" si="827"/>
        <v>3553</v>
      </c>
      <c r="AE581" s="18">
        <f t="shared" si="827"/>
        <v>7829</v>
      </c>
      <c r="AF581" s="18">
        <f t="shared" si="827"/>
        <v>35814</v>
      </c>
      <c r="AG581" s="18">
        <f t="shared" si="827"/>
        <v>291</v>
      </c>
      <c r="AH581" s="18">
        <f t="shared" si="827"/>
        <v>32428</v>
      </c>
      <c r="AI581" s="18">
        <f t="shared" si="827"/>
        <v>9891</v>
      </c>
      <c r="AJ581" s="18">
        <f t="shared" si="827"/>
        <v>592255</v>
      </c>
    </row>
    <row r="582" spans="1:73">
      <c r="A582" s="2" t="str">
        <f t="shared" si="815"/>
        <v>YE Dec-03</v>
      </c>
      <c r="B582" s="18">
        <f t="shared" ref="B582:AJ582" si="828">IF(OR(B443="C",B455="C"),"C",B455-B443)</f>
        <v>49295</v>
      </c>
      <c r="C582" s="18">
        <f t="shared" si="828"/>
        <v>-20258</v>
      </c>
      <c r="D582" s="18">
        <f t="shared" si="828"/>
        <v>-15288</v>
      </c>
      <c r="E582" s="18">
        <f t="shared" si="828"/>
        <v>75528</v>
      </c>
      <c r="F582" s="18">
        <f t="shared" si="828"/>
        <v>-3111</v>
      </c>
      <c r="G582" s="18">
        <f t="shared" si="828"/>
        <v>21489</v>
      </c>
      <c r="H582" s="18">
        <f t="shared" si="828"/>
        <v>9967</v>
      </c>
      <c r="I582" s="18">
        <f t="shared" si="828"/>
        <v>-862</v>
      </c>
      <c r="J582" s="18">
        <f t="shared" si="828"/>
        <v>-16777</v>
      </c>
      <c r="K582" s="18">
        <f t="shared" si="828"/>
        <v>49752</v>
      </c>
      <c r="L582" s="18">
        <f t="shared" si="828"/>
        <v>53357</v>
      </c>
      <c r="M582" s="18">
        <f t="shared" si="828"/>
        <v>6217</v>
      </c>
      <c r="N582" s="18">
        <f t="shared" si="828"/>
        <v>-3895</v>
      </c>
      <c r="O582" s="18">
        <f t="shared" si="828"/>
        <v>22725</v>
      </c>
      <c r="P582" s="18">
        <f t="shared" si="828"/>
        <v>1117</v>
      </c>
      <c r="Q582" s="18">
        <f t="shared" si="828"/>
        <v>-9661</v>
      </c>
      <c r="R582" s="18">
        <f t="shared" si="828"/>
        <v>94487</v>
      </c>
      <c r="S582" s="18">
        <f t="shared" si="828"/>
        <v>53941</v>
      </c>
      <c r="T582" s="18">
        <f t="shared" si="828"/>
        <v>-4120</v>
      </c>
      <c r="U582" s="18">
        <f t="shared" si="828"/>
        <v>56815</v>
      </c>
      <c r="V582" s="18">
        <f t="shared" si="828"/>
        <v>14653</v>
      </c>
      <c r="W582" s="18">
        <f t="shared" si="828"/>
        <v>29600</v>
      </c>
      <c r="X582" s="18">
        <f t="shared" si="828"/>
        <v>15226</v>
      </c>
      <c r="Y582" s="18">
        <f t="shared" si="828"/>
        <v>9414</v>
      </c>
      <c r="Z582" s="18">
        <f t="shared" si="828"/>
        <v>68896</v>
      </c>
      <c r="AA582" s="18">
        <f t="shared" si="828"/>
        <v>106092</v>
      </c>
      <c r="AB582" s="18">
        <f t="shared" si="828"/>
        <v>36900</v>
      </c>
      <c r="AC582" s="18">
        <f t="shared" si="828"/>
        <v>-25206</v>
      </c>
      <c r="AD582" s="18">
        <f t="shared" si="828"/>
        <v>8238</v>
      </c>
      <c r="AE582" s="18">
        <f t="shared" si="828"/>
        <v>7405</v>
      </c>
      <c r="AF582" s="18">
        <f t="shared" si="828"/>
        <v>39349</v>
      </c>
      <c r="AG582" s="18">
        <f t="shared" si="828"/>
        <v>2026</v>
      </c>
      <c r="AH582" s="18">
        <f t="shared" si="828"/>
        <v>31541</v>
      </c>
      <c r="AI582" s="18">
        <f t="shared" si="828"/>
        <v>16204</v>
      </c>
      <c r="AJ582" s="18">
        <f t="shared" si="828"/>
        <v>658224</v>
      </c>
    </row>
    <row r="583" spans="1:73">
      <c r="A583" s="2" t="str">
        <f t="shared" si="815"/>
        <v>YE Jan-04</v>
      </c>
      <c r="B583" s="18">
        <f t="shared" ref="B583:AJ583" si="829">IF(OR(B444="C",B456="C"),"C",B456-B444)</f>
        <v>49034</v>
      </c>
      <c r="C583" s="18">
        <f t="shared" si="829"/>
        <v>-29156</v>
      </c>
      <c r="D583" s="18">
        <f t="shared" si="829"/>
        <v>9111</v>
      </c>
      <c r="E583" s="18">
        <f t="shared" si="829"/>
        <v>83522</v>
      </c>
      <c r="F583" s="18">
        <f t="shared" si="829"/>
        <v>2643</v>
      </c>
      <c r="G583" s="18">
        <f t="shared" si="829"/>
        <v>67573</v>
      </c>
      <c r="H583" s="18">
        <f t="shared" si="829"/>
        <v>-1934</v>
      </c>
      <c r="I583" s="18">
        <f t="shared" si="829"/>
        <v>4319</v>
      </c>
      <c r="J583" s="18">
        <f t="shared" si="829"/>
        <v>-1556</v>
      </c>
      <c r="K583" s="18">
        <f t="shared" si="829"/>
        <v>56758</v>
      </c>
      <c r="L583" s="18">
        <f t="shared" si="829"/>
        <v>82710</v>
      </c>
      <c r="M583" s="18">
        <f t="shared" si="829"/>
        <v>5435</v>
      </c>
      <c r="N583" s="18">
        <f t="shared" si="829"/>
        <v>1443</v>
      </c>
      <c r="O583" s="18">
        <f t="shared" si="829"/>
        <v>25172</v>
      </c>
      <c r="P583" s="18">
        <f t="shared" si="829"/>
        <v>-7358</v>
      </c>
      <c r="Q583" s="18">
        <f t="shared" si="829"/>
        <v>-11397</v>
      </c>
      <c r="R583" s="18">
        <f t="shared" si="829"/>
        <v>119505</v>
      </c>
      <c r="S583" s="18">
        <f t="shared" si="829"/>
        <v>70225</v>
      </c>
      <c r="T583" s="18">
        <f t="shared" si="829"/>
        <v>2590</v>
      </c>
      <c r="U583" s="18">
        <f t="shared" si="829"/>
        <v>30288</v>
      </c>
      <c r="V583" s="18">
        <f t="shared" si="829"/>
        <v>6771</v>
      </c>
      <c r="W583" s="18">
        <f t="shared" si="829"/>
        <v>29386</v>
      </c>
      <c r="X583" s="18">
        <f t="shared" si="829"/>
        <v>16619</v>
      </c>
      <c r="Y583" s="18">
        <f t="shared" si="829"/>
        <v>14943</v>
      </c>
      <c r="Z583" s="18">
        <f t="shared" si="829"/>
        <v>67722</v>
      </c>
      <c r="AA583" s="18">
        <f t="shared" si="829"/>
        <v>109143</v>
      </c>
      <c r="AB583" s="18">
        <f t="shared" si="829"/>
        <v>30263</v>
      </c>
      <c r="AC583" s="18">
        <f t="shared" si="829"/>
        <v>21752</v>
      </c>
      <c r="AD583" s="18">
        <f t="shared" si="829"/>
        <v>8958</v>
      </c>
      <c r="AE583" s="18">
        <f t="shared" si="829"/>
        <v>14755</v>
      </c>
      <c r="AF583" s="18">
        <f t="shared" si="829"/>
        <v>36527</v>
      </c>
      <c r="AG583" s="18">
        <f t="shared" si="829"/>
        <v>1211</v>
      </c>
      <c r="AH583" s="18">
        <f t="shared" si="829"/>
        <v>30142</v>
      </c>
      <c r="AI583" s="18">
        <f t="shared" si="829"/>
        <v>19609</v>
      </c>
      <c r="AJ583" s="18">
        <f t="shared" si="829"/>
        <v>828788</v>
      </c>
    </row>
    <row r="584" spans="1:73">
      <c r="A584" s="2" t="str">
        <f t="shared" si="815"/>
        <v>YE Feb-04</v>
      </c>
      <c r="B584" s="18">
        <f t="shared" ref="B584:AJ584" si="830">IF(OR(B445="C",B457="C"),"C",B457-B445)</f>
        <v>49946</v>
      </c>
      <c r="C584" s="18">
        <f t="shared" si="830"/>
        <v>-80942</v>
      </c>
      <c r="D584" s="18">
        <f t="shared" si="830"/>
        <v>-4195</v>
      </c>
      <c r="E584" s="18">
        <f t="shared" si="830"/>
        <v>71612</v>
      </c>
      <c r="F584" s="18">
        <f t="shared" si="830"/>
        <v>-5067</v>
      </c>
      <c r="G584" s="18">
        <f t="shared" si="830"/>
        <v>78985</v>
      </c>
      <c r="H584" s="18">
        <f t="shared" si="830"/>
        <v>-8150</v>
      </c>
      <c r="I584" s="18">
        <f t="shared" si="830"/>
        <v>4916</v>
      </c>
      <c r="J584" s="18">
        <f t="shared" si="830"/>
        <v>13515</v>
      </c>
      <c r="K584" s="18">
        <f t="shared" si="830"/>
        <v>55906</v>
      </c>
      <c r="L584" s="18">
        <f t="shared" si="830"/>
        <v>91004</v>
      </c>
      <c r="M584" s="18">
        <f t="shared" si="830"/>
        <v>6349</v>
      </c>
      <c r="N584" s="18">
        <f t="shared" si="830"/>
        <v>4969</v>
      </c>
      <c r="O584" s="18">
        <f t="shared" si="830"/>
        <v>20484</v>
      </c>
      <c r="P584" s="18">
        <f t="shared" si="830"/>
        <v>-8670</v>
      </c>
      <c r="Q584" s="18">
        <f t="shared" si="830"/>
        <v>-10145</v>
      </c>
      <c r="R584" s="18">
        <f t="shared" si="830"/>
        <v>120280</v>
      </c>
      <c r="S584" s="18">
        <f t="shared" si="830"/>
        <v>76541</v>
      </c>
      <c r="T584" s="18">
        <f t="shared" si="830"/>
        <v>3585</v>
      </c>
      <c r="U584" s="18">
        <f t="shared" si="830"/>
        <v>16056</v>
      </c>
      <c r="V584" s="18">
        <f t="shared" si="830"/>
        <v>1153</v>
      </c>
      <c r="W584" s="18">
        <f t="shared" si="830"/>
        <v>32078</v>
      </c>
      <c r="X584" s="18">
        <f t="shared" si="830"/>
        <v>16215</v>
      </c>
      <c r="Y584" s="18">
        <f t="shared" si="830"/>
        <v>14641</v>
      </c>
      <c r="Z584" s="18">
        <f t="shared" si="830"/>
        <v>64089</v>
      </c>
      <c r="AA584" s="18">
        <f t="shared" si="830"/>
        <v>110964</v>
      </c>
      <c r="AB584" s="18">
        <f t="shared" si="830"/>
        <v>13007</v>
      </c>
      <c r="AC584" s="18">
        <f t="shared" si="830"/>
        <v>22031</v>
      </c>
      <c r="AD584" s="18">
        <f t="shared" si="830"/>
        <v>2123</v>
      </c>
      <c r="AE584" s="18">
        <f t="shared" si="830"/>
        <v>14604</v>
      </c>
      <c r="AF584" s="18">
        <f t="shared" si="830"/>
        <v>43872</v>
      </c>
      <c r="AG584" s="18">
        <f t="shared" si="830"/>
        <v>1899</v>
      </c>
      <c r="AH584" s="18">
        <f t="shared" si="830"/>
        <v>29161</v>
      </c>
      <c r="AI584" s="18">
        <f t="shared" si="830"/>
        <v>17472</v>
      </c>
      <c r="AJ584" s="18">
        <f t="shared" si="830"/>
        <v>739661</v>
      </c>
    </row>
    <row r="585" spans="1:73">
      <c r="A585" s="2" t="str">
        <f t="shared" si="815"/>
        <v>YE Mar-04</v>
      </c>
      <c r="B585" s="18">
        <f t="shared" ref="B585:AJ585" si="831">IF(OR(B446="C",B458="C"),"C",B458-B446)</f>
        <v>79034</v>
      </c>
      <c r="C585" s="18">
        <f t="shared" si="831"/>
        <v>-79214</v>
      </c>
      <c r="D585" s="18">
        <f t="shared" si="831"/>
        <v>-3559</v>
      </c>
      <c r="E585" s="18">
        <f t="shared" si="831"/>
        <v>71430</v>
      </c>
      <c r="F585" s="18">
        <f t="shared" si="831"/>
        <v>23340</v>
      </c>
      <c r="G585" s="18">
        <f t="shared" si="831"/>
        <v>113443</v>
      </c>
      <c r="H585" s="18">
        <f t="shared" si="831"/>
        <v>-621</v>
      </c>
      <c r="I585" s="18">
        <f t="shared" si="831"/>
        <v>10609</v>
      </c>
      <c r="J585" s="18">
        <f t="shared" si="831"/>
        <v>25121</v>
      </c>
      <c r="K585" s="18">
        <f t="shared" si="831"/>
        <v>38903</v>
      </c>
      <c r="L585" s="18">
        <f t="shared" si="831"/>
        <v>114779</v>
      </c>
      <c r="M585" s="18">
        <f t="shared" si="831"/>
        <v>10945</v>
      </c>
      <c r="N585" s="18">
        <f t="shared" si="831"/>
        <v>18073</v>
      </c>
      <c r="O585" s="18">
        <f t="shared" si="831"/>
        <v>18262</v>
      </c>
      <c r="P585" s="18">
        <f t="shared" si="831"/>
        <v>-7634</v>
      </c>
      <c r="Q585" s="18">
        <f t="shared" si="831"/>
        <v>-5116</v>
      </c>
      <c r="R585" s="18">
        <f t="shared" si="831"/>
        <v>136004</v>
      </c>
      <c r="S585" s="18">
        <f t="shared" si="831"/>
        <v>86467</v>
      </c>
      <c r="T585" s="18">
        <f t="shared" si="831"/>
        <v>19410</v>
      </c>
      <c r="U585" s="18">
        <f t="shared" si="831"/>
        <v>2647</v>
      </c>
      <c r="V585" s="18">
        <f t="shared" si="831"/>
        <v>66431</v>
      </c>
      <c r="W585" s="18">
        <f t="shared" si="831"/>
        <v>37902</v>
      </c>
      <c r="X585" s="18">
        <f t="shared" si="831"/>
        <v>24625</v>
      </c>
      <c r="Y585" s="18">
        <f t="shared" si="831"/>
        <v>19115</v>
      </c>
      <c r="Z585" s="18">
        <f t="shared" si="831"/>
        <v>148073</v>
      </c>
      <c r="AA585" s="18">
        <f t="shared" si="831"/>
        <v>112402</v>
      </c>
      <c r="AB585" s="18">
        <f t="shared" si="831"/>
        <v>3702</v>
      </c>
      <c r="AC585" s="18">
        <f t="shared" si="831"/>
        <v>43103</v>
      </c>
      <c r="AD585" s="18">
        <f t="shared" si="831"/>
        <v>15424</v>
      </c>
      <c r="AE585" s="18">
        <f t="shared" si="831"/>
        <v>17513</v>
      </c>
      <c r="AF585" s="18">
        <f t="shared" si="831"/>
        <v>46660</v>
      </c>
      <c r="AG585" s="18">
        <f t="shared" si="831"/>
        <v>-5772</v>
      </c>
      <c r="AH585" s="18">
        <f t="shared" si="831"/>
        <v>35043</v>
      </c>
      <c r="AI585" s="18">
        <f t="shared" si="831"/>
        <v>13550</v>
      </c>
      <c r="AJ585" s="18">
        <f t="shared" si="831"/>
        <v>1015553</v>
      </c>
    </row>
    <row r="586" spans="1:73">
      <c r="A586" s="2" t="str">
        <f t="shared" si="815"/>
        <v>YE Apr-04</v>
      </c>
      <c r="B586" s="18">
        <f t="shared" ref="B586:AJ586" si="832">IF(OR(B447="C",B459="C"),"C",B459-B447)</f>
        <v>50333</v>
      </c>
      <c r="C586" s="18">
        <f t="shared" si="832"/>
        <v>-51549</v>
      </c>
      <c r="D586" s="18">
        <f t="shared" si="832"/>
        <v>-26685</v>
      </c>
      <c r="E586" s="18">
        <f t="shared" si="832"/>
        <v>60116</v>
      </c>
      <c r="F586" s="18">
        <f t="shared" si="832"/>
        <v>17355</v>
      </c>
      <c r="G586" s="18">
        <f t="shared" si="832"/>
        <v>102900</v>
      </c>
      <c r="H586" s="18">
        <f t="shared" si="832"/>
        <v>-17806</v>
      </c>
      <c r="I586" s="18">
        <f t="shared" si="832"/>
        <v>7954</v>
      </c>
      <c r="J586" s="18">
        <f t="shared" si="832"/>
        <v>18945</v>
      </c>
      <c r="K586" s="18">
        <f t="shared" si="832"/>
        <v>24825</v>
      </c>
      <c r="L586" s="18">
        <f t="shared" si="832"/>
        <v>90851</v>
      </c>
      <c r="M586" s="18">
        <f t="shared" si="832"/>
        <v>9805</v>
      </c>
      <c r="N586" s="18">
        <f t="shared" si="832"/>
        <v>4945</v>
      </c>
      <c r="O586" s="18">
        <f t="shared" si="832"/>
        <v>14633</v>
      </c>
      <c r="P586" s="18">
        <f t="shared" si="832"/>
        <v>-10417</v>
      </c>
      <c r="Q586" s="18">
        <f t="shared" si="832"/>
        <v>-10305</v>
      </c>
      <c r="R586" s="18">
        <f t="shared" si="832"/>
        <v>129997</v>
      </c>
      <c r="S586" s="18">
        <f t="shared" si="832"/>
        <v>86362</v>
      </c>
      <c r="T586" s="18">
        <f t="shared" si="832"/>
        <v>8166</v>
      </c>
      <c r="U586" s="18">
        <f t="shared" si="832"/>
        <v>-25934</v>
      </c>
      <c r="V586" s="18">
        <f t="shared" si="832"/>
        <v>92665</v>
      </c>
      <c r="W586" s="18">
        <f t="shared" si="832"/>
        <v>38236</v>
      </c>
      <c r="X586" s="18">
        <f t="shared" si="832"/>
        <v>22325</v>
      </c>
      <c r="Y586" s="18">
        <f t="shared" si="832"/>
        <v>20672</v>
      </c>
      <c r="Z586" s="18">
        <f t="shared" si="832"/>
        <v>173899</v>
      </c>
      <c r="AA586" s="18">
        <f t="shared" si="832"/>
        <v>98480</v>
      </c>
      <c r="AB586" s="18">
        <f t="shared" si="832"/>
        <v>-2364</v>
      </c>
      <c r="AC586" s="18">
        <f t="shared" si="832"/>
        <v>59277</v>
      </c>
      <c r="AD586" s="18">
        <f t="shared" si="832"/>
        <v>14125</v>
      </c>
      <c r="AE586" s="18">
        <f t="shared" si="832"/>
        <v>13705</v>
      </c>
      <c r="AF586" s="18">
        <f t="shared" si="832"/>
        <v>40728</v>
      </c>
      <c r="AG586" s="18">
        <f t="shared" si="832"/>
        <v>-6265</v>
      </c>
      <c r="AH586" s="18">
        <f t="shared" si="832"/>
        <v>37461</v>
      </c>
      <c r="AI586" s="18">
        <f t="shared" si="832"/>
        <v>14097</v>
      </c>
      <c r="AJ586" s="18">
        <f t="shared" si="832"/>
        <v>841278</v>
      </c>
    </row>
    <row r="587" spans="1:73">
      <c r="A587" s="2" t="str">
        <f t="shared" si="815"/>
        <v>YE May-04</v>
      </c>
      <c r="B587" s="18">
        <f t="shared" ref="B587:AJ587" si="833">IF(OR(B448="C",B460="C"),"C",B460-B448)</f>
        <v>44986</v>
      </c>
      <c r="C587" s="18">
        <f t="shared" si="833"/>
        <v>-17319</v>
      </c>
      <c r="D587" s="18">
        <f t="shared" si="833"/>
        <v>-34240</v>
      </c>
      <c r="E587" s="18">
        <f t="shared" si="833"/>
        <v>56361</v>
      </c>
      <c r="F587" s="18">
        <f t="shared" si="833"/>
        <v>19545</v>
      </c>
      <c r="G587" s="18">
        <f t="shared" si="833"/>
        <v>117771</v>
      </c>
      <c r="H587" s="18">
        <f t="shared" si="833"/>
        <v>-24331</v>
      </c>
      <c r="I587" s="18">
        <f t="shared" si="833"/>
        <v>7760</v>
      </c>
      <c r="J587" s="18">
        <f t="shared" si="833"/>
        <v>17329</v>
      </c>
      <c r="K587" s="18">
        <f t="shared" si="833"/>
        <v>15976</v>
      </c>
      <c r="L587" s="18">
        <f t="shared" si="833"/>
        <v>86671</v>
      </c>
      <c r="M587" s="18">
        <f t="shared" si="833"/>
        <v>10307</v>
      </c>
      <c r="N587" s="18">
        <f t="shared" si="833"/>
        <v>4420</v>
      </c>
      <c r="O587" s="18">
        <f t="shared" si="833"/>
        <v>11638</v>
      </c>
      <c r="P587" s="18">
        <f t="shared" si="833"/>
        <v>-11537</v>
      </c>
      <c r="Q587" s="18">
        <f t="shared" si="833"/>
        <v>-12221</v>
      </c>
      <c r="R587" s="18">
        <f t="shared" si="833"/>
        <v>107036</v>
      </c>
      <c r="S587" s="18">
        <f t="shared" si="833"/>
        <v>71484</v>
      </c>
      <c r="T587" s="18">
        <f t="shared" si="833"/>
        <v>6521</v>
      </c>
      <c r="U587" s="18">
        <f t="shared" si="833"/>
        <v>-38719</v>
      </c>
      <c r="V587" s="18">
        <f t="shared" si="833"/>
        <v>136681</v>
      </c>
      <c r="W587" s="18">
        <f t="shared" si="833"/>
        <v>39020</v>
      </c>
      <c r="X587" s="18">
        <f t="shared" si="833"/>
        <v>23975</v>
      </c>
      <c r="Y587" s="18">
        <f t="shared" si="833"/>
        <v>20300</v>
      </c>
      <c r="Z587" s="18">
        <f t="shared" si="833"/>
        <v>219977</v>
      </c>
      <c r="AA587" s="18">
        <f t="shared" si="833"/>
        <v>94183</v>
      </c>
      <c r="AB587" s="18">
        <f t="shared" si="833"/>
        <v>-9430</v>
      </c>
      <c r="AC587" s="18">
        <f t="shared" si="833"/>
        <v>87759</v>
      </c>
      <c r="AD587" s="18">
        <f t="shared" si="833"/>
        <v>13654</v>
      </c>
      <c r="AE587" s="18">
        <f t="shared" si="833"/>
        <v>12934</v>
      </c>
      <c r="AF587" s="18">
        <f t="shared" si="833"/>
        <v>39513</v>
      </c>
      <c r="AG587" s="18">
        <f t="shared" si="833"/>
        <v>-6985</v>
      </c>
      <c r="AH587" s="18">
        <f t="shared" si="833"/>
        <v>41065</v>
      </c>
      <c r="AI587" s="18">
        <f t="shared" si="833"/>
        <v>9905</v>
      </c>
      <c r="AJ587" s="18">
        <f t="shared" si="833"/>
        <v>870540</v>
      </c>
    </row>
    <row r="588" spans="1:73">
      <c r="A588" s="2" t="str">
        <f t="shared" si="815"/>
        <v>YE Jun-04</v>
      </c>
      <c r="B588" s="18">
        <f t="shared" ref="B588:AJ588" si="834">IF(OR(B449="C",B461="C"),"C",B461-B449)</f>
        <v>58891</v>
      </c>
      <c r="C588" s="18">
        <f t="shared" si="834"/>
        <v>51575</v>
      </c>
      <c r="D588" s="18">
        <f t="shared" si="834"/>
        <v>-29961</v>
      </c>
      <c r="E588" s="18">
        <f t="shared" si="834"/>
        <v>66832</v>
      </c>
      <c r="F588" s="18">
        <f t="shared" si="834"/>
        <v>21150</v>
      </c>
      <c r="G588" s="18">
        <f t="shared" si="834"/>
        <v>139299</v>
      </c>
      <c r="H588" s="18">
        <f t="shared" si="834"/>
        <v>-6681</v>
      </c>
      <c r="I588" s="18">
        <f t="shared" si="834"/>
        <v>10940</v>
      </c>
      <c r="J588" s="18">
        <f t="shared" si="834"/>
        <v>18902</v>
      </c>
      <c r="K588" s="18">
        <f t="shared" si="834"/>
        <v>19577</v>
      </c>
      <c r="L588" s="18">
        <f t="shared" si="834"/>
        <v>90660</v>
      </c>
      <c r="M588" s="18">
        <f t="shared" si="834"/>
        <v>18836</v>
      </c>
      <c r="N588" s="18">
        <f t="shared" si="834"/>
        <v>13602</v>
      </c>
      <c r="O588" s="18">
        <f t="shared" si="834"/>
        <v>17314</v>
      </c>
      <c r="P588" s="18">
        <f t="shared" si="834"/>
        <v>-9519</v>
      </c>
      <c r="Q588" s="18">
        <f t="shared" si="834"/>
        <v>-11678</v>
      </c>
      <c r="R588" s="18">
        <f t="shared" si="834"/>
        <v>99705</v>
      </c>
      <c r="S588" s="18">
        <f t="shared" si="834"/>
        <v>65723</v>
      </c>
      <c r="T588" s="18">
        <f t="shared" si="834"/>
        <v>10106</v>
      </c>
      <c r="U588" s="18">
        <f t="shared" si="834"/>
        <v>-43039</v>
      </c>
      <c r="V588" s="18">
        <f t="shared" si="834"/>
        <v>174879</v>
      </c>
      <c r="W588" s="18">
        <f t="shared" si="834"/>
        <v>43331</v>
      </c>
      <c r="X588" s="18">
        <f t="shared" si="834"/>
        <v>23788</v>
      </c>
      <c r="Y588" s="18">
        <f t="shared" si="834"/>
        <v>28296</v>
      </c>
      <c r="Z588" s="18">
        <f t="shared" si="834"/>
        <v>270296</v>
      </c>
      <c r="AA588" s="18">
        <f t="shared" si="834"/>
        <v>97964</v>
      </c>
      <c r="AB588" s="18">
        <f t="shared" si="834"/>
        <v>-9713</v>
      </c>
      <c r="AC588" s="18">
        <f t="shared" si="834"/>
        <v>119496</v>
      </c>
      <c r="AD588" s="18">
        <f t="shared" si="834"/>
        <v>17222</v>
      </c>
      <c r="AE588" s="18">
        <f t="shared" si="834"/>
        <v>15570</v>
      </c>
      <c r="AF588" s="18">
        <f t="shared" si="834"/>
        <v>57749</v>
      </c>
      <c r="AG588" s="18">
        <f t="shared" si="834"/>
        <v>-6209</v>
      </c>
      <c r="AH588" s="18">
        <f t="shared" si="834"/>
        <v>43379</v>
      </c>
      <c r="AI588" s="18">
        <f t="shared" si="834"/>
        <v>10502</v>
      </c>
      <c r="AJ588" s="18">
        <f t="shared" si="834"/>
        <v>1152778</v>
      </c>
    </row>
    <row r="589" spans="1:73">
      <c r="A589" s="2" t="str">
        <f t="shared" si="815"/>
        <v>YE Jul-04</v>
      </c>
      <c r="B589" s="18">
        <f t="shared" ref="B589:AJ589" si="835">IF(OR(B450="C",B462="C"),"C",B462-B450)</f>
        <v>64127</v>
      </c>
      <c r="C589" s="18">
        <f t="shared" si="835"/>
        <v>68564</v>
      </c>
      <c r="D589" s="18">
        <f t="shared" si="835"/>
        <v>-28770</v>
      </c>
      <c r="E589" s="18">
        <f t="shared" si="835"/>
        <v>65286</v>
      </c>
      <c r="F589" s="18">
        <f t="shared" si="835"/>
        <v>17869</v>
      </c>
      <c r="G589" s="18">
        <f t="shared" si="835"/>
        <v>138415</v>
      </c>
      <c r="H589" s="18">
        <f t="shared" si="835"/>
        <v>-7138</v>
      </c>
      <c r="I589" s="18">
        <f t="shared" si="835"/>
        <v>11493</v>
      </c>
      <c r="J589" s="18">
        <f t="shared" si="835"/>
        <v>18734</v>
      </c>
      <c r="K589" s="18">
        <f t="shared" si="835"/>
        <v>19980</v>
      </c>
      <c r="L589" s="18">
        <f t="shared" si="835"/>
        <v>80859</v>
      </c>
      <c r="M589" s="18">
        <f t="shared" si="835"/>
        <v>29582</v>
      </c>
      <c r="N589" s="18">
        <f t="shared" si="835"/>
        <v>17536</v>
      </c>
      <c r="O589" s="18">
        <f t="shared" si="835"/>
        <v>15312</v>
      </c>
      <c r="P589" s="18">
        <f t="shared" si="835"/>
        <v>-7882</v>
      </c>
      <c r="Q589" s="18">
        <f t="shared" si="835"/>
        <v>-8686</v>
      </c>
      <c r="R589" s="18">
        <f t="shared" si="835"/>
        <v>117966</v>
      </c>
      <c r="S589" s="18">
        <f t="shared" si="835"/>
        <v>85936</v>
      </c>
      <c r="T589" s="18">
        <f t="shared" si="835"/>
        <v>12351</v>
      </c>
      <c r="U589" s="18">
        <f t="shared" si="835"/>
        <v>-47806</v>
      </c>
      <c r="V589" s="18">
        <f t="shared" si="835"/>
        <v>218813</v>
      </c>
      <c r="W589" s="18">
        <f t="shared" si="835"/>
        <v>38810</v>
      </c>
      <c r="X589" s="18">
        <f t="shared" si="835"/>
        <v>23565</v>
      </c>
      <c r="Y589" s="18">
        <f t="shared" si="835"/>
        <v>34002</v>
      </c>
      <c r="Z589" s="18">
        <f t="shared" si="835"/>
        <v>315192</v>
      </c>
      <c r="AA589" s="18">
        <f t="shared" si="835"/>
        <v>96549</v>
      </c>
      <c r="AB589" s="18">
        <f t="shared" si="835"/>
        <v>-11819</v>
      </c>
      <c r="AC589" s="18">
        <f t="shared" si="835"/>
        <v>116285</v>
      </c>
      <c r="AD589" s="18">
        <f t="shared" si="835"/>
        <v>13341</v>
      </c>
      <c r="AE589" s="18">
        <f t="shared" si="835"/>
        <v>13319</v>
      </c>
      <c r="AF589" s="18">
        <f t="shared" si="835"/>
        <v>53144</v>
      </c>
      <c r="AG589" s="18">
        <f t="shared" si="835"/>
        <v>-6148</v>
      </c>
      <c r="AH589" s="18">
        <f t="shared" si="835"/>
        <v>40704</v>
      </c>
      <c r="AI589" s="18">
        <f t="shared" si="835"/>
        <v>8124</v>
      </c>
      <c r="AJ589" s="18">
        <f t="shared" si="835"/>
        <v>1216490</v>
      </c>
    </row>
    <row r="590" spans="1:73">
      <c r="A590" s="2" t="str">
        <f t="shared" si="815"/>
        <v>YE Aug-04</v>
      </c>
      <c r="B590" s="18">
        <f t="shared" ref="B590:AJ590" si="836">IF(OR(B451="C",B463="C"),"C",B463-B451)</f>
        <v>61954</v>
      </c>
      <c r="C590" s="18">
        <f t="shared" si="836"/>
        <v>77380</v>
      </c>
      <c r="D590" s="18">
        <f t="shared" si="836"/>
        <v>-24219</v>
      </c>
      <c r="E590" s="18">
        <f t="shared" si="836"/>
        <v>55540</v>
      </c>
      <c r="F590" s="18">
        <f t="shared" si="836"/>
        <v>18604</v>
      </c>
      <c r="G590" s="18">
        <f t="shared" si="836"/>
        <v>149935</v>
      </c>
      <c r="H590" s="18">
        <f t="shared" si="836"/>
        <v>-3380</v>
      </c>
      <c r="I590" s="18">
        <f t="shared" si="836"/>
        <v>13532</v>
      </c>
      <c r="J590" s="18">
        <f t="shared" si="836"/>
        <v>16978</v>
      </c>
      <c r="K590" s="18">
        <f t="shared" si="836"/>
        <v>27201</v>
      </c>
      <c r="L590" s="18">
        <f t="shared" si="836"/>
        <v>77157</v>
      </c>
      <c r="M590" s="18">
        <f t="shared" si="836"/>
        <v>33872</v>
      </c>
      <c r="N590" s="18">
        <f t="shared" si="836"/>
        <v>14460</v>
      </c>
      <c r="O590" s="18">
        <f t="shared" si="836"/>
        <v>13143</v>
      </c>
      <c r="P590" s="18">
        <f t="shared" si="836"/>
        <v>-8115</v>
      </c>
      <c r="Q590" s="18">
        <f t="shared" si="836"/>
        <v>-8131</v>
      </c>
      <c r="R590" s="18">
        <f t="shared" si="836"/>
        <v>116612</v>
      </c>
      <c r="S590" s="18">
        <f t="shared" si="836"/>
        <v>85224</v>
      </c>
      <c r="T590" s="18">
        <f t="shared" si="836"/>
        <v>5161</v>
      </c>
      <c r="U590" s="18">
        <f t="shared" si="836"/>
        <v>-50265</v>
      </c>
      <c r="V590" s="18">
        <f t="shared" si="836"/>
        <v>249649</v>
      </c>
      <c r="W590" s="18">
        <f t="shared" si="836"/>
        <v>34563</v>
      </c>
      <c r="X590" s="18">
        <f t="shared" si="836"/>
        <v>23329</v>
      </c>
      <c r="Y590" s="18">
        <f t="shared" si="836"/>
        <v>40004</v>
      </c>
      <c r="Z590" s="18">
        <f t="shared" si="836"/>
        <v>347546</v>
      </c>
      <c r="AA590" s="18">
        <f t="shared" si="836"/>
        <v>95180</v>
      </c>
      <c r="AB590" s="18">
        <f t="shared" si="836"/>
        <v>-5428</v>
      </c>
      <c r="AC590" s="18">
        <f t="shared" si="836"/>
        <v>142453</v>
      </c>
      <c r="AD590" s="18">
        <f t="shared" si="836"/>
        <v>15452</v>
      </c>
      <c r="AE590" s="18">
        <f t="shared" si="836"/>
        <v>15381</v>
      </c>
      <c r="AF590" s="18">
        <f t="shared" si="836"/>
        <v>56599</v>
      </c>
      <c r="AG590" s="18">
        <f t="shared" si="836"/>
        <v>-5671</v>
      </c>
      <c r="AH590" s="18">
        <f t="shared" si="836"/>
        <v>39111</v>
      </c>
      <c r="AI590" s="18">
        <f t="shared" si="836"/>
        <v>8693</v>
      </c>
      <c r="AJ590" s="18">
        <f t="shared" si="836"/>
        <v>1296738</v>
      </c>
    </row>
    <row r="591" spans="1:73">
      <c r="A591" s="2" t="str">
        <f t="shared" si="815"/>
        <v>YE Sep-04</v>
      </c>
      <c r="B591" s="18">
        <f t="shared" ref="B591:AJ591" si="837">IF(OR(B452="C",B464="C"),"C",B464-B452)</f>
        <v>51421</v>
      </c>
      <c r="C591" s="18">
        <f t="shared" si="837"/>
        <v>90309</v>
      </c>
      <c r="D591" s="18">
        <f t="shared" si="837"/>
        <v>-21828</v>
      </c>
      <c r="E591" s="18">
        <f t="shared" si="837"/>
        <v>50316</v>
      </c>
      <c r="F591" s="18">
        <f t="shared" si="837"/>
        <v>15286</v>
      </c>
      <c r="G591" s="18">
        <f t="shared" si="837"/>
        <v>146410</v>
      </c>
      <c r="H591" s="18">
        <f t="shared" si="837"/>
        <v>-1476</v>
      </c>
      <c r="I591" s="18">
        <f t="shared" si="837"/>
        <v>13097</v>
      </c>
      <c r="J591" s="18">
        <f t="shared" si="837"/>
        <v>18522</v>
      </c>
      <c r="K591" s="18">
        <f t="shared" si="837"/>
        <v>30390</v>
      </c>
      <c r="L591" s="18">
        <f t="shared" si="837"/>
        <v>78159</v>
      </c>
      <c r="M591" s="18">
        <f t="shared" si="837"/>
        <v>42799</v>
      </c>
      <c r="N591" s="18">
        <f t="shared" si="837"/>
        <v>15494</v>
      </c>
      <c r="O591" s="18">
        <f t="shared" si="837"/>
        <v>5764</v>
      </c>
      <c r="P591" s="18">
        <f t="shared" si="837"/>
        <v>-10300</v>
      </c>
      <c r="Q591" s="18">
        <f t="shared" si="837"/>
        <v>-7679</v>
      </c>
      <c r="R591" s="18">
        <f t="shared" si="837"/>
        <v>103310</v>
      </c>
      <c r="S591" s="18">
        <f t="shared" si="837"/>
        <v>78419</v>
      </c>
      <c r="T591" s="18">
        <f t="shared" si="837"/>
        <v>10803</v>
      </c>
      <c r="U591" s="18">
        <f t="shared" si="837"/>
        <v>-44775</v>
      </c>
      <c r="V591" s="18">
        <f t="shared" si="837"/>
        <v>286392</v>
      </c>
      <c r="W591" s="18">
        <f t="shared" si="837"/>
        <v>32836</v>
      </c>
      <c r="X591" s="18">
        <f t="shared" si="837"/>
        <v>27101</v>
      </c>
      <c r="Y591" s="18">
        <f t="shared" si="837"/>
        <v>37295</v>
      </c>
      <c r="Z591" s="18">
        <f t="shared" si="837"/>
        <v>383624</v>
      </c>
      <c r="AA591" s="18">
        <f t="shared" si="837"/>
        <v>103513</v>
      </c>
      <c r="AB591" s="18">
        <f t="shared" si="837"/>
        <v>-2672</v>
      </c>
      <c r="AC591" s="18">
        <f t="shared" si="837"/>
        <v>147818</v>
      </c>
      <c r="AD591" s="18">
        <f t="shared" si="837"/>
        <v>15484</v>
      </c>
      <c r="AE591" s="18">
        <f t="shared" si="837"/>
        <v>14615</v>
      </c>
      <c r="AF591" s="18">
        <f t="shared" si="837"/>
        <v>55595</v>
      </c>
      <c r="AG591" s="18">
        <f t="shared" si="837"/>
        <v>-5846</v>
      </c>
      <c r="AH591" s="18">
        <f t="shared" si="837"/>
        <v>39747</v>
      </c>
      <c r="AI591" s="18">
        <f t="shared" si="837"/>
        <v>3338</v>
      </c>
      <c r="AJ591" s="18">
        <f t="shared" si="837"/>
        <v>1341241</v>
      </c>
    </row>
    <row r="592" spans="1:73">
      <c r="A592" s="2" t="str">
        <f t="shared" si="815"/>
        <v>YE Oct-04</v>
      </c>
      <c r="B592" s="18">
        <f t="shared" ref="B592:AJ592" si="838">IF(OR(B453="C",B465="C"),"C",B465-B453)</f>
        <v>45230</v>
      </c>
      <c r="C592" s="18">
        <f t="shared" si="838"/>
        <v>148788</v>
      </c>
      <c r="D592" s="18">
        <f t="shared" si="838"/>
        <v>-14073</v>
      </c>
      <c r="E592" s="18">
        <f t="shared" si="838"/>
        <v>53100</v>
      </c>
      <c r="F592" s="18">
        <f t="shared" si="838"/>
        <v>15956</v>
      </c>
      <c r="G592" s="18">
        <f t="shared" si="838"/>
        <v>131227</v>
      </c>
      <c r="H592" s="18">
        <f t="shared" si="838"/>
        <v>3322</v>
      </c>
      <c r="I592" s="18">
        <f t="shared" si="838"/>
        <v>13715</v>
      </c>
      <c r="J592" s="18">
        <f t="shared" si="838"/>
        <v>17496</v>
      </c>
      <c r="K592" s="18">
        <f t="shared" si="838"/>
        <v>39016</v>
      </c>
      <c r="L592" s="18">
        <f t="shared" si="838"/>
        <v>70159</v>
      </c>
      <c r="M592" s="18">
        <f t="shared" si="838"/>
        <v>42842</v>
      </c>
      <c r="N592" s="18">
        <f t="shared" si="838"/>
        <v>16870</v>
      </c>
      <c r="O592" s="18">
        <f t="shared" si="838"/>
        <v>4677</v>
      </c>
      <c r="P592" s="18">
        <f t="shared" si="838"/>
        <v>-11211</v>
      </c>
      <c r="Q592" s="18">
        <f t="shared" si="838"/>
        <v>-8205</v>
      </c>
      <c r="R592" s="18">
        <f t="shared" si="838"/>
        <v>99525</v>
      </c>
      <c r="S592" s="18">
        <f t="shared" si="838"/>
        <v>81116</v>
      </c>
      <c r="T592" s="18">
        <f t="shared" si="838"/>
        <v>3563</v>
      </c>
      <c r="U592" s="18">
        <f t="shared" si="838"/>
        <v>-47269</v>
      </c>
      <c r="V592" s="18">
        <f t="shared" si="838"/>
        <v>290813</v>
      </c>
      <c r="W592" s="18">
        <f t="shared" si="838"/>
        <v>28832</v>
      </c>
      <c r="X592" s="18">
        <f t="shared" si="838"/>
        <v>23518</v>
      </c>
      <c r="Y592" s="18">
        <f t="shared" si="838"/>
        <v>41984</v>
      </c>
      <c r="Z592" s="18">
        <f t="shared" si="838"/>
        <v>385145</v>
      </c>
      <c r="AA592" s="18">
        <f t="shared" si="838"/>
        <v>107306</v>
      </c>
      <c r="AB592" s="18">
        <f t="shared" si="838"/>
        <v>-3821</v>
      </c>
      <c r="AC592" s="18">
        <f t="shared" si="838"/>
        <v>153585</v>
      </c>
      <c r="AD592" s="18">
        <f t="shared" si="838"/>
        <v>16943</v>
      </c>
      <c r="AE592" s="18">
        <f t="shared" si="838"/>
        <v>16405</v>
      </c>
      <c r="AF592" s="18">
        <f t="shared" si="838"/>
        <v>52932</v>
      </c>
      <c r="AG592" s="18">
        <f t="shared" si="838"/>
        <v>-6349</v>
      </c>
      <c r="AH592" s="18">
        <f t="shared" si="838"/>
        <v>38281</v>
      </c>
      <c r="AI592" s="18">
        <f t="shared" si="838"/>
        <v>-777</v>
      </c>
      <c r="AJ592" s="18">
        <f t="shared" si="838"/>
        <v>1384383</v>
      </c>
    </row>
    <row r="593" spans="1:36">
      <c r="A593" s="2" t="str">
        <f t="shared" si="815"/>
        <v>YE Nov-04</v>
      </c>
      <c r="B593" s="18">
        <f t="shared" ref="B593:AJ593" si="839">IF(OR(B454="C",B466="C"),"C",B466-B454)</f>
        <v>48771</v>
      </c>
      <c r="C593" s="18">
        <f t="shared" si="839"/>
        <v>175970</v>
      </c>
      <c r="D593" s="18">
        <f t="shared" si="839"/>
        <v>-10610</v>
      </c>
      <c r="E593" s="18">
        <f t="shared" si="839"/>
        <v>40491</v>
      </c>
      <c r="F593" s="18">
        <f t="shared" si="839"/>
        <v>25679</v>
      </c>
      <c r="G593" s="18">
        <f t="shared" si="839"/>
        <v>126973</v>
      </c>
      <c r="H593" s="18">
        <f t="shared" si="839"/>
        <v>11585</v>
      </c>
      <c r="I593" s="18">
        <f t="shared" si="839"/>
        <v>15429</v>
      </c>
      <c r="J593" s="18">
        <f t="shared" si="839"/>
        <v>18369</v>
      </c>
      <c r="K593" s="18">
        <f t="shared" si="839"/>
        <v>49922</v>
      </c>
      <c r="L593" s="18">
        <f t="shared" si="839"/>
        <v>64896</v>
      </c>
      <c r="M593" s="18">
        <f t="shared" si="839"/>
        <v>45303</v>
      </c>
      <c r="N593" s="18">
        <f t="shared" si="839"/>
        <v>21157</v>
      </c>
      <c r="O593" s="18">
        <f t="shared" si="839"/>
        <v>7805</v>
      </c>
      <c r="P593" s="18">
        <f t="shared" si="839"/>
        <v>-11498</v>
      </c>
      <c r="Q593" s="18">
        <f t="shared" si="839"/>
        <v>-8598</v>
      </c>
      <c r="R593" s="18">
        <f t="shared" si="839"/>
        <v>96714</v>
      </c>
      <c r="S593" s="18">
        <f t="shared" si="839"/>
        <v>81794</v>
      </c>
      <c r="T593" s="18">
        <f t="shared" si="839"/>
        <v>15136</v>
      </c>
      <c r="U593" s="18">
        <f t="shared" si="839"/>
        <v>-46857</v>
      </c>
      <c r="V593" s="18">
        <f t="shared" si="839"/>
        <v>338533</v>
      </c>
      <c r="W593" s="18">
        <f t="shared" si="839"/>
        <v>26261</v>
      </c>
      <c r="X593" s="18">
        <f t="shared" si="839"/>
        <v>23795</v>
      </c>
      <c r="Y593" s="18">
        <f t="shared" si="839"/>
        <v>41666</v>
      </c>
      <c r="Z593" s="18">
        <f t="shared" si="839"/>
        <v>430252</v>
      </c>
      <c r="AA593" s="18">
        <f t="shared" si="839"/>
        <v>113900</v>
      </c>
      <c r="AB593" s="18">
        <f t="shared" si="839"/>
        <v>-561</v>
      </c>
      <c r="AC593" s="18">
        <f t="shared" si="839"/>
        <v>157681</v>
      </c>
      <c r="AD593" s="18">
        <f t="shared" si="839"/>
        <v>12316</v>
      </c>
      <c r="AE593" s="18">
        <f t="shared" si="839"/>
        <v>19532</v>
      </c>
      <c r="AF593" s="18">
        <f t="shared" si="839"/>
        <v>50187</v>
      </c>
      <c r="AG593" s="18">
        <f t="shared" si="839"/>
        <v>-5687</v>
      </c>
      <c r="AH593" s="18">
        <f t="shared" si="839"/>
        <v>36921</v>
      </c>
      <c r="AI593" s="18">
        <f t="shared" si="839"/>
        <v>1250</v>
      </c>
      <c r="AJ593" s="18">
        <f t="shared" si="839"/>
        <v>1502431</v>
      </c>
    </row>
    <row r="594" spans="1:36">
      <c r="A594" s="2" t="str">
        <f t="shared" si="815"/>
        <v>YE Dec-04</v>
      </c>
      <c r="B594" s="18">
        <f t="shared" ref="B594:AJ594" si="840">IF(OR(B455="C",B467="C"),"C",B467-B455)</f>
        <v>42991</v>
      </c>
      <c r="C594" s="18">
        <f t="shared" si="840"/>
        <v>162716</v>
      </c>
      <c r="D594" s="18">
        <f t="shared" si="840"/>
        <v>-7830</v>
      </c>
      <c r="E594" s="18">
        <f t="shared" si="840"/>
        <v>43213</v>
      </c>
      <c r="F594" s="18">
        <f t="shared" si="840"/>
        <v>33990</v>
      </c>
      <c r="G594" s="18">
        <f t="shared" si="840"/>
        <v>125774</v>
      </c>
      <c r="H594" s="18">
        <f t="shared" si="840"/>
        <v>17066</v>
      </c>
      <c r="I594" s="18">
        <f t="shared" si="840"/>
        <v>15184</v>
      </c>
      <c r="J594" s="18">
        <f t="shared" si="840"/>
        <v>15439</v>
      </c>
      <c r="K594" s="18">
        <f t="shared" si="840"/>
        <v>45271</v>
      </c>
      <c r="L594" s="18">
        <f t="shared" si="840"/>
        <v>49346</v>
      </c>
      <c r="M594" s="18">
        <f t="shared" si="840"/>
        <v>43085</v>
      </c>
      <c r="N594" s="18">
        <f t="shared" si="840"/>
        <v>21787</v>
      </c>
      <c r="O594" s="18">
        <f t="shared" si="840"/>
        <v>8343</v>
      </c>
      <c r="P594" s="18">
        <f t="shared" si="840"/>
        <v>-12176</v>
      </c>
      <c r="Q594" s="18">
        <f t="shared" si="840"/>
        <v>-3027</v>
      </c>
      <c r="R594" s="18">
        <f t="shared" si="840"/>
        <v>92433</v>
      </c>
      <c r="S594" s="18">
        <f t="shared" si="840"/>
        <v>83408</v>
      </c>
      <c r="T594" s="18">
        <f t="shared" si="840"/>
        <v>15522</v>
      </c>
      <c r="U594" s="18">
        <f t="shared" si="840"/>
        <v>-46500</v>
      </c>
      <c r="V594" s="18">
        <f t="shared" si="840"/>
        <v>344542</v>
      </c>
      <c r="W594" s="18">
        <f t="shared" si="840"/>
        <v>22636</v>
      </c>
      <c r="X594" s="18">
        <f t="shared" si="840"/>
        <v>10090</v>
      </c>
      <c r="Y594" s="18">
        <f t="shared" si="840"/>
        <v>37537</v>
      </c>
      <c r="Z594" s="18">
        <f t="shared" si="840"/>
        <v>414801</v>
      </c>
      <c r="AA594" s="18">
        <f t="shared" si="840"/>
        <v>95990</v>
      </c>
      <c r="AB594" s="18">
        <f t="shared" si="840"/>
        <v>-5134</v>
      </c>
      <c r="AC594" s="18">
        <f t="shared" si="840"/>
        <v>133278</v>
      </c>
      <c r="AD594" s="18">
        <f t="shared" si="840"/>
        <v>-226</v>
      </c>
      <c r="AE594" s="18">
        <f t="shared" si="840"/>
        <v>18555</v>
      </c>
      <c r="AF594" s="18">
        <f t="shared" si="840"/>
        <v>45930</v>
      </c>
      <c r="AG594" s="18">
        <f t="shared" si="840"/>
        <v>-7892</v>
      </c>
      <c r="AH594" s="18">
        <f t="shared" si="840"/>
        <v>27569</v>
      </c>
      <c r="AI594" s="18">
        <f t="shared" si="840"/>
        <v>-1876</v>
      </c>
      <c r="AJ594" s="18">
        <f t="shared" si="840"/>
        <v>1383633</v>
      </c>
    </row>
    <row r="595" spans="1:36">
      <c r="A595" s="2" t="str">
        <f t="shared" si="815"/>
        <v>YE Jan-05</v>
      </c>
      <c r="B595" s="18">
        <f t="shared" ref="B595:AJ595" si="841">IF(OR(B456="C",B468="C"),"C",B468-B456)</f>
        <v>45316</v>
      </c>
      <c r="C595" s="18">
        <f t="shared" si="841"/>
        <v>163227</v>
      </c>
      <c r="D595" s="18">
        <f t="shared" si="841"/>
        <v>-19875</v>
      </c>
      <c r="E595" s="18">
        <f t="shared" si="841"/>
        <v>35731</v>
      </c>
      <c r="F595" s="18">
        <f t="shared" si="841"/>
        <v>65903</v>
      </c>
      <c r="G595" s="18">
        <f t="shared" si="841"/>
        <v>54095</v>
      </c>
      <c r="H595" s="18">
        <f t="shared" si="841"/>
        <v>32076</v>
      </c>
      <c r="I595" s="18">
        <f t="shared" si="841"/>
        <v>32223</v>
      </c>
      <c r="J595" s="18">
        <f t="shared" si="841"/>
        <v>19343</v>
      </c>
      <c r="K595" s="18">
        <f t="shared" si="841"/>
        <v>32783</v>
      </c>
      <c r="L595" s="18">
        <f t="shared" si="841"/>
        <v>31270</v>
      </c>
      <c r="M595" s="18">
        <f t="shared" si="841"/>
        <v>44566</v>
      </c>
      <c r="N595" s="18">
        <f t="shared" si="841"/>
        <v>22621</v>
      </c>
      <c r="O595" s="18">
        <f t="shared" si="841"/>
        <v>5455</v>
      </c>
      <c r="P595" s="18">
        <f t="shared" si="841"/>
        <v>-10918</v>
      </c>
      <c r="Q595" s="18">
        <f t="shared" si="841"/>
        <v>4200</v>
      </c>
      <c r="R595" s="18">
        <f t="shared" si="841"/>
        <v>79300</v>
      </c>
      <c r="S595" s="18">
        <f t="shared" si="841"/>
        <v>77351</v>
      </c>
      <c r="T595" s="18">
        <f t="shared" si="841"/>
        <v>23972</v>
      </c>
      <c r="U595" s="18">
        <f t="shared" si="841"/>
        <v>-18234</v>
      </c>
      <c r="V595" s="18">
        <f t="shared" si="841"/>
        <v>362346</v>
      </c>
      <c r="W595" s="18">
        <f t="shared" si="841"/>
        <v>27092</v>
      </c>
      <c r="X595" s="18">
        <f t="shared" si="841"/>
        <v>6823</v>
      </c>
      <c r="Y595" s="18">
        <f t="shared" si="841"/>
        <v>38670</v>
      </c>
      <c r="Z595" s="18">
        <f t="shared" si="841"/>
        <v>434928</v>
      </c>
      <c r="AA595" s="18">
        <f t="shared" si="841"/>
        <v>80917</v>
      </c>
      <c r="AB595" s="18">
        <f t="shared" si="841"/>
        <v>-14313</v>
      </c>
      <c r="AC595" s="18">
        <f t="shared" si="841"/>
        <v>135267</v>
      </c>
      <c r="AD595" s="18">
        <f t="shared" si="841"/>
        <v>3989</v>
      </c>
      <c r="AE595" s="18">
        <f t="shared" si="841"/>
        <v>5375</v>
      </c>
      <c r="AF595" s="18">
        <f t="shared" si="841"/>
        <v>41541</v>
      </c>
      <c r="AG595" s="18">
        <f t="shared" si="841"/>
        <v>-8222</v>
      </c>
      <c r="AH595" s="18">
        <f t="shared" si="841"/>
        <v>26075</v>
      </c>
      <c r="AI595" s="18">
        <f t="shared" si="841"/>
        <v>2100</v>
      </c>
      <c r="AJ595" s="18">
        <f t="shared" si="841"/>
        <v>1350719</v>
      </c>
    </row>
    <row r="596" spans="1:36">
      <c r="A596" s="2" t="str">
        <f t="shared" si="815"/>
        <v>YE Feb-05</v>
      </c>
      <c r="B596" s="18">
        <f t="shared" ref="B596:AJ596" si="842">IF(OR(B457="C",B469="C"),"C",B469-B457)</f>
        <v>35026</v>
      </c>
      <c r="C596" s="18">
        <f t="shared" si="842"/>
        <v>171212</v>
      </c>
      <c r="D596" s="18">
        <f t="shared" si="842"/>
        <v>-17254</v>
      </c>
      <c r="E596" s="18">
        <f t="shared" si="842"/>
        <v>30117</v>
      </c>
      <c r="F596" s="18">
        <f t="shared" si="842"/>
        <v>74394</v>
      </c>
      <c r="G596" s="18">
        <f t="shared" si="842"/>
        <v>42395</v>
      </c>
      <c r="H596" s="18">
        <f t="shared" si="842"/>
        <v>34435</v>
      </c>
      <c r="I596" s="18">
        <f t="shared" si="842"/>
        <v>32583</v>
      </c>
      <c r="J596" s="18">
        <f t="shared" si="842"/>
        <v>4582</v>
      </c>
      <c r="K596" s="18">
        <f t="shared" si="842"/>
        <v>31185</v>
      </c>
      <c r="L596" s="18">
        <f t="shared" si="842"/>
        <v>20594</v>
      </c>
      <c r="M596" s="18">
        <f t="shared" si="842"/>
        <v>46781</v>
      </c>
      <c r="N596" s="18">
        <f t="shared" si="842"/>
        <v>22526</v>
      </c>
      <c r="O596" s="18">
        <f t="shared" si="842"/>
        <v>8410</v>
      </c>
      <c r="P596" s="18">
        <f t="shared" si="842"/>
        <v>-9312</v>
      </c>
      <c r="Q596" s="18">
        <f t="shared" si="842"/>
        <v>6950</v>
      </c>
      <c r="R596" s="18">
        <f t="shared" si="842"/>
        <v>71585</v>
      </c>
      <c r="S596" s="18">
        <f t="shared" si="842"/>
        <v>73702</v>
      </c>
      <c r="T596" s="18">
        <f t="shared" si="842"/>
        <v>23358</v>
      </c>
      <c r="U596" s="18">
        <f t="shared" si="842"/>
        <v>-6271</v>
      </c>
      <c r="V596" s="18">
        <f t="shared" si="842"/>
        <v>349858</v>
      </c>
      <c r="W596" s="18">
        <f t="shared" si="842"/>
        <v>24510</v>
      </c>
      <c r="X596" s="18">
        <f t="shared" si="842"/>
        <v>-878</v>
      </c>
      <c r="Y596" s="18">
        <f t="shared" si="842"/>
        <v>36017</v>
      </c>
      <c r="Z596" s="18">
        <f t="shared" si="842"/>
        <v>409506</v>
      </c>
      <c r="AA596" s="18">
        <f t="shared" si="842"/>
        <v>65814</v>
      </c>
      <c r="AB596" s="18">
        <f t="shared" si="842"/>
        <v>-7420</v>
      </c>
      <c r="AC596" s="18">
        <f t="shared" si="842"/>
        <v>147134</v>
      </c>
      <c r="AD596" s="18">
        <f t="shared" si="842"/>
        <v>5453</v>
      </c>
      <c r="AE596" s="18">
        <f t="shared" si="842"/>
        <v>4136</v>
      </c>
      <c r="AF596" s="18">
        <f t="shared" si="842"/>
        <v>34444</v>
      </c>
      <c r="AG596" s="18">
        <f t="shared" si="842"/>
        <v>-10721</v>
      </c>
      <c r="AH596" s="18">
        <f t="shared" si="842"/>
        <v>21209</v>
      </c>
      <c r="AI596" s="18">
        <f t="shared" si="842"/>
        <v>4704</v>
      </c>
      <c r="AJ596" s="18">
        <f t="shared" si="842"/>
        <v>1297565</v>
      </c>
    </row>
    <row r="597" spans="1:36">
      <c r="A597" s="2" t="str">
        <f t="shared" si="815"/>
        <v>YE Mar-05</v>
      </c>
      <c r="B597" s="18">
        <f t="shared" ref="B597:AJ597" si="843">IF(OR(B458="C",B470="C"),"C",B470-B458)</f>
        <v>57680</v>
      </c>
      <c r="C597" s="18">
        <f t="shared" si="843"/>
        <v>182461</v>
      </c>
      <c r="D597" s="18">
        <f t="shared" si="843"/>
        <v>-550</v>
      </c>
      <c r="E597" s="18">
        <f t="shared" si="843"/>
        <v>38536</v>
      </c>
      <c r="F597" s="18">
        <f t="shared" si="843"/>
        <v>87268</v>
      </c>
      <c r="G597" s="18">
        <f t="shared" si="843"/>
        <v>54285</v>
      </c>
      <c r="H597" s="18">
        <f t="shared" si="843"/>
        <v>44295</v>
      </c>
      <c r="I597" s="18">
        <f t="shared" si="843"/>
        <v>34383</v>
      </c>
      <c r="J597" s="18">
        <f t="shared" si="843"/>
        <v>-3886</v>
      </c>
      <c r="K597" s="18">
        <f t="shared" si="843"/>
        <v>56287</v>
      </c>
      <c r="L597" s="18">
        <f t="shared" si="843"/>
        <v>21984</v>
      </c>
      <c r="M597" s="18">
        <f t="shared" si="843"/>
        <v>47929</v>
      </c>
      <c r="N597" s="18">
        <f t="shared" si="843"/>
        <v>14999</v>
      </c>
      <c r="O597" s="18">
        <f t="shared" si="843"/>
        <v>10963</v>
      </c>
      <c r="P597" s="18">
        <f t="shared" si="843"/>
        <v>-6862</v>
      </c>
      <c r="Q597" s="18">
        <f t="shared" si="843"/>
        <v>13188</v>
      </c>
      <c r="R597" s="18">
        <f t="shared" si="843"/>
        <v>75382</v>
      </c>
      <c r="S597" s="18">
        <f t="shared" si="843"/>
        <v>85862</v>
      </c>
      <c r="T597" s="18">
        <f t="shared" si="843"/>
        <v>22812</v>
      </c>
      <c r="U597" s="18">
        <f t="shared" si="843"/>
        <v>19336</v>
      </c>
      <c r="V597" s="18">
        <f t="shared" si="843"/>
        <v>367108</v>
      </c>
      <c r="W597" s="18">
        <f t="shared" si="843"/>
        <v>24697</v>
      </c>
      <c r="X597" s="18">
        <f t="shared" si="843"/>
        <v>-8148</v>
      </c>
      <c r="Y597" s="18">
        <f t="shared" si="843"/>
        <v>36359</v>
      </c>
      <c r="Z597" s="18">
        <f t="shared" si="843"/>
        <v>420016</v>
      </c>
      <c r="AA597" s="18">
        <f t="shared" si="843"/>
        <v>69846</v>
      </c>
      <c r="AB597" s="18">
        <f t="shared" si="843"/>
        <v>3542</v>
      </c>
      <c r="AC597" s="18">
        <f t="shared" si="843"/>
        <v>170273</v>
      </c>
      <c r="AD597" s="18">
        <f t="shared" si="843"/>
        <v>7345</v>
      </c>
      <c r="AE597" s="18">
        <f t="shared" si="843"/>
        <v>14757</v>
      </c>
      <c r="AF597" s="18">
        <f t="shared" si="843"/>
        <v>37508</v>
      </c>
      <c r="AG597" s="18">
        <f t="shared" si="843"/>
        <v>-6094</v>
      </c>
      <c r="AH597" s="18">
        <f t="shared" si="843"/>
        <v>18902</v>
      </c>
      <c r="AI597" s="18">
        <f t="shared" si="843"/>
        <v>18053</v>
      </c>
      <c r="AJ597" s="18">
        <f t="shared" si="843"/>
        <v>1524646</v>
      </c>
    </row>
    <row r="598" spans="1:36">
      <c r="A598" s="2" t="str">
        <f t="shared" si="815"/>
        <v>YE Apr-05</v>
      </c>
      <c r="B598" s="18">
        <f t="shared" ref="B598:AJ598" si="844">IF(OR(B459="C",B471="C"),"C",B471-B459)</f>
        <v>57701</v>
      </c>
      <c r="C598" s="18">
        <f t="shared" si="844"/>
        <v>146116</v>
      </c>
      <c r="D598" s="18">
        <f t="shared" si="844"/>
        <v>7385</v>
      </c>
      <c r="E598" s="18">
        <f t="shared" si="844"/>
        <v>47999</v>
      </c>
      <c r="F598" s="18">
        <f t="shared" si="844"/>
        <v>81155</v>
      </c>
      <c r="G598" s="18">
        <f t="shared" si="844"/>
        <v>41842</v>
      </c>
      <c r="H598" s="18">
        <f t="shared" si="844"/>
        <v>42115</v>
      </c>
      <c r="I598" s="18">
        <f t="shared" si="844"/>
        <v>32547</v>
      </c>
      <c r="J598" s="18">
        <f t="shared" si="844"/>
        <v>-10932</v>
      </c>
      <c r="K598" s="18">
        <f t="shared" si="844"/>
        <v>55920</v>
      </c>
      <c r="L598" s="18">
        <f t="shared" si="844"/>
        <v>23226</v>
      </c>
      <c r="M598" s="18">
        <f t="shared" si="844"/>
        <v>46799</v>
      </c>
      <c r="N598" s="18">
        <f t="shared" si="844"/>
        <v>26122</v>
      </c>
      <c r="O598" s="18">
        <f t="shared" si="844"/>
        <v>7669</v>
      </c>
      <c r="P598" s="18">
        <f t="shared" si="844"/>
        <v>-8385</v>
      </c>
      <c r="Q598" s="18">
        <f t="shared" si="844"/>
        <v>12803</v>
      </c>
      <c r="R598" s="18">
        <f t="shared" si="844"/>
        <v>91915</v>
      </c>
      <c r="S598" s="18">
        <f t="shared" si="844"/>
        <v>103034</v>
      </c>
      <c r="T598" s="18">
        <f t="shared" si="844"/>
        <v>22645</v>
      </c>
      <c r="U598" s="18">
        <f t="shared" si="844"/>
        <v>20908</v>
      </c>
      <c r="V598" s="18">
        <f t="shared" si="844"/>
        <v>329325</v>
      </c>
      <c r="W598" s="18">
        <f t="shared" si="844"/>
        <v>16357</v>
      </c>
      <c r="X598" s="18">
        <f t="shared" si="844"/>
        <v>-13089</v>
      </c>
      <c r="Y598" s="18">
        <f t="shared" si="844"/>
        <v>30690</v>
      </c>
      <c r="Z598" s="18">
        <f t="shared" si="844"/>
        <v>363282</v>
      </c>
      <c r="AA598" s="18">
        <f t="shared" si="844"/>
        <v>52841</v>
      </c>
      <c r="AB598" s="18">
        <f t="shared" si="844"/>
        <v>-3583</v>
      </c>
      <c r="AC598" s="18">
        <f t="shared" si="844"/>
        <v>154854</v>
      </c>
      <c r="AD598" s="18">
        <f t="shared" si="844"/>
        <v>2570</v>
      </c>
      <c r="AE598" s="18">
        <f t="shared" si="844"/>
        <v>4021</v>
      </c>
      <c r="AF598" s="18">
        <f t="shared" si="844"/>
        <v>31129</v>
      </c>
      <c r="AG598" s="18">
        <f t="shared" si="844"/>
        <v>-5403</v>
      </c>
      <c r="AH598" s="18">
        <f t="shared" si="844"/>
        <v>8559</v>
      </c>
      <c r="AI598" s="18">
        <f t="shared" si="844"/>
        <v>18069</v>
      </c>
      <c r="AJ598" s="18">
        <f t="shared" si="844"/>
        <v>1371895</v>
      </c>
    </row>
    <row r="599" spans="1:36">
      <c r="A599" s="2" t="str">
        <f t="shared" si="815"/>
        <v>YE May-05</v>
      </c>
      <c r="B599" s="18">
        <f t="shared" ref="B599:AJ599" si="845">IF(OR(B460="C",B472="C"),"C",B472-B460)</f>
        <v>58179</v>
      </c>
      <c r="C599" s="18">
        <f t="shared" si="845"/>
        <v>107158</v>
      </c>
      <c r="D599" s="18">
        <f t="shared" si="845"/>
        <v>4049</v>
      </c>
      <c r="E599" s="18">
        <f t="shared" si="845"/>
        <v>52335</v>
      </c>
      <c r="F599" s="18">
        <f t="shared" si="845"/>
        <v>79227</v>
      </c>
      <c r="G599" s="18">
        <f t="shared" si="845"/>
        <v>37939</v>
      </c>
      <c r="H599" s="18">
        <f t="shared" si="845"/>
        <v>52108</v>
      </c>
      <c r="I599" s="18">
        <f t="shared" si="845"/>
        <v>33249</v>
      </c>
      <c r="J599" s="18">
        <f t="shared" si="845"/>
        <v>-7257</v>
      </c>
      <c r="K599" s="18">
        <f t="shared" si="845"/>
        <v>61178</v>
      </c>
      <c r="L599" s="18">
        <f t="shared" si="845"/>
        <v>17098</v>
      </c>
      <c r="M599" s="18">
        <f t="shared" si="845"/>
        <v>46658</v>
      </c>
      <c r="N599" s="18">
        <f t="shared" si="845"/>
        <v>25437</v>
      </c>
      <c r="O599" s="18">
        <f t="shared" si="845"/>
        <v>8056</v>
      </c>
      <c r="P599" s="18">
        <f t="shared" si="845"/>
        <v>-8503</v>
      </c>
      <c r="Q599" s="18">
        <f t="shared" si="845"/>
        <v>14208</v>
      </c>
      <c r="R599" s="18">
        <f t="shared" si="845"/>
        <v>106069</v>
      </c>
      <c r="S599" s="18">
        <f t="shared" si="845"/>
        <v>114478</v>
      </c>
      <c r="T599" s="18">
        <f t="shared" si="845"/>
        <v>21743</v>
      </c>
      <c r="U599" s="18">
        <f t="shared" si="845"/>
        <v>24164</v>
      </c>
      <c r="V599" s="18">
        <f t="shared" si="845"/>
        <v>285905</v>
      </c>
      <c r="W599" s="18">
        <f t="shared" si="845"/>
        <v>11065</v>
      </c>
      <c r="X599" s="18">
        <f t="shared" si="845"/>
        <v>-19586</v>
      </c>
      <c r="Y599" s="18">
        <f t="shared" si="845"/>
        <v>29209</v>
      </c>
      <c r="Z599" s="18">
        <f t="shared" si="845"/>
        <v>306591</v>
      </c>
      <c r="AA599" s="18">
        <f t="shared" si="845"/>
        <v>53560</v>
      </c>
      <c r="AB599" s="18">
        <f t="shared" si="845"/>
        <v>-2453</v>
      </c>
      <c r="AC599" s="18">
        <f t="shared" si="845"/>
        <v>147208</v>
      </c>
      <c r="AD599" s="18">
        <f t="shared" si="845"/>
        <v>4041</v>
      </c>
      <c r="AE599" s="18">
        <f t="shared" si="845"/>
        <v>5074</v>
      </c>
      <c r="AF599" s="18">
        <f t="shared" si="845"/>
        <v>32997</v>
      </c>
      <c r="AG599" s="18">
        <f t="shared" si="845"/>
        <v>-5036</v>
      </c>
      <c r="AH599" s="18">
        <f t="shared" si="845"/>
        <v>4757</v>
      </c>
      <c r="AI599" s="18">
        <f t="shared" si="845"/>
        <v>22350</v>
      </c>
      <c r="AJ599" s="18">
        <f t="shared" si="845"/>
        <v>1302190</v>
      </c>
    </row>
    <row r="600" spans="1:36">
      <c r="A600" s="2" t="str">
        <f t="shared" si="815"/>
        <v>YE Jun-05</v>
      </c>
      <c r="B600" s="18">
        <f t="shared" ref="B600:AJ600" si="846">IF(OR(B461="C",B473="C"),"C",B473-B461)</f>
        <v>40815</v>
      </c>
      <c r="C600" s="18">
        <f t="shared" si="846"/>
        <v>65764</v>
      </c>
      <c r="D600" s="18">
        <f t="shared" si="846"/>
        <v>-6681</v>
      </c>
      <c r="E600" s="18">
        <f t="shared" si="846"/>
        <v>46541</v>
      </c>
      <c r="F600" s="18">
        <f t="shared" si="846"/>
        <v>78815</v>
      </c>
      <c r="G600" s="18">
        <f t="shared" si="846"/>
        <v>28340</v>
      </c>
      <c r="H600" s="18">
        <f t="shared" si="846"/>
        <v>41748</v>
      </c>
      <c r="I600" s="18">
        <f t="shared" si="846"/>
        <v>32018</v>
      </c>
      <c r="J600" s="18">
        <f t="shared" si="846"/>
        <v>-8425</v>
      </c>
      <c r="K600" s="18">
        <f t="shared" si="846"/>
        <v>61797</v>
      </c>
      <c r="L600" s="18">
        <f t="shared" si="846"/>
        <v>14441</v>
      </c>
      <c r="M600" s="18">
        <f t="shared" si="846"/>
        <v>41729</v>
      </c>
      <c r="N600" s="18">
        <f t="shared" si="846"/>
        <v>21598</v>
      </c>
      <c r="O600" s="18">
        <f t="shared" si="846"/>
        <v>9599</v>
      </c>
      <c r="P600" s="18">
        <f t="shared" si="846"/>
        <v>-10844</v>
      </c>
      <c r="Q600" s="18">
        <f t="shared" si="846"/>
        <v>17345</v>
      </c>
      <c r="R600" s="18">
        <f t="shared" si="846"/>
        <v>124647</v>
      </c>
      <c r="S600" s="18">
        <f t="shared" si="846"/>
        <v>132404</v>
      </c>
      <c r="T600" s="18">
        <f t="shared" si="846"/>
        <v>23117</v>
      </c>
      <c r="U600" s="18">
        <f t="shared" si="846"/>
        <v>24868</v>
      </c>
      <c r="V600" s="18">
        <f t="shared" si="846"/>
        <v>302290</v>
      </c>
      <c r="W600" s="18">
        <f t="shared" si="846"/>
        <v>9363</v>
      </c>
      <c r="X600" s="18">
        <f t="shared" si="846"/>
        <v>-20715</v>
      </c>
      <c r="Y600" s="18">
        <f t="shared" si="846"/>
        <v>19974</v>
      </c>
      <c r="Z600" s="18">
        <f t="shared" si="846"/>
        <v>310909</v>
      </c>
      <c r="AA600" s="18">
        <f t="shared" si="846"/>
        <v>58027</v>
      </c>
      <c r="AB600" s="18">
        <f t="shared" si="846"/>
        <v>-3986</v>
      </c>
      <c r="AC600" s="18">
        <f t="shared" si="846"/>
        <v>140985</v>
      </c>
      <c r="AD600" s="18">
        <f t="shared" si="846"/>
        <v>2329</v>
      </c>
      <c r="AE600" s="18">
        <f t="shared" si="846"/>
        <v>2271</v>
      </c>
      <c r="AF600" s="18">
        <f t="shared" si="846"/>
        <v>19845</v>
      </c>
      <c r="AG600" s="18">
        <f t="shared" si="846"/>
        <v>-5345</v>
      </c>
      <c r="AH600" s="18">
        <f t="shared" si="846"/>
        <v>2519</v>
      </c>
      <c r="AI600" s="18">
        <f t="shared" si="846"/>
        <v>26152</v>
      </c>
      <c r="AJ600" s="18">
        <f t="shared" si="846"/>
        <v>1200945</v>
      </c>
    </row>
    <row r="601" spans="1:36">
      <c r="A601" s="2" t="str">
        <f t="shared" si="815"/>
        <v>YE Jul-05</v>
      </c>
      <c r="B601" s="18">
        <f t="shared" ref="B601:AJ601" si="847">IF(OR(B462="C",B474="C"),"C",B474-B462)</f>
        <v>28526</v>
      </c>
      <c r="C601" s="18">
        <f t="shared" si="847"/>
        <v>76729</v>
      </c>
      <c r="D601" s="18">
        <f t="shared" si="847"/>
        <v>-5569</v>
      </c>
      <c r="E601" s="18">
        <f t="shared" si="847"/>
        <v>51178</v>
      </c>
      <c r="F601" s="18">
        <f t="shared" si="847"/>
        <v>81932</v>
      </c>
      <c r="G601" s="18">
        <f t="shared" si="847"/>
        <v>28415</v>
      </c>
      <c r="H601" s="18">
        <f t="shared" si="847"/>
        <v>38356</v>
      </c>
      <c r="I601" s="18">
        <f t="shared" si="847"/>
        <v>28706</v>
      </c>
      <c r="J601" s="18">
        <f t="shared" si="847"/>
        <v>-9461</v>
      </c>
      <c r="K601" s="18">
        <f t="shared" si="847"/>
        <v>56894</v>
      </c>
      <c r="L601" s="18">
        <f t="shared" si="847"/>
        <v>17625</v>
      </c>
      <c r="M601" s="18">
        <f t="shared" si="847"/>
        <v>24353</v>
      </c>
      <c r="N601" s="18">
        <f t="shared" si="847"/>
        <v>11333</v>
      </c>
      <c r="O601" s="18">
        <f t="shared" si="847"/>
        <v>6749</v>
      </c>
      <c r="P601" s="18">
        <f t="shared" si="847"/>
        <v>-12260</v>
      </c>
      <c r="Q601" s="18">
        <f t="shared" si="847"/>
        <v>17477</v>
      </c>
      <c r="R601" s="18">
        <f t="shared" si="847"/>
        <v>125968</v>
      </c>
      <c r="S601" s="18">
        <f t="shared" si="847"/>
        <v>133109</v>
      </c>
      <c r="T601" s="18">
        <f t="shared" si="847"/>
        <v>20531</v>
      </c>
      <c r="U601" s="18">
        <f t="shared" si="847"/>
        <v>23393</v>
      </c>
      <c r="V601" s="18">
        <f t="shared" si="847"/>
        <v>267796</v>
      </c>
      <c r="W601" s="18">
        <f t="shared" si="847"/>
        <v>12255</v>
      </c>
      <c r="X601" s="18">
        <f t="shared" si="847"/>
        <v>-23621</v>
      </c>
      <c r="Y601" s="18">
        <f t="shared" si="847"/>
        <v>13212</v>
      </c>
      <c r="Z601" s="18">
        <f t="shared" si="847"/>
        <v>269639</v>
      </c>
      <c r="AA601" s="18">
        <f t="shared" si="847"/>
        <v>60890</v>
      </c>
      <c r="AB601" s="18">
        <f t="shared" si="847"/>
        <v>-4327</v>
      </c>
      <c r="AC601" s="18">
        <f t="shared" si="847"/>
        <v>152594</v>
      </c>
      <c r="AD601" s="18">
        <f t="shared" si="847"/>
        <v>2546</v>
      </c>
      <c r="AE601" s="18">
        <f t="shared" si="847"/>
        <v>5125</v>
      </c>
      <c r="AF601" s="18">
        <f t="shared" si="847"/>
        <v>18860</v>
      </c>
      <c r="AG601" s="18">
        <f t="shared" si="847"/>
        <v>-4364</v>
      </c>
      <c r="AH601" s="18">
        <f t="shared" si="847"/>
        <v>1207</v>
      </c>
      <c r="AI601" s="18">
        <f t="shared" si="847"/>
        <v>28810</v>
      </c>
      <c r="AJ601" s="18">
        <f t="shared" si="847"/>
        <v>1141864</v>
      </c>
    </row>
    <row r="602" spans="1:36">
      <c r="A602" s="2" t="str">
        <f t="shared" ref="A602:A633" si="848">A475</f>
        <v>YE Aug-05</v>
      </c>
      <c r="B602" s="18">
        <f t="shared" ref="B602:AJ602" si="849">IF(OR(B463="C",B475="C"),"C",B475-B463)</f>
        <v>29425</v>
      </c>
      <c r="C602" s="18">
        <f t="shared" si="849"/>
        <v>61919</v>
      </c>
      <c r="D602" s="18">
        <f t="shared" si="849"/>
        <v>-23</v>
      </c>
      <c r="E602" s="18">
        <f t="shared" si="849"/>
        <v>49099</v>
      </c>
      <c r="F602" s="18">
        <f t="shared" si="849"/>
        <v>79116</v>
      </c>
      <c r="G602" s="18">
        <f t="shared" si="849"/>
        <v>7981</v>
      </c>
      <c r="H602" s="18">
        <f t="shared" si="849"/>
        <v>30418</v>
      </c>
      <c r="I602" s="18">
        <f t="shared" si="849"/>
        <v>23359</v>
      </c>
      <c r="J602" s="18">
        <f t="shared" si="849"/>
        <v>-5860</v>
      </c>
      <c r="K602" s="18">
        <f t="shared" si="849"/>
        <v>53900</v>
      </c>
      <c r="L602" s="18">
        <f t="shared" si="849"/>
        <v>16917</v>
      </c>
      <c r="M602" s="18">
        <f t="shared" si="849"/>
        <v>22004</v>
      </c>
      <c r="N602" s="18">
        <f t="shared" si="849"/>
        <v>15341</v>
      </c>
      <c r="O602" s="18">
        <f t="shared" si="849"/>
        <v>8055</v>
      </c>
      <c r="P602" s="18">
        <f t="shared" si="849"/>
        <v>-8880</v>
      </c>
      <c r="Q602" s="18">
        <f t="shared" si="849"/>
        <v>21697</v>
      </c>
      <c r="R602" s="18">
        <f t="shared" si="849"/>
        <v>129774</v>
      </c>
      <c r="S602" s="18">
        <f t="shared" si="849"/>
        <v>134831</v>
      </c>
      <c r="T602" s="18">
        <f t="shared" si="849"/>
        <v>23814</v>
      </c>
      <c r="U602" s="18">
        <f t="shared" si="849"/>
        <v>27040</v>
      </c>
      <c r="V602" s="18">
        <f t="shared" si="849"/>
        <v>242644</v>
      </c>
      <c r="W602" s="18">
        <f t="shared" si="849"/>
        <v>11592</v>
      </c>
      <c r="X602" s="18">
        <f t="shared" si="849"/>
        <v>-23881</v>
      </c>
      <c r="Y602" s="18">
        <f t="shared" si="849"/>
        <v>3891</v>
      </c>
      <c r="Z602" s="18">
        <f t="shared" si="849"/>
        <v>234242</v>
      </c>
      <c r="AA602" s="18">
        <f t="shared" si="849"/>
        <v>57344</v>
      </c>
      <c r="AB602" s="18">
        <f t="shared" si="849"/>
        <v>-7050</v>
      </c>
      <c r="AC602" s="18">
        <f t="shared" si="849"/>
        <v>138323</v>
      </c>
      <c r="AD602" s="18">
        <f t="shared" si="849"/>
        <v>3236</v>
      </c>
      <c r="AE602" s="18">
        <f t="shared" si="849"/>
        <v>5527</v>
      </c>
      <c r="AF602" s="18">
        <f t="shared" si="849"/>
        <v>21347</v>
      </c>
      <c r="AG602" s="18">
        <f t="shared" si="849"/>
        <v>-3226</v>
      </c>
      <c r="AH602" s="18">
        <f t="shared" si="849"/>
        <v>1756</v>
      </c>
      <c r="AI602" s="18">
        <f t="shared" si="849"/>
        <v>28747</v>
      </c>
      <c r="AJ602" s="18">
        <f t="shared" si="849"/>
        <v>1065353</v>
      </c>
    </row>
    <row r="603" spans="1:36">
      <c r="A603" s="2" t="str">
        <f t="shared" si="848"/>
        <v>YE Sep-05</v>
      </c>
      <c r="B603" s="18">
        <f t="shared" ref="B603:AJ603" si="850">IF(OR(B464="C",B476="C"),"C",B476-B464)</f>
        <v>26877</v>
      </c>
      <c r="C603" s="18">
        <f t="shared" si="850"/>
        <v>52468</v>
      </c>
      <c r="D603" s="18">
        <f t="shared" si="850"/>
        <v>5062</v>
      </c>
      <c r="E603" s="18">
        <f t="shared" si="850"/>
        <v>55998</v>
      </c>
      <c r="F603" s="18">
        <f t="shared" si="850"/>
        <v>77135</v>
      </c>
      <c r="G603" s="18">
        <f t="shared" si="850"/>
        <v>-18996</v>
      </c>
      <c r="H603" s="18">
        <f t="shared" si="850"/>
        <v>9988</v>
      </c>
      <c r="I603" s="18">
        <f t="shared" si="850"/>
        <v>21429</v>
      </c>
      <c r="J603" s="18">
        <f t="shared" si="850"/>
        <v>-6684</v>
      </c>
      <c r="K603" s="18">
        <f t="shared" si="850"/>
        <v>43459</v>
      </c>
      <c r="L603" s="18">
        <f t="shared" si="850"/>
        <v>16553</v>
      </c>
      <c r="M603" s="18">
        <f t="shared" si="850"/>
        <v>17954</v>
      </c>
      <c r="N603" s="18">
        <f t="shared" si="850"/>
        <v>12336</v>
      </c>
      <c r="O603" s="18">
        <f t="shared" si="850"/>
        <v>8411</v>
      </c>
      <c r="P603" s="18">
        <f t="shared" si="850"/>
        <v>-6423</v>
      </c>
      <c r="Q603" s="18">
        <f t="shared" si="850"/>
        <v>24870</v>
      </c>
      <c r="R603" s="18">
        <f t="shared" si="850"/>
        <v>127901</v>
      </c>
      <c r="S603" s="18">
        <f t="shared" si="850"/>
        <v>132337</v>
      </c>
      <c r="T603" s="18">
        <f t="shared" si="850"/>
        <v>20117</v>
      </c>
      <c r="U603" s="18">
        <f t="shared" si="850"/>
        <v>17800</v>
      </c>
      <c r="V603" s="18">
        <f t="shared" si="850"/>
        <v>190535</v>
      </c>
      <c r="W603" s="18">
        <f t="shared" si="850"/>
        <v>2374</v>
      </c>
      <c r="X603" s="18">
        <f t="shared" si="850"/>
        <v>-29811</v>
      </c>
      <c r="Y603" s="18">
        <f t="shared" si="850"/>
        <v>2184</v>
      </c>
      <c r="Z603" s="18">
        <f t="shared" si="850"/>
        <v>165279</v>
      </c>
      <c r="AA603" s="18">
        <f t="shared" si="850"/>
        <v>32571</v>
      </c>
      <c r="AB603" s="18">
        <f t="shared" si="850"/>
        <v>-15606</v>
      </c>
      <c r="AC603" s="18">
        <f t="shared" si="850"/>
        <v>120228</v>
      </c>
      <c r="AD603" s="18">
        <f t="shared" si="850"/>
        <v>3256</v>
      </c>
      <c r="AE603" s="18">
        <f t="shared" si="850"/>
        <v>10547</v>
      </c>
      <c r="AF603" s="18">
        <f t="shared" si="850"/>
        <v>21399</v>
      </c>
      <c r="AG603" s="18">
        <f t="shared" si="850"/>
        <v>-2100</v>
      </c>
      <c r="AH603" s="18">
        <f t="shared" si="850"/>
        <v>-4769</v>
      </c>
      <c r="AI603" s="18">
        <f t="shared" si="850"/>
        <v>32550</v>
      </c>
      <c r="AJ603" s="18">
        <f t="shared" si="850"/>
        <v>869620</v>
      </c>
    </row>
    <row r="604" spans="1:36">
      <c r="A604" s="2" t="str">
        <f t="shared" si="848"/>
        <v>YE Oct-05</v>
      </c>
      <c r="B604" s="18">
        <f t="shared" ref="B604:AJ604" si="851">IF(OR(B465="C",B477="C"),"C",B477-B465)</f>
        <v>28480</v>
      </c>
      <c r="C604" s="18">
        <f t="shared" si="851"/>
        <v>2077</v>
      </c>
      <c r="D604" s="18">
        <f t="shared" si="851"/>
        <v>6093</v>
      </c>
      <c r="E604" s="18">
        <f t="shared" si="851"/>
        <v>55247</v>
      </c>
      <c r="F604" s="18">
        <f t="shared" si="851"/>
        <v>81022</v>
      </c>
      <c r="G604" s="18">
        <f t="shared" si="851"/>
        <v>-25326</v>
      </c>
      <c r="H604" s="18">
        <f t="shared" si="851"/>
        <v>5464</v>
      </c>
      <c r="I604" s="18">
        <f t="shared" si="851"/>
        <v>21868</v>
      </c>
      <c r="J604" s="18">
        <f t="shared" si="851"/>
        <v>-4976</v>
      </c>
      <c r="K604" s="18">
        <f t="shared" si="851"/>
        <v>40953</v>
      </c>
      <c r="L604" s="18">
        <f t="shared" si="851"/>
        <v>32452</v>
      </c>
      <c r="M604" s="18">
        <f t="shared" si="851"/>
        <v>11666</v>
      </c>
      <c r="N604" s="18">
        <f t="shared" si="851"/>
        <v>18112</v>
      </c>
      <c r="O604" s="18">
        <f t="shared" si="851"/>
        <v>8368</v>
      </c>
      <c r="P604" s="18">
        <f t="shared" si="851"/>
        <v>-3411</v>
      </c>
      <c r="Q604" s="18">
        <f t="shared" si="851"/>
        <v>28655</v>
      </c>
      <c r="R604" s="18">
        <f t="shared" si="851"/>
        <v>141829</v>
      </c>
      <c r="S604" s="18">
        <f t="shared" si="851"/>
        <v>141297</v>
      </c>
      <c r="T604" s="18">
        <f t="shared" si="851"/>
        <v>28695</v>
      </c>
      <c r="U604" s="18">
        <f t="shared" si="851"/>
        <v>24568</v>
      </c>
      <c r="V604" s="18">
        <f t="shared" si="851"/>
        <v>189037</v>
      </c>
      <c r="W604" s="18">
        <f t="shared" si="851"/>
        <v>2451</v>
      </c>
      <c r="X604" s="18">
        <f t="shared" si="851"/>
        <v>-24618</v>
      </c>
      <c r="Y604" s="18">
        <f t="shared" si="851"/>
        <v>-4991</v>
      </c>
      <c r="Z604" s="18">
        <f t="shared" si="851"/>
        <v>161878</v>
      </c>
      <c r="AA604" s="18">
        <f t="shared" si="851"/>
        <v>30840</v>
      </c>
      <c r="AB604" s="18">
        <f t="shared" si="851"/>
        <v>-16669</v>
      </c>
      <c r="AC604" s="18">
        <f t="shared" si="851"/>
        <v>110958</v>
      </c>
      <c r="AD604" s="18">
        <f t="shared" si="851"/>
        <v>918</v>
      </c>
      <c r="AE604" s="18">
        <f t="shared" si="851"/>
        <v>12649</v>
      </c>
      <c r="AF604" s="18">
        <f t="shared" si="851"/>
        <v>23816</v>
      </c>
      <c r="AG604" s="18">
        <f t="shared" si="851"/>
        <v>-1</v>
      </c>
      <c r="AH604" s="18">
        <f t="shared" si="851"/>
        <v>-9219</v>
      </c>
      <c r="AI604" s="18">
        <f t="shared" si="851"/>
        <v>38156</v>
      </c>
      <c r="AJ604" s="18">
        <f t="shared" si="851"/>
        <v>855171</v>
      </c>
    </row>
    <row r="605" spans="1:36">
      <c r="A605" s="2" t="str">
        <f t="shared" si="848"/>
        <v>YE Nov-05</v>
      </c>
      <c r="B605" s="18">
        <f t="shared" ref="B605:AJ605" si="852">IF(OR(B466="C",B478="C"),"C",B478-B466)</f>
        <v>17938</v>
      </c>
      <c r="C605" s="18">
        <f t="shared" si="852"/>
        <v>3076</v>
      </c>
      <c r="D605" s="18">
        <f t="shared" si="852"/>
        <v>5329</v>
      </c>
      <c r="E605" s="18">
        <f t="shared" si="852"/>
        <v>55974</v>
      </c>
      <c r="F605" s="18">
        <f t="shared" si="852"/>
        <v>74378</v>
      </c>
      <c r="G605" s="18">
        <f t="shared" si="852"/>
        <v>-31813</v>
      </c>
      <c r="H605" s="18">
        <f t="shared" si="852"/>
        <v>-3289</v>
      </c>
      <c r="I605" s="18">
        <f t="shared" si="852"/>
        <v>18214</v>
      </c>
      <c r="J605" s="18">
        <f t="shared" si="852"/>
        <v>-6963</v>
      </c>
      <c r="K605" s="18">
        <f t="shared" si="852"/>
        <v>32449</v>
      </c>
      <c r="L605" s="18">
        <f t="shared" si="852"/>
        <v>29009</v>
      </c>
      <c r="M605" s="18">
        <f t="shared" si="852"/>
        <v>1838</v>
      </c>
      <c r="N605" s="18">
        <f t="shared" si="852"/>
        <v>17578</v>
      </c>
      <c r="O605" s="18">
        <f t="shared" si="852"/>
        <v>2887</v>
      </c>
      <c r="P605" s="18">
        <f t="shared" si="852"/>
        <v>1697</v>
      </c>
      <c r="Q605" s="18">
        <f t="shared" si="852"/>
        <v>34587</v>
      </c>
      <c r="R605" s="18">
        <f t="shared" si="852"/>
        <v>140401</v>
      </c>
      <c r="S605" s="18">
        <f t="shared" si="852"/>
        <v>140092</v>
      </c>
      <c r="T605" s="18">
        <f t="shared" si="852"/>
        <v>17645</v>
      </c>
      <c r="U605" s="18">
        <f t="shared" si="852"/>
        <v>22869</v>
      </c>
      <c r="V605" s="18">
        <f t="shared" si="852"/>
        <v>117384</v>
      </c>
      <c r="W605" s="18">
        <f t="shared" si="852"/>
        <v>1487</v>
      </c>
      <c r="X605" s="18">
        <f t="shared" si="852"/>
        <v>-24898</v>
      </c>
      <c r="Y605" s="18">
        <f t="shared" si="852"/>
        <v>-8051</v>
      </c>
      <c r="Z605" s="18">
        <f t="shared" si="852"/>
        <v>85920</v>
      </c>
      <c r="AA605" s="18">
        <f t="shared" si="852"/>
        <v>17776</v>
      </c>
      <c r="AB605" s="18">
        <f t="shared" si="852"/>
        <v>-17342</v>
      </c>
      <c r="AC605" s="18">
        <f t="shared" si="852"/>
        <v>108341</v>
      </c>
      <c r="AD605" s="18">
        <f t="shared" si="852"/>
        <v>-1126</v>
      </c>
      <c r="AE605" s="18">
        <f t="shared" si="852"/>
        <v>8921</v>
      </c>
      <c r="AF605" s="18">
        <f t="shared" si="852"/>
        <v>27946</v>
      </c>
      <c r="AG605" s="18">
        <f t="shared" si="852"/>
        <v>267</v>
      </c>
      <c r="AH605" s="18">
        <f t="shared" si="852"/>
        <v>-15940</v>
      </c>
      <c r="AI605" s="18">
        <f t="shared" si="852"/>
        <v>37232</v>
      </c>
      <c r="AJ605" s="18">
        <f t="shared" si="852"/>
        <v>685806</v>
      </c>
    </row>
    <row r="606" spans="1:36">
      <c r="A606" s="2" t="str">
        <f t="shared" si="848"/>
        <v>YE Dec-05</v>
      </c>
      <c r="B606" s="18">
        <f t="shared" ref="B606:AJ606" si="853">IF(OR(B467="C",B479="C"),"C",B479-B467)</f>
        <v>-8574</v>
      </c>
      <c r="C606" s="18">
        <f t="shared" si="853"/>
        <v>-11532</v>
      </c>
      <c r="D606" s="18">
        <f t="shared" si="853"/>
        <v>-6626</v>
      </c>
      <c r="E606" s="18">
        <f t="shared" si="853"/>
        <v>47462</v>
      </c>
      <c r="F606" s="18">
        <f t="shared" si="853"/>
        <v>78808</v>
      </c>
      <c r="G606" s="18">
        <f t="shared" si="853"/>
        <v>-52130</v>
      </c>
      <c r="H606" s="18">
        <f t="shared" si="853"/>
        <v>-6448</v>
      </c>
      <c r="I606" s="18">
        <f t="shared" si="853"/>
        <v>17708</v>
      </c>
      <c r="J606" s="18">
        <f t="shared" si="853"/>
        <v>-5918</v>
      </c>
      <c r="K606" s="18">
        <f t="shared" si="853"/>
        <v>36424</v>
      </c>
      <c r="L606" s="18">
        <f t="shared" si="853"/>
        <v>24649</v>
      </c>
      <c r="M606" s="18">
        <f t="shared" si="853"/>
        <v>5992</v>
      </c>
      <c r="N606" s="18">
        <f t="shared" si="853"/>
        <v>12153</v>
      </c>
      <c r="O606" s="18">
        <f t="shared" si="853"/>
        <v>-964</v>
      </c>
      <c r="P606" s="18">
        <f t="shared" si="853"/>
        <v>2677</v>
      </c>
      <c r="Q606" s="18">
        <f t="shared" si="853"/>
        <v>26740</v>
      </c>
      <c r="R606" s="18">
        <f t="shared" si="853"/>
        <v>133582</v>
      </c>
      <c r="S606" s="18">
        <f t="shared" si="853"/>
        <v>133214</v>
      </c>
      <c r="T606" s="18">
        <f t="shared" si="853"/>
        <v>16343</v>
      </c>
      <c r="U606" s="18">
        <f t="shared" si="853"/>
        <v>14097</v>
      </c>
      <c r="V606" s="18">
        <f t="shared" si="853"/>
        <v>65919</v>
      </c>
      <c r="W606" s="18">
        <f t="shared" si="853"/>
        <v>-943</v>
      </c>
      <c r="X606" s="18">
        <f t="shared" si="853"/>
        <v>-14772</v>
      </c>
      <c r="Y606" s="18">
        <f t="shared" si="853"/>
        <v>-6852</v>
      </c>
      <c r="Z606" s="18">
        <f t="shared" si="853"/>
        <v>43353</v>
      </c>
      <c r="AA606" s="18">
        <f t="shared" si="853"/>
        <v>13986</v>
      </c>
      <c r="AB606" s="18">
        <f t="shared" si="853"/>
        <v>-14056</v>
      </c>
      <c r="AC606" s="18">
        <f t="shared" si="853"/>
        <v>114571</v>
      </c>
      <c r="AD606" s="18">
        <f t="shared" si="853"/>
        <v>2920</v>
      </c>
      <c r="AE606" s="18">
        <f t="shared" si="853"/>
        <v>13454</v>
      </c>
      <c r="AF606" s="18">
        <f t="shared" si="853"/>
        <v>29789</v>
      </c>
      <c r="AG606" s="18">
        <f t="shared" si="853"/>
        <v>2759</v>
      </c>
      <c r="AH606" s="18">
        <f t="shared" si="853"/>
        <v>-21194</v>
      </c>
      <c r="AI606" s="18">
        <f t="shared" si="853"/>
        <v>31383</v>
      </c>
      <c r="AJ606" s="18">
        <f t="shared" si="853"/>
        <v>541410</v>
      </c>
    </row>
    <row r="607" spans="1:36">
      <c r="A607" s="2" t="str">
        <f t="shared" si="848"/>
        <v>YE Jan-06</v>
      </c>
      <c r="B607" s="18">
        <f t="shared" ref="B607:AJ607" si="854">IF(OR(B468="C",B480="C"),"C",B480-B468)</f>
        <v>-31503</v>
      </c>
      <c r="C607" s="18">
        <f t="shared" si="854"/>
        <v>-68169</v>
      </c>
      <c r="D607" s="18">
        <f t="shared" si="854"/>
        <v>-6112</v>
      </c>
      <c r="E607" s="18">
        <f t="shared" si="854"/>
        <v>41592</v>
      </c>
      <c r="F607" s="18">
        <f t="shared" si="854"/>
        <v>41923</v>
      </c>
      <c r="G607" s="18">
        <f t="shared" si="854"/>
        <v>-48628</v>
      </c>
      <c r="H607" s="18">
        <f t="shared" si="854"/>
        <v>-28718</v>
      </c>
      <c r="I607" s="18">
        <f t="shared" si="854"/>
        <v>-20025</v>
      </c>
      <c r="J607" s="18">
        <f t="shared" si="854"/>
        <v>-5980</v>
      </c>
      <c r="K607" s="18">
        <f t="shared" si="854"/>
        <v>47482</v>
      </c>
      <c r="L607" s="18">
        <f t="shared" si="854"/>
        <v>5912</v>
      </c>
      <c r="M607" s="18">
        <f t="shared" si="854"/>
        <v>1939</v>
      </c>
      <c r="N607" s="18">
        <f t="shared" si="854"/>
        <v>5422</v>
      </c>
      <c r="O607" s="18">
        <f t="shared" si="854"/>
        <v>2784</v>
      </c>
      <c r="P607" s="18">
        <f t="shared" si="854"/>
        <v>5605</v>
      </c>
      <c r="Q607" s="18">
        <f t="shared" si="854"/>
        <v>23027</v>
      </c>
      <c r="R607" s="18">
        <f t="shared" si="854"/>
        <v>133286</v>
      </c>
      <c r="S607" s="18">
        <f t="shared" si="854"/>
        <v>124804</v>
      </c>
      <c r="T607" s="18">
        <f t="shared" si="854"/>
        <v>10020</v>
      </c>
      <c r="U607" s="18">
        <f t="shared" si="854"/>
        <v>10969</v>
      </c>
      <c r="V607" s="18">
        <f t="shared" si="854"/>
        <v>8488</v>
      </c>
      <c r="W607" s="18">
        <f t="shared" si="854"/>
        <v>-9044</v>
      </c>
      <c r="X607" s="18">
        <f t="shared" si="854"/>
        <v>-15165</v>
      </c>
      <c r="Y607" s="18">
        <f t="shared" si="854"/>
        <v>-9898</v>
      </c>
      <c r="Z607" s="18">
        <f t="shared" si="854"/>
        <v>-25620</v>
      </c>
      <c r="AA607" s="18">
        <f t="shared" si="854"/>
        <v>13675</v>
      </c>
      <c r="AB607" s="18">
        <f t="shared" si="854"/>
        <v>189</v>
      </c>
      <c r="AC607" s="18">
        <f t="shared" si="854"/>
        <v>109625</v>
      </c>
      <c r="AD607" s="18">
        <f t="shared" si="854"/>
        <v>-1427</v>
      </c>
      <c r="AE607" s="18">
        <f t="shared" si="854"/>
        <v>22325</v>
      </c>
      <c r="AF607" s="18">
        <f t="shared" si="854"/>
        <v>36411</v>
      </c>
      <c r="AG607" s="18">
        <f t="shared" si="854"/>
        <v>5563</v>
      </c>
      <c r="AH607" s="18">
        <f t="shared" si="854"/>
        <v>-34120</v>
      </c>
      <c r="AI607" s="18">
        <f t="shared" si="854"/>
        <v>32622</v>
      </c>
      <c r="AJ607" s="18">
        <f t="shared" si="854"/>
        <v>280074</v>
      </c>
    </row>
    <row r="608" spans="1:36">
      <c r="A608" s="2" t="str">
        <f t="shared" si="848"/>
        <v>YE Feb-06</v>
      </c>
      <c r="B608" s="18">
        <f t="shared" ref="B608:AJ608" si="855">IF(OR(B469="C",B481="C"),"C",B481-B469)</f>
        <v>-15505</v>
      </c>
      <c r="C608" s="18">
        <f t="shared" si="855"/>
        <v>-71755</v>
      </c>
      <c r="D608" s="18">
        <f t="shared" si="855"/>
        <v>-175</v>
      </c>
      <c r="E608" s="18">
        <f t="shared" si="855"/>
        <v>47336</v>
      </c>
      <c r="F608" s="18">
        <f t="shared" si="855"/>
        <v>44267</v>
      </c>
      <c r="G608" s="18">
        <f t="shared" si="855"/>
        <v>-50912</v>
      </c>
      <c r="H608" s="18">
        <f t="shared" si="855"/>
        <v>-29697</v>
      </c>
      <c r="I608" s="18">
        <f t="shared" si="855"/>
        <v>-18354</v>
      </c>
      <c r="J608" s="18">
        <f t="shared" si="855"/>
        <v>4261</v>
      </c>
      <c r="K608" s="18">
        <f t="shared" si="855"/>
        <v>44021</v>
      </c>
      <c r="L608" s="18">
        <f t="shared" si="855"/>
        <v>13389</v>
      </c>
      <c r="M608" s="18">
        <f t="shared" si="855"/>
        <v>-1309</v>
      </c>
      <c r="N608" s="18">
        <f t="shared" si="855"/>
        <v>-3825</v>
      </c>
      <c r="O608" s="18">
        <f t="shared" si="855"/>
        <v>-290</v>
      </c>
      <c r="P608" s="18">
        <f t="shared" si="855"/>
        <v>6446</v>
      </c>
      <c r="Q608" s="18">
        <f t="shared" si="855"/>
        <v>26584</v>
      </c>
      <c r="R608" s="18">
        <f t="shared" si="855"/>
        <v>136846</v>
      </c>
      <c r="S608" s="18">
        <f t="shared" si="855"/>
        <v>124808</v>
      </c>
      <c r="T608" s="18">
        <f t="shared" si="855"/>
        <v>15108</v>
      </c>
      <c r="U608" s="18">
        <f t="shared" si="855"/>
        <v>19570</v>
      </c>
      <c r="V608" s="18">
        <f t="shared" si="855"/>
        <v>-2373</v>
      </c>
      <c r="W608" s="18">
        <f t="shared" si="855"/>
        <v>-10540</v>
      </c>
      <c r="X608" s="18">
        <f t="shared" si="855"/>
        <v>-7285</v>
      </c>
      <c r="Y608" s="18">
        <f t="shared" si="855"/>
        <v>-9608</v>
      </c>
      <c r="Z608" s="18">
        <f t="shared" si="855"/>
        <v>-29808</v>
      </c>
      <c r="AA608" s="18">
        <f t="shared" si="855"/>
        <v>10492</v>
      </c>
      <c r="AB608" s="18">
        <f t="shared" si="855"/>
        <v>-3104</v>
      </c>
      <c r="AC608" s="18">
        <f t="shared" si="855"/>
        <v>104908</v>
      </c>
      <c r="AD608" s="18">
        <f t="shared" si="855"/>
        <v>-1979</v>
      </c>
      <c r="AE608" s="18">
        <f t="shared" si="855"/>
        <v>20423</v>
      </c>
      <c r="AF608" s="18">
        <f t="shared" si="855"/>
        <v>46374</v>
      </c>
      <c r="AG608" s="18">
        <f t="shared" si="855"/>
        <v>9303</v>
      </c>
      <c r="AH608" s="18">
        <f t="shared" si="855"/>
        <v>-38574</v>
      </c>
      <c r="AI608" s="18">
        <f t="shared" si="855"/>
        <v>29363</v>
      </c>
      <c r="AJ608" s="18">
        <f t="shared" si="855"/>
        <v>313407</v>
      </c>
    </row>
    <row r="609" spans="1:36">
      <c r="A609" s="2" t="str">
        <f t="shared" si="848"/>
        <v>YE Mar-06</v>
      </c>
      <c r="B609" s="18">
        <f t="shared" ref="B609:AJ609" si="856">IF(OR(B470="C",B482="C"),"C",B482-B470)</f>
        <v>-59519</v>
      </c>
      <c r="C609" s="18">
        <f t="shared" si="856"/>
        <v>-121097</v>
      </c>
      <c r="D609" s="18">
        <f t="shared" si="856"/>
        <v>-21721</v>
      </c>
      <c r="E609" s="18">
        <f t="shared" si="856"/>
        <v>35864</v>
      </c>
      <c r="F609" s="18">
        <f t="shared" si="856"/>
        <v>2785</v>
      </c>
      <c r="G609" s="18">
        <f t="shared" si="856"/>
        <v>-86547</v>
      </c>
      <c r="H609" s="18">
        <f t="shared" si="856"/>
        <v>-56061</v>
      </c>
      <c r="I609" s="18">
        <f t="shared" si="856"/>
        <v>-23510</v>
      </c>
      <c r="J609" s="18">
        <f t="shared" si="856"/>
        <v>4713</v>
      </c>
      <c r="K609" s="18">
        <f t="shared" si="856"/>
        <v>17819</v>
      </c>
      <c r="L609" s="18">
        <f t="shared" si="856"/>
        <v>2586</v>
      </c>
      <c r="M609" s="18">
        <f t="shared" si="856"/>
        <v>-5865</v>
      </c>
      <c r="N609" s="18">
        <f t="shared" si="856"/>
        <v>-536</v>
      </c>
      <c r="O609" s="18">
        <f t="shared" si="856"/>
        <v>-2837</v>
      </c>
      <c r="P609" s="18">
        <f t="shared" si="856"/>
        <v>4382</v>
      </c>
      <c r="Q609" s="18">
        <f t="shared" si="856"/>
        <v>24283</v>
      </c>
      <c r="R609" s="18">
        <f t="shared" si="856"/>
        <v>120925</v>
      </c>
      <c r="S609" s="18">
        <f t="shared" si="856"/>
        <v>105883</v>
      </c>
      <c r="T609" s="18">
        <f t="shared" si="856"/>
        <v>5294</v>
      </c>
      <c r="U609" s="18">
        <f t="shared" si="856"/>
        <v>-4611</v>
      </c>
      <c r="V609" s="18">
        <f t="shared" si="856"/>
        <v>-87004</v>
      </c>
      <c r="W609" s="18">
        <f t="shared" si="856"/>
        <v>-19066</v>
      </c>
      <c r="X609" s="18">
        <f t="shared" si="856"/>
        <v>-2251</v>
      </c>
      <c r="Y609" s="18">
        <f t="shared" si="856"/>
        <v>-15961</v>
      </c>
      <c r="Z609" s="18">
        <f t="shared" si="856"/>
        <v>-124285</v>
      </c>
      <c r="AA609" s="18">
        <f t="shared" si="856"/>
        <v>-15916</v>
      </c>
      <c r="AB609" s="18">
        <f t="shared" si="856"/>
        <v>-15254</v>
      </c>
      <c r="AC609" s="18">
        <f t="shared" si="856"/>
        <v>77682</v>
      </c>
      <c r="AD609" s="18">
        <f t="shared" si="856"/>
        <v>-11982</v>
      </c>
      <c r="AE609" s="18">
        <f t="shared" si="856"/>
        <v>986</v>
      </c>
      <c r="AF609" s="18">
        <f t="shared" si="856"/>
        <v>37233</v>
      </c>
      <c r="AG609" s="18">
        <f t="shared" si="856"/>
        <v>9954</v>
      </c>
      <c r="AH609" s="18">
        <f t="shared" si="856"/>
        <v>-48265</v>
      </c>
      <c r="AI609" s="18">
        <f t="shared" si="856"/>
        <v>12475</v>
      </c>
      <c r="AJ609" s="18">
        <f t="shared" si="856"/>
        <v>-241023</v>
      </c>
    </row>
    <row r="610" spans="1:36">
      <c r="A610" s="2" t="str">
        <f t="shared" si="848"/>
        <v>YE Apr-06</v>
      </c>
      <c r="B610" s="18">
        <f t="shared" ref="B610:AJ610" si="857">IF(OR(B471="C",B483="C"),"C",B483-B471)</f>
        <v>-42806</v>
      </c>
      <c r="C610" s="18">
        <f t="shared" si="857"/>
        <v>-140379</v>
      </c>
      <c r="D610" s="18">
        <f t="shared" si="857"/>
        <v>-20220</v>
      </c>
      <c r="E610" s="18">
        <f t="shared" si="857"/>
        <v>16813</v>
      </c>
      <c r="F610" s="18">
        <f t="shared" si="857"/>
        <v>13618</v>
      </c>
      <c r="G610" s="18">
        <f t="shared" si="857"/>
        <v>-79797</v>
      </c>
      <c r="H610" s="18">
        <f t="shared" si="857"/>
        <v>-48219</v>
      </c>
      <c r="I610" s="18">
        <f t="shared" si="857"/>
        <v>-21265</v>
      </c>
      <c r="J610" s="18">
        <f t="shared" si="857"/>
        <v>12269</v>
      </c>
      <c r="K610" s="18">
        <f t="shared" si="857"/>
        <v>13794</v>
      </c>
      <c r="L610" s="18">
        <f t="shared" si="857"/>
        <v>12745</v>
      </c>
      <c r="M610" s="18">
        <f t="shared" si="857"/>
        <v>-3799</v>
      </c>
      <c r="N610" s="18">
        <f t="shared" si="857"/>
        <v>-14325</v>
      </c>
      <c r="O610" s="18">
        <f t="shared" si="857"/>
        <v>1474</v>
      </c>
      <c r="P610" s="18">
        <f t="shared" si="857"/>
        <v>7948</v>
      </c>
      <c r="Q610" s="18">
        <f t="shared" si="857"/>
        <v>32879</v>
      </c>
      <c r="R610" s="18">
        <f t="shared" si="857"/>
        <v>96858</v>
      </c>
      <c r="S610" s="18">
        <f t="shared" si="857"/>
        <v>82215</v>
      </c>
      <c r="T610" s="18">
        <f t="shared" si="857"/>
        <v>10636</v>
      </c>
      <c r="U610" s="18">
        <f t="shared" si="857"/>
        <v>12752</v>
      </c>
      <c r="V610" s="18">
        <f t="shared" si="857"/>
        <v>-87896</v>
      </c>
      <c r="W610" s="18">
        <f t="shared" si="857"/>
        <v>-12159</v>
      </c>
      <c r="X610" s="18">
        <f t="shared" si="857"/>
        <v>3225</v>
      </c>
      <c r="Y610" s="18">
        <f t="shared" si="857"/>
        <v>-10310</v>
      </c>
      <c r="Z610" s="18">
        <f t="shared" si="857"/>
        <v>-107143</v>
      </c>
      <c r="AA610" s="18">
        <f t="shared" si="857"/>
        <v>3176</v>
      </c>
      <c r="AB610" s="18">
        <f t="shared" si="857"/>
        <v>409</v>
      </c>
      <c r="AC610" s="18">
        <f t="shared" si="857"/>
        <v>102603</v>
      </c>
      <c r="AD610" s="18">
        <f t="shared" si="857"/>
        <v>-2490</v>
      </c>
      <c r="AE610" s="18">
        <f t="shared" si="857"/>
        <v>18903</v>
      </c>
      <c r="AF610" s="18">
        <f t="shared" si="857"/>
        <v>45325</v>
      </c>
      <c r="AG610" s="18">
        <f t="shared" si="857"/>
        <v>11528</v>
      </c>
      <c r="AH610" s="18">
        <f t="shared" si="857"/>
        <v>-39435</v>
      </c>
      <c r="AI610" s="18">
        <f t="shared" si="857"/>
        <v>10618</v>
      </c>
      <c r="AJ610" s="18">
        <f t="shared" si="857"/>
        <v>-95530</v>
      </c>
    </row>
    <row r="611" spans="1:36">
      <c r="A611" s="2" t="str">
        <f t="shared" si="848"/>
        <v>YE May-06</v>
      </c>
      <c r="B611" s="18">
        <f t="shared" ref="B611:AJ611" si="858">IF(OR(B472="C",B484="C"),"C",B484-B472)</f>
        <v>-42714</v>
      </c>
      <c r="C611" s="18">
        <f t="shared" si="858"/>
        <v>-132714</v>
      </c>
      <c r="D611" s="18">
        <f t="shared" si="858"/>
        <v>-14170</v>
      </c>
      <c r="E611" s="18">
        <f t="shared" si="858"/>
        <v>12143</v>
      </c>
      <c r="F611" s="18">
        <f t="shared" si="858"/>
        <v>17777</v>
      </c>
      <c r="G611" s="18">
        <f t="shared" si="858"/>
        <v>-89479</v>
      </c>
      <c r="H611" s="18">
        <f t="shared" si="858"/>
        <v>-53176</v>
      </c>
      <c r="I611" s="18">
        <f t="shared" si="858"/>
        <v>-22997</v>
      </c>
      <c r="J611" s="18">
        <f t="shared" si="858"/>
        <v>8689</v>
      </c>
      <c r="K611" s="18">
        <f t="shared" si="858"/>
        <v>9600</v>
      </c>
      <c r="L611" s="18">
        <f t="shared" si="858"/>
        <v>14566</v>
      </c>
      <c r="M611" s="18">
        <f t="shared" si="858"/>
        <v>-2949</v>
      </c>
      <c r="N611" s="18">
        <f t="shared" si="858"/>
        <v>-10503</v>
      </c>
      <c r="O611" s="18">
        <f t="shared" si="858"/>
        <v>1455</v>
      </c>
      <c r="P611" s="18">
        <f t="shared" si="858"/>
        <v>8810</v>
      </c>
      <c r="Q611" s="18">
        <f t="shared" si="858"/>
        <v>35629</v>
      </c>
      <c r="R611" s="18">
        <f t="shared" si="858"/>
        <v>96334</v>
      </c>
      <c r="S611" s="18">
        <f t="shared" si="858"/>
        <v>81069</v>
      </c>
      <c r="T611" s="18">
        <f t="shared" si="858"/>
        <v>11873</v>
      </c>
      <c r="U611" s="18">
        <f t="shared" si="858"/>
        <v>14042</v>
      </c>
      <c r="V611" s="18">
        <f t="shared" si="858"/>
        <v>-71794</v>
      </c>
      <c r="W611" s="18">
        <f t="shared" si="858"/>
        <v>-6132</v>
      </c>
      <c r="X611" s="18">
        <f t="shared" si="858"/>
        <v>7362</v>
      </c>
      <c r="Y611" s="18">
        <f t="shared" si="858"/>
        <v>-9336</v>
      </c>
      <c r="Z611" s="18">
        <f t="shared" si="858"/>
        <v>-79900</v>
      </c>
      <c r="AA611" s="18">
        <f t="shared" si="858"/>
        <v>392</v>
      </c>
      <c r="AB611" s="18">
        <f t="shared" si="858"/>
        <v>5151</v>
      </c>
      <c r="AC611" s="18">
        <f t="shared" si="858"/>
        <v>102468</v>
      </c>
      <c r="AD611" s="18">
        <f t="shared" si="858"/>
        <v>-3867</v>
      </c>
      <c r="AE611" s="18">
        <f t="shared" si="858"/>
        <v>17482</v>
      </c>
      <c r="AF611" s="18">
        <f t="shared" si="858"/>
        <v>41891</v>
      </c>
      <c r="AG611" s="18">
        <f t="shared" si="858"/>
        <v>13228</v>
      </c>
      <c r="AH611" s="18">
        <f t="shared" si="858"/>
        <v>-35086</v>
      </c>
      <c r="AI611" s="18">
        <f t="shared" si="858"/>
        <v>9039</v>
      </c>
      <c r="AJ611" s="18">
        <f t="shared" si="858"/>
        <v>-66989</v>
      </c>
    </row>
    <row r="612" spans="1:36">
      <c r="A612" s="2" t="str">
        <f t="shared" si="848"/>
        <v>YE Jun-06</v>
      </c>
      <c r="B612" s="18">
        <f t="shared" ref="B612:AJ612" si="859">IF(OR(B473="C",B485="C"),"C",B485-B473)</f>
        <v>-39683</v>
      </c>
      <c r="C612" s="18">
        <f t="shared" si="859"/>
        <v>-138865</v>
      </c>
      <c r="D612" s="18">
        <f t="shared" si="859"/>
        <v>-5167</v>
      </c>
      <c r="E612" s="18">
        <f t="shared" si="859"/>
        <v>13922</v>
      </c>
      <c r="F612" s="18">
        <f t="shared" si="859"/>
        <v>12848</v>
      </c>
      <c r="G612" s="18">
        <f t="shared" si="859"/>
        <v>-102885</v>
      </c>
      <c r="H612" s="18">
        <f t="shared" si="859"/>
        <v>-60423</v>
      </c>
      <c r="I612" s="18">
        <f t="shared" si="859"/>
        <v>-22950</v>
      </c>
      <c r="J612" s="18">
        <f t="shared" si="859"/>
        <v>7525</v>
      </c>
      <c r="K612" s="18">
        <f t="shared" si="859"/>
        <v>-573</v>
      </c>
      <c r="L612" s="18">
        <f t="shared" si="859"/>
        <v>13518</v>
      </c>
      <c r="M612" s="18">
        <f t="shared" si="859"/>
        <v>-1520</v>
      </c>
      <c r="N612" s="18">
        <f t="shared" si="859"/>
        <v>-17926</v>
      </c>
      <c r="O612" s="18">
        <f t="shared" si="859"/>
        <v>-5967</v>
      </c>
      <c r="P612" s="18">
        <f t="shared" si="859"/>
        <v>8460</v>
      </c>
      <c r="Q612" s="18">
        <f t="shared" si="859"/>
        <v>31571</v>
      </c>
      <c r="R612" s="18">
        <f t="shared" si="859"/>
        <v>68903</v>
      </c>
      <c r="S612" s="18">
        <f t="shared" si="859"/>
        <v>59442</v>
      </c>
      <c r="T612" s="18">
        <f t="shared" si="859"/>
        <v>7701</v>
      </c>
      <c r="U612" s="18">
        <f t="shared" si="859"/>
        <v>10023</v>
      </c>
      <c r="V612" s="18">
        <f t="shared" si="859"/>
        <v>-170709</v>
      </c>
      <c r="W612" s="18">
        <f t="shared" si="859"/>
        <v>-9347</v>
      </c>
      <c r="X612" s="18">
        <f t="shared" si="859"/>
        <v>6321</v>
      </c>
      <c r="Y612" s="18">
        <f t="shared" si="859"/>
        <v>-5484</v>
      </c>
      <c r="Z612" s="18">
        <f t="shared" si="859"/>
        <v>-179216</v>
      </c>
      <c r="AA612" s="18">
        <f t="shared" si="859"/>
        <v>-12144</v>
      </c>
      <c r="AB612" s="18">
        <f t="shared" si="859"/>
        <v>6560</v>
      </c>
      <c r="AC612" s="18">
        <f t="shared" si="859"/>
        <v>71961</v>
      </c>
      <c r="AD612" s="18">
        <f t="shared" si="859"/>
        <v>-4678</v>
      </c>
      <c r="AE612" s="18">
        <f t="shared" si="859"/>
        <v>18164</v>
      </c>
      <c r="AF612" s="18">
        <f t="shared" si="859"/>
        <v>33638</v>
      </c>
      <c r="AG612" s="18">
        <f t="shared" si="859"/>
        <v>13720</v>
      </c>
      <c r="AH612" s="18">
        <f t="shared" si="859"/>
        <v>-35685</v>
      </c>
      <c r="AI612" s="18">
        <f t="shared" si="859"/>
        <v>1967</v>
      </c>
      <c r="AJ612" s="18">
        <f t="shared" si="859"/>
        <v>-307204</v>
      </c>
    </row>
    <row r="613" spans="1:36">
      <c r="A613" s="2" t="str">
        <f t="shared" si="848"/>
        <v>YE Jul-06</v>
      </c>
      <c r="B613" s="18">
        <f t="shared" ref="B613:AJ613" si="860">IF(OR(B474="C",B486="C"),"C",B486-B474)</f>
        <v>-37418</v>
      </c>
      <c r="C613" s="18">
        <f t="shared" si="860"/>
        <v>-226189</v>
      </c>
      <c r="D613" s="18">
        <f t="shared" si="860"/>
        <v>-5563</v>
      </c>
      <c r="E613" s="18">
        <f t="shared" si="860"/>
        <v>18477</v>
      </c>
      <c r="F613" s="18">
        <f t="shared" si="860"/>
        <v>7013</v>
      </c>
      <c r="G613" s="18">
        <f t="shared" si="860"/>
        <v>-125368</v>
      </c>
      <c r="H613" s="18">
        <f t="shared" si="860"/>
        <v>-73719</v>
      </c>
      <c r="I613" s="18">
        <f t="shared" si="860"/>
        <v>-19321</v>
      </c>
      <c r="J613" s="18">
        <f t="shared" si="860"/>
        <v>8577</v>
      </c>
      <c r="K613" s="18">
        <f t="shared" si="860"/>
        <v>-230</v>
      </c>
      <c r="L613" s="18">
        <f t="shared" si="860"/>
        <v>12524</v>
      </c>
      <c r="M613" s="18">
        <f t="shared" si="860"/>
        <v>6891</v>
      </c>
      <c r="N613" s="18">
        <f t="shared" si="860"/>
        <v>-12272</v>
      </c>
      <c r="O613" s="18">
        <f t="shared" si="860"/>
        <v>-3986</v>
      </c>
      <c r="P613" s="18">
        <f t="shared" si="860"/>
        <v>6436</v>
      </c>
      <c r="Q613" s="18">
        <f t="shared" si="860"/>
        <v>29032</v>
      </c>
      <c r="R613" s="18">
        <f t="shared" si="860"/>
        <v>52156</v>
      </c>
      <c r="S613" s="18">
        <f t="shared" si="860"/>
        <v>50201</v>
      </c>
      <c r="T613" s="18">
        <f t="shared" si="860"/>
        <v>4652</v>
      </c>
      <c r="U613" s="18">
        <f t="shared" si="860"/>
        <v>13816</v>
      </c>
      <c r="V613" s="18">
        <f t="shared" si="860"/>
        <v>-172283</v>
      </c>
      <c r="W613" s="18">
        <f t="shared" si="860"/>
        <v>-9296</v>
      </c>
      <c r="X613" s="18">
        <f t="shared" si="860"/>
        <v>7808</v>
      </c>
      <c r="Y613" s="18">
        <f t="shared" si="860"/>
        <v>-3112</v>
      </c>
      <c r="Z613" s="18">
        <f t="shared" si="860"/>
        <v>-176881</v>
      </c>
      <c r="AA613" s="18">
        <f t="shared" si="860"/>
        <v>-14717</v>
      </c>
      <c r="AB613" s="18">
        <f t="shared" si="860"/>
        <v>9526</v>
      </c>
      <c r="AC613" s="18">
        <f t="shared" si="860"/>
        <v>48795</v>
      </c>
      <c r="AD613" s="18">
        <f t="shared" si="860"/>
        <v>-2836</v>
      </c>
      <c r="AE613" s="18">
        <f t="shared" si="860"/>
        <v>15515</v>
      </c>
      <c r="AF613" s="18">
        <f t="shared" si="860"/>
        <v>36384</v>
      </c>
      <c r="AG613" s="18">
        <f t="shared" si="860"/>
        <v>13767</v>
      </c>
      <c r="AH613" s="18">
        <f t="shared" si="860"/>
        <v>-32216</v>
      </c>
      <c r="AI613" s="18">
        <f t="shared" si="860"/>
        <v>-1539</v>
      </c>
      <c r="AJ613" s="18">
        <f t="shared" si="860"/>
        <v>-448699</v>
      </c>
    </row>
    <row r="614" spans="1:36">
      <c r="A614" s="2" t="str">
        <f t="shared" si="848"/>
        <v>YE Aug-06</v>
      </c>
      <c r="B614" s="18">
        <f t="shared" ref="B614:AJ614" si="861">IF(OR(B475="C",B487="C"),"C",B487-B475)</f>
        <v>-38216</v>
      </c>
      <c r="C614" s="18">
        <f t="shared" si="861"/>
        <v>-203386</v>
      </c>
      <c r="D614" s="18">
        <f t="shared" si="861"/>
        <v>-10402</v>
      </c>
      <c r="E614" s="18">
        <f t="shared" si="861"/>
        <v>21155</v>
      </c>
      <c r="F614" s="18">
        <f t="shared" si="861"/>
        <v>6875</v>
      </c>
      <c r="G614" s="18">
        <f t="shared" si="861"/>
        <v>-101153</v>
      </c>
      <c r="H614" s="18">
        <f t="shared" si="861"/>
        <v>-68144</v>
      </c>
      <c r="I614" s="18">
        <f t="shared" si="861"/>
        <v>-15600</v>
      </c>
      <c r="J614" s="18">
        <f t="shared" si="861"/>
        <v>5679</v>
      </c>
      <c r="K614" s="18">
        <f t="shared" si="861"/>
        <v>-3710</v>
      </c>
      <c r="L614" s="18">
        <f t="shared" si="861"/>
        <v>21086</v>
      </c>
      <c r="M614" s="18">
        <f t="shared" si="861"/>
        <v>12755</v>
      </c>
      <c r="N614" s="18">
        <f t="shared" si="861"/>
        <v>-20113</v>
      </c>
      <c r="O614" s="18">
        <f t="shared" si="861"/>
        <v>-4756</v>
      </c>
      <c r="P614" s="18">
        <f t="shared" si="861"/>
        <v>4955</v>
      </c>
      <c r="Q614" s="18">
        <f t="shared" si="861"/>
        <v>23535</v>
      </c>
      <c r="R614" s="18">
        <f t="shared" si="861"/>
        <v>53985</v>
      </c>
      <c r="S614" s="18">
        <f t="shared" si="861"/>
        <v>56731</v>
      </c>
      <c r="T614" s="18">
        <f t="shared" si="861"/>
        <v>4876</v>
      </c>
      <c r="U614" s="18">
        <f t="shared" si="861"/>
        <v>9150</v>
      </c>
      <c r="V614" s="18">
        <f t="shared" si="861"/>
        <v>-170636</v>
      </c>
      <c r="W614" s="18">
        <f t="shared" si="861"/>
        <v>-7138</v>
      </c>
      <c r="X614" s="18">
        <f t="shared" si="861"/>
        <v>7986</v>
      </c>
      <c r="Y614" s="18">
        <f t="shared" si="861"/>
        <v>1900</v>
      </c>
      <c r="Z614" s="18">
        <f t="shared" si="861"/>
        <v>-167884</v>
      </c>
      <c r="AA614" s="18">
        <f t="shared" si="861"/>
        <v>-10354</v>
      </c>
      <c r="AB614" s="18">
        <f t="shared" si="861"/>
        <v>11400</v>
      </c>
      <c r="AC614" s="18">
        <f t="shared" si="861"/>
        <v>54256</v>
      </c>
      <c r="AD614" s="18">
        <f t="shared" si="861"/>
        <v>-2879</v>
      </c>
      <c r="AE614" s="18">
        <f t="shared" si="861"/>
        <v>15847</v>
      </c>
      <c r="AF614" s="18">
        <f t="shared" si="861"/>
        <v>31207</v>
      </c>
      <c r="AG614" s="18">
        <f t="shared" si="861"/>
        <v>12967</v>
      </c>
      <c r="AH614" s="18">
        <f t="shared" si="861"/>
        <v>-29673</v>
      </c>
      <c r="AI614" s="18">
        <f t="shared" si="861"/>
        <v>-7479</v>
      </c>
      <c r="AJ614" s="18">
        <f t="shared" si="861"/>
        <v>-394023</v>
      </c>
    </row>
    <row r="615" spans="1:36">
      <c r="A615" s="2" t="str">
        <f t="shared" si="848"/>
        <v>YE Sep-06</v>
      </c>
      <c r="B615" s="18">
        <f t="shared" ref="B615:AJ615" si="862">IF(OR(B476="C",B488="C"),"C",B488-B476)</f>
        <v>-31655</v>
      </c>
      <c r="C615" s="18">
        <f t="shared" si="862"/>
        <v>-197165</v>
      </c>
      <c r="D615" s="18">
        <f t="shared" si="862"/>
        <v>-16848</v>
      </c>
      <c r="E615" s="18">
        <f t="shared" si="862"/>
        <v>11872</v>
      </c>
      <c r="F615" s="18">
        <f t="shared" si="862"/>
        <v>14585</v>
      </c>
      <c r="G615" s="18">
        <f t="shared" si="862"/>
        <v>-77258</v>
      </c>
      <c r="H615" s="18">
        <f t="shared" si="862"/>
        <v>-48670</v>
      </c>
      <c r="I615" s="18">
        <f t="shared" si="862"/>
        <v>-16444</v>
      </c>
      <c r="J615" s="18">
        <f t="shared" si="862"/>
        <v>6541</v>
      </c>
      <c r="K615" s="18">
        <f t="shared" si="862"/>
        <v>8650</v>
      </c>
      <c r="L615" s="18">
        <f t="shared" si="862"/>
        <v>17359</v>
      </c>
      <c r="M615" s="18">
        <f t="shared" si="862"/>
        <v>16001</v>
      </c>
      <c r="N615" s="18">
        <f t="shared" si="862"/>
        <v>-15437</v>
      </c>
      <c r="O615" s="18">
        <f t="shared" si="862"/>
        <v>-3552</v>
      </c>
      <c r="P615" s="18">
        <f t="shared" si="862"/>
        <v>4321</v>
      </c>
      <c r="Q615" s="18">
        <f t="shared" si="862"/>
        <v>20116</v>
      </c>
      <c r="R615" s="18">
        <f t="shared" si="862"/>
        <v>67946</v>
      </c>
      <c r="S615" s="18">
        <f t="shared" si="862"/>
        <v>69761</v>
      </c>
      <c r="T615" s="18">
        <f t="shared" si="862"/>
        <v>1459</v>
      </c>
      <c r="U615" s="18">
        <f t="shared" si="862"/>
        <v>21632</v>
      </c>
      <c r="V615" s="18">
        <f t="shared" si="862"/>
        <v>-142153</v>
      </c>
      <c r="W615" s="18">
        <f t="shared" si="862"/>
        <v>1658</v>
      </c>
      <c r="X615" s="18">
        <f t="shared" si="862"/>
        <v>10581</v>
      </c>
      <c r="Y615" s="18">
        <f t="shared" si="862"/>
        <v>5377</v>
      </c>
      <c r="Z615" s="18">
        <f t="shared" si="862"/>
        <v>-124531</v>
      </c>
      <c r="AA615" s="18">
        <f t="shared" si="862"/>
        <v>4027</v>
      </c>
      <c r="AB615" s="18">
        <f t="shared" si="862"/>
        <v>8691</v>
      </c>
      <c r="AC615" s="18">
        <f t="shared" si="862"/>
        <v>48955</v>
      </c>
      <c r="AD615" s="18">
        <f t="shared" si="862"/>
        <v>-3271</v>
      </c>
      <c r="AE615" s="18">
        <f t="shared" si="862"/>
        <v>12703</v>
      </c>
      <c r="AF615" s="18">
        <f t="shared" si="862"/>
        <v>19966</v>
      </c>
      <c r="AG615" s="18">
        <f t="shared" si="862"/>
        <v>12629</v>
      </c>
      <c r="AH615" s="18">
        <f t="shared" si="862"/>
        <v>-22834</v>
      </c>
      <c r="AI615" s="18">
        <f t="shared" si="862"/>
        <v>-11973</v>
      </c>
      <c r="AJ615" s="18">
        <f t="shared" si="862"/>
        <v>-272189</v>
      </c>
    </row>
    <row r="616" spans="1:36">
      <c r="A616" s="2" t="str">
        <f t="shared" si="848"/>
        <v>YE Oct-06</v>
      </c>
      <c r="B616" s="18">
        <f t="shared" ref="B616:AJ616" si="863">IF(OR(B477="C",B489="C"),"C",B489-B477)</f>
        <v>-17163</v>
      </c>
      <c r="C616" s="18">
        <f t="shared" si="863"/>
        <v>-130642</v>
      </c>
      <c r="D616" s="18">
        <f t="shared" si="863"/>
        <v>-22069</v>
      </c>
      <c r="E616" s="18">
        <f t="shared" si="863"/>
        <v>3280</v>
      </c>
      <c r="F616" s="18">
        <f t="shared" si="863"/>
        <v>15045</v>
      </c>
      <c r="G616" s="18">
        <f t="shared" si="863"/>
        <v>-68741</v>
      </c>
      <c r="H616" s="18">
        <f t="shared" si="863"/>
        <v>-47546</v>
      </c>
      <c r="I616" s="18">
        <f t="shared" si="863"/>
        <v>-16024</v>
      </c>
      <c r="J616" s="18">
        <f t="shared" si="863"/>
        <v>9557</v>
      </c>
      <c r="K616" s="18">
        <f t="shared" si="863"/>
        <v>5653</v>
      </c>
      <c r="L616" s="18">
        <f t="shared" si="863"/>
        <v>709</v>
      </c>
      <c r="M616" s="18">
        <f t="shared" si="863"/>
        <v>20540</v>
      </c>
      <c r="N616" s="18">
        <f t="shared" si="863"/>
        <v>-25067</v>
      </c>
      <c r="O616" s="18">
        <f t="shared" si="863"/>
        <v>-4328</v>
      </c>
      <c r="P616" s="18">
        <f t="shared" si="863"/>
        <v>1944</v>
      </c>
      <c r="Q616" s="18">
        <f t="shared" si="863"/>
        <v>15086</v>
      </c>
      <c r="R616" s="18">
        <f t="shared" si="863"/>
        <v>76225</v>
      </c>
      <c r="S616" s="18">
        <f t="shared" si="863"/>
        <v>79743</v>
      </c>
      <c r="T616" s="18">
        <f t="shared" si="863"/>
        <v>1037</v>
      </c>
      <c r="U616" s="18">
        <f t="shared" si="863"/>
        <v>18775</v>
      </c>
      <c r="V616" s="18">
        <f t="shared" si="863"/>
        <v>-147432</v>
      </c>
      <c r="W616" s="18">
        <f t="shared" si="863"/>
        <v>2943</v>
      </c>
      <c r="X616" s="18">
        <f t="shared" si="863"/>
        <v>6445</v>
      </c>
      <c r="Y616" s="18">
        <f t="shared" si="863"/>
        <v>14570</v>
      </c>
      <c r="Z616" s="18">
        <f t="shared" si="863"/>
        <v>-123469</v>
      </c>
      <c r="AA616" s="18">
        <f t="shared" si="863"/>
        <v>1337</v>
      </c>
      <c r="AB616" s="18">
        <f t="shared" si="863"/>
        <v>10917</v>
      </c>
      <c r="AC616" s="18">
        <f t="shared" si="863"/>
        <v>50670</v>
      </c>
      <c r="AD616" s="18">
        <f t="shared" si="863"/>
        <v>199</v>
      </c>
      <c r="AE616" s="18">
        <f t="shared" si="863"/>
        <v>12213</v>
      </c>
      <c r="AF616" s="18">
        <f t="shared" si="863"/>
        <v>18989</v>
      </c>
      <c r="AG616" s="18">
        <f t="shared" si="863"/>
        <v>11558</v>
      </c>
      <c r="AH616" s="18">
        <f t="shared" si="863"/>
        <v>-12524</v>
      </c>
      <c r="AI616" s="18">
        <f t="shared" si="863"/>
        <v>-17621</v>
      </c>
      <c r="AJ616" s="18">
        <f t="shared" si="863"/>
        <v>-211466</v>
      </c>
    </row>
    <row r="617" spans="1:36">
      <c r="A617" s="2" t="str">
        <f t="shared" si="848"/>
        <v>YE Nov-06</v>
      </c>
      <c r="B617" s="18">
        <f t="shared" ref="B617:AJ617" si="864">IF(OR(B478="C",B490="C"),"C",B490-B478)</f>
        <v>-4991</v>
      </c>
      <c r="C617" s="18">
        <f t="shared" si="864"/>
        <v>-101240</v>
      </c>
      <c r="D617" s="18">
        <f t="shared" si="864"/>
        <v>-17844</v>
      </c>
      <c r="E617" s="18">
        <f t="shared" si="864"/>
        <v>15063</v>
      </c>
      <c r="F617" s="18">
        <f t="shared" si="864"/>
        <v>13577</v>
      </c>
      <c r="G617" s="18">
        <f t="shared" si="864"/>
        <v>-65454</v>
      </c>
      <c r="H617" s="18">
        <f t="shared" si="864"/>
        <v>-31909</v>
      </c>
      <c r="I617" s="18">
        <f t="shared" si="864"/>
        <v>-10732</v>
      </c>
      <c r="J617" s="18">
        <f t="shared" si="864"/>
        <v>14191</v>
      </c>
      <c r="K617" s="18">
        <f t="shared" si="864"/>
        <v>5994</v>
      </c>
      <c r="L617" s="18">
        <f t="shared" si="864"/>
        <v>6841</v>
      </c>
      <c r="M617" s="18">
        <f t="shared" si="864"/>
        <v>28004</v>
      </c>
      <c r="N617" s="18">
        <f t="shared" si="864"/>
        <v>-31501</v>
      </c>
      <c r="O617" s="18">
        <f t="shared" si="864"/>
        <v>-5814</v>
      </c>
      <c r="P617" s="18">
        <f t="shared" si="864"/>
        <v>-755</v>
      </c>
      <c r="Q617" s="18">
        <f t="shared" si="864"/>
        <v>7423</v>
      </c>
      <c r="R617" s="18">
        <f t="shared" si="864"/>
        <v>94165</v>
      </c>
      <c r="S617" s="18">
        <f t="shared" si="864"/>
        <v>97135</v>
      </c>
      <c r="T617" s="18">
        <f t="shared" si="864"/>
        <v>9349</v>
      </c>
      <c r="U617" s="18">
        <f t="shared" si="864"/>
        <v>17568</v>
      </c>
      <c r="V617" s="18">
        <f t="shared" si="864"/>
        <v>-107302</v>
      </c>
      <c r="W617" s="18">
        <f t="shared" si="864"/>
        <v>5304</v>
      </c>
      <c r="X617" s="18">
        <f t="shared" si="864"/>
        <v>4836</v>
      </c>
      <c r="Y617" s="18">
        <f t="shared" si="864"/>
        <v>18363</v>
      </c>
      <c r="Z617" s="18">
        <f t="shared" si="864"/>
        <v>-78792</v>
      </c>
      <c r="AA617" s="18">
        <f t="shared" si="864"/>
        <v>3757</v>
      </c>
      <c r="AB617" s="18">
        <f t="shared" si="864"/>
        <v>11544</v>
      </c>
      <c r="AC617" s="18">
        <f t="shared" si="864"/>
        <v>45726</v>
      </c>
      <c r="AD617" s="18">
        <f t="shared" si="864"/>
        <v>2750</v>
      </c>
      <c r="AE617" s="18">
        <f t="shared" si="864"/>
        <v>15491</v>
      </c>
      <c r="AF617" s="18">
        <f t="shared" si="864"/>
        <v>10787</v>
      </c>
      <c r="AG617" s="18">
        <f t="shared" si="864"/>
        <v>10927</v>
      </c>
      <c r="AH617" s="18">
        <f t="shared" si="864"/>
        <v>-7202</v>
      </c>
      <c r="AI617" s="18">
        <f t="shared" si="864"/>
        <v>-17344</v>
      </c>
      <c r="AJ617" s="18">
        <f t="shared" si="864"/>
        <v>-60430</v>
      </c>
    </row>
    <row r="618" spans="1:36">
      <c r="A618" s="2" t="str">
        <f t="shared" si="848"/>
        <v>YE Dec-06</v>
      </c>
      <c r="B618" s="18">
        <f t="shared" ref="B618:AJ618" si="865">IF(OR(B479="C",B491="C"),"C",B491-B479)</f>
        <v>27760</v>
      </c>
      <c r="C618" s="18">
        <f t="shared" si="865"/>
        <v>-59825</v>
      </c>
      <c r="D618" s="18">
        <f t="shared" si="865"/>
        <v>-9551</v>
      </c>
      <c r="E618" s="18">
        <f t="shared" si="865"/>
        <v>23107</v>
      </c>
      <c r="F618" s="18">
        <f t="shared" si="865"/>
        <v>16316</v>
      </c>
      <c r="G618" s="18">
        <f t="shared" si="865"/>
        <v>-43047</v>
      </c>
      <c r="H618" s="18">
        <f t="shared" si="865"/>
        <v>-32357</v>
      </c>
      <c r="I618" s="18">
        <f t="shared" si="865"/>
        <v>-3445</v>
      </c>
      <c r="J618" s="18">
        <f t="shared" si="865"/>
        <v>15882</v>
      </c>
      <c r="K618" s="18">
        <f t="shared" si="865"/>
        <v>-2265</v>
      </c>
      <c r="L618" s="18">
        <f t="shared" si="865"/>
        <v>21092</v>
      </c>
      <c r="M618" s="18">
        <f t="shared" si="865"/>
        <v>27181</v>
      </c>
      <c r="N618" s="18">
        <f t="shared" si="865"/>
        <v>-29923</v>
      </c>
      <c r="O618" s="18">
        <f t="shared" si="865"/>
        <v>-4017</v>
      </c>
      <c r="P618" s="18">
        <f t="shared" si="865"/>
        <v>-2750</v>
      </c>
      <c r="Q618" s="18">
        <f t="shared" si="865"/>
        <v>8017</v>
      </c>
      <c r="R618" s="18">
        <f t="shared" si="865"/>
        <v>106709</v>
      </c>
      <c r="S618" s="18">
        <f t="shared" si="865"/>
        <v>107042</v>
      </c>
      <c r="T618" s="18">
        <f t="shared" si="865"/>
        <v>11563</v>
      </c>
      <c r="U618" s="18">
        <f t="shared" si="865"/>
        <v>35976</v>
      </c>
      <c r="V618" s="18">
        <f t="shared" si="865"/>
        <v>-61615</v>
      </c>
      <c r="W618" s="18">
        <f t="shared" si="865"/>
        <v>8295</v>
      </c>
      <c r="X618" s="18">
        <f t="shared" si="865"/>
        <v>5135</v>
      </c>
      <c r="Y618" s="18">
        <f t="shared" si="865"/>
        <v>19835</v>
      </c>
      <c r="Z618" s="18">
        <f t="shared" si="865"/>
        <v>-28347</v>
      </c>
      <c r="AA618" s="18">
        <f t="shared" si="865"/>
        <v>13820</v>
      </c>
      <c r="AB618" s="18">
        <f t="shared" si="865"/>
        <v>11621</v>
      </c>
      <c r="AC618" s="18">
        <f t="shared" si="865"/>
        <v>45982</v>
      </c>
      <c r="AD618" s="18">
        <f t="shared" si="865"/>
        <v>4841</v>
      </c>
      <c r="AE618" s="18">
        <f t="shared" si="865"/>
        <v>15437</v>
      </c>
      <c r="AF618" s="18">
        <f t="shared" si="865"/>
        <v>9402</v>
      </c>
      <c r="AG618" s="18">
        <f t="shared" si="865"/>
        <v>12493</v>
      </c>
      <c r="AH618" s="18">
        <f t="shared" si="865"/>
        <v>1023</v>
      </c>
      <c r="AI618" s="18">
        <f t="shared" si="865"/>
        <v>-12074</v>
      </c>
      <c r="AJ618" s="18">
        <f t="shared" si="865"/>
        <v>180611</v>
      </c>
    </row>
    <row r="619" spans="1:36">
      <c r="A619" s="2" t="str">
        <f t="shared" si="848"/>
        <v>YE Jan-07</v>
      </c>
      <c r="B619" s="18">
        <f t="shared" ref="B619:AJ619" si="866">IF(OR(B480="C",B492="C"),"C",B492-B480)</f>
        <v>89222</v>
      </c>
      <c r="C619" s="18">
        <f t="shared" si="866"/>
        <v>14205</v>
      </c>
      <c r="D619" s="18">
        <f t="shared" si="866"/>
        <v>-1275</v>
      </c>
      <c r="E619" s="18">
        <f t="shared" si="866"/>
        <v>20795</v>
      </c>
      <c r="F619" s="18">
        <f t="shared" si="866"/>
        <v>36704</v>
      </c>
      <c r="G619" s="18">
        <f t="shared" si="866"/>
        <v>-20820</v>
      </c>
      <c r="H619" s="18">
        <f t="shared" si="866"/>
        <v>-14216</v>
      </c>
      <c r="I619" s="18">
        <f t="shared" si="866"/>
        <v>19823</v>
      </c>
      <c r="J619" s="18">
        <f t="shared" si="866"/>
        <v>2446</v>
      </c>
      <c r="K619" s="18">
        <f t="shared" si="866"/>
        <v>-16164</v>
      </c>
      <c r="L619" s="18">
        <f t="shared" si="866"/>
        <v>45726</v>
      </c>
      <c r="M619" s="18">
        <f t="shared" si="866"/>
        <v>32296</v>
      </c>
      <c r="N619" s="18">
        <f t="shared" si="866"/>
        <v>-22255</v>
      </c>
      <c r="O619" s="18">
        <f t="shared" si="866"/>
        <v>-8169</v>
      </c>
      <c r="P619" s="18">
        <f t="shared" si="866"/>
        <v>-5895</v>
      </c>
      <c r="Q619" s="18">
        <f t="shared" si="866"/>
        <v>3504</v>
      </c>
      <c r="R619" s="18">
        <f t="shared" si="866"/>
        <v>113646</v>
      </c>
      <c r="S619" s="18">
        <f t="shared" si="866"/>
        <v>127741</v>
      </c>
      <c r="T619" s="18">
        <f t="shared" si="866"/>
        <v>5354</v>
      </c>
      <c r="U619" s="18">
        <f t="shared" si="866"/>
        <v>11209</v>
      </c>
      <c r="V619" s="18">
        <f t="shared" si="866"/>
        <v>-46365</v>
      </c>
      <c r="W619" s="18">
        <f t="shared" si="866"/>
        <v>13246</v>
      </c>
      <c r="X619" s="18">
        <f t="shared" si="866"/>
        <v>9911</v>
      </c>
      <c r="Y619" s="18">
        <f t="shared" si="866"/>
        <v>2118</v>
      </c>
      <c r="Z619" s="18">
        <f t="shared" si="866"/>
        <v>-21086</v>
      </c>
      <c r="AA619" s="18">
        <f t="shared" si="866"/>
        <v>16703</v>
      </c>
      <c r="AB619" s="18">
        <f t="shared" si="866"/>
        <v>-1072</v>
      </c>
      <c r="AC619" s="18">
        <f t="shared" si="866"/>
        <v>32834</v>
      </c>
      <c r="AD619" s="18">
        <f t="shared" si="866"/>
        <v>4418</v>
      </c>
      <c r="AE619" s="18">
        <f t="shared" si="866"/>
        <v>19897</v>
      </c>
      <c r="AF619" s="18">
        <f t="shared" si="866"/>
        <v>2101</v>
      </c>
      <c r="AG619" s="18">
        <f t="shared" si="866"/>
        <v>13508</v>
      </c>
      <c r="AH619" s="18">
        <f t="shared" si="866"/>
        <v>10089</v>
      </c>
      <c r="AI619" s="18">
        <f t="shared" si="866"/>
        <v>-24171</v>
      </c>
      <c r="AJ619" s="18">
        <f t="shared" si="866"/>
        <v>359342</v>
      </c>
    </row>
    <row r="620" spans="1:36">
      <c r="A620" s="2" t="str">
        <f t="shared" si="848"/>
        <v>YE Feb-07</v>
      </c>
      <c r="B620" s="18">
        <f t="shared" ref="B620:AJ620" si="867">IF(OR(B481="C",B493="C"),"C",B493-B481)</f>
        <v>93511</v>
      </c>
      <c r="C620" s="18">
        <f t="shared" si="867"/>
        <v>53138</v>
      </c>
      <c r="D620" s="18">
        <f t="shared" si="867"/>
        <v>11253</v>
      </c>
      <c r="E620" s="18">
        <f t="shared" si="867"/>
        <v>21257</v>
      </c>
      <c r="F620" s="18">
        <f t="shared" si="867"/>
        <v>34756</v>
      </c>
      <c r="G620" s="18">
        <f t="shared" si="867"/>
        <v>-23528</v>
      </c>
      <c r="H620" s="18">
        <f t="shared" si="867"/>
        <v>-12782</v>
      </c>
      <c r="I620" s="18">
        <f t="shared" si="867"/>
        <v>24272</v>
      </c>
      <c r="J620" s="18">
        <f t="shared" si="867"/>
        <v>3807</v>
      </c>
      <c r="K620" s="18">
        <f t="shared" si="867"/>
        <v>-8933</v>
      </c>
      <c r="L620" s="18">
        <f t="shared" si="867"/>
        <v>35623</v>
      </c>
      <c r="M620" s="18">
        <f t="shared" si="867"/>
        <v>38041</v>
      </c>
      <c r="N620" s="18">
        <f t="shared" si="867"/>
        <v>-9564</v>
      </c>
      <c r="O620" s="18">
        <f t="shared" si="867"/>
        <v>-3993</v>
      </c>
      <c r="P620" s="18">
        <f t="shared" si="867"/>
        <v>-254</v>
      </c>
      <c r="Q620" s="18">
        <f t="shared" si="867"/>
        <v>553</v>
      </c>
      <c r="R620" s="18">
        <f t="shared" si="867"/>
        <v>122051</v>
      </c>
      <c r="S620" s="18">
        <f t="shared" si="867"/>
        <v>133218</v>
      </c>
      <c r="T620" s="18">
        <f t="shared" si="867"/>
        <v>2422</v>
      </c>
      <c r="U620" s="18">
        <f t="shared" si="867"/>
        <v>2142</v>
      </c>
      <c r="V620" s="18">
        <f t="shared" si="867"/>
        <v>-31047</v>
      </c>
      <c r="W620" s="18">
        <f t="shared" si="867"/>
        <v>13136</v>
      </c>
      <c r="X620" s="18">
        <f t="shared" si="867"/>
        <v>11146</v>
      </c>
      <c r="Y620" s="18">
        <f t="shared" si="867"/>
        <v>1621</v>
      </c>
      <c r="Z620" s="18">
        <f t="shared" si="867"/>
        <v>-5141</v>
      </c>
      <c r="AA620" s="18">
        <f t="shared" si="867"/>
        <v>34070</v>
      </c>
      <c r="AB620" s="18">
        <f t="shared" si="867"/>
        <v>10074</v>
      </c>
      <c r="AC620" s="18">
        <f t="shared" si="867"/>
        <v>29072</v>
      </c>
      <c r="AD620" s="18">
        <f t="shared" si="867"/>
        <v>6375</v>
      </c>
      <c r="AE620" s="18">
        <f t="shared" si="867"/>
        <v>27141</v>
      </c>
      <c r="AF620" s="18">
        <f t="shared" si="867"/>
        <v>-11397</v>
      </c>
      <c r="AG620" s="18">
        <f t="shared" si="867"/>
        <v>13580</v>
      </c>
      <c r="AH620" s="18">
        <f t="shared" si="867"/>
        <v>16250</v>
      </c>
      <c r="AI620" s="18">
        <f t="shared" si="867"/>
        <v>-24155</v>
      </c>
      <c r="AJ620" s="18">
        <f t="shared" si="867"/>
        <v>479627</v>
      </c>
    </row>
    <row r="621" spans="1:36">
      <c r="A621" s="2" t="str">
        <f t="shared" si="848"/>
        <v>YE Mar-07</v>
      </c>
      <c r="B621" s="18">
        <f t="shared" ref="B621:AJ621" si="868">IF(OR(B482="C",B494="C"),"C",B494-B482)</f>
        <v>119330</v>
      </c>
      <c r="C621" s="18">
        <f t="shared" si="868"/>
        <v>153503</v>
      </c>
      <c r="D621" s="18">
        <f t="shared" si="868"/>
        <v>29891</v>
      </c>
      <c r="E621" s="18">
        <f t="shared" si="868"/>
        <v>31821</v>
      </c>
      <c r="F621" s="18">
        <f t="shared" si="868"/>
        <v>71907</v>
      </c>
      <c r="G621" s="18">
        <f t="shared" si="868"/>
        <v>-1164</v>
      </c>
      <c r="H621" s="18">
        <f t="shared" si="868"/>
        <v>-681</v>
      </c>
      <c r="I621" s="18">
        <f t="shared" si="868"/>
        <v>29602</v>
      </c>
      <c r="J621" s="18">
        <f t="shared" si="868"/>
        <v>7432</v>
      </c>
      <c r="K621" s="18">
        <f t="shared" si="868"/>
        <v>3147</v>
      </c>
      <c r="L621" s="18">
        <f t="shared" si="868"/>
        <v>40800</v>
      </c>
      <c r="M621" s="18">
        <f t="shared" si="868"/>
        <v>44821</v>
      </c>
      <c r="N621" s="18">
        <f t="shared" si="868"/>
        <v>-7318</v>
      </c>
      <c r="O621" s="18">
        <f t="shared" si="868"/>
        <v>-3442</v>
      </c>
      <c r="P621" s="18">
        <f t="shared" si="868"/>
        <v>2492</v>
      </c>
      <c r="Q621" s="18">
        <f t="shared" si="868"/>
        <v>2022</v>
      </c>
      <c r="R621" s="18">
        <f t="shared" si="868"/>
        <v>135121</v>
      </c>
      <c r="S621" s="18">
        <f t="shared" si="868"/>
        <v>141428</v>
      </c>
      <c r="T621" s="18">
        <f t="shared" si="868"/>
        <v>8146</v>
      </c>
      <c r="U621" s="18">
        <f t="shared" si="868"/>
        <v>20091</v>
      </c>
      <c r="V621" s="18">
        <f t="shared" si="868"/>
        <v>14928</v>
      </c>
      <c r="W621" s="18">
        <f t="shared" si="868"/>
        <v>17738</v>
      </c>
      <c r="X621" s="18">
        <f t="shared" si="868"/>
        <v>9408</v>
      </c>
      <c r="Y621" s="18">
        <f t="shared" si="868"/>
        <v>5730</v>
      </c>
      <c r="Z621" s="18">
        <f t="shared" si="868"/>
        <v>47809</v>
      </c>
      <c r="AA621" s="18">
        <f t="shared" si="868"/>
        <v>49237</v>
      </c>
      <c r="AB621" s="18">
        <f t="shared" si="868"/>
        <v>23258</v>
      </c>
      <c r="AC621" s="18">
        <f t="shared" si="868"/>
        <v>43927</v>
      </c>
      <c r="AD621" s="18">
        <f t="shared" si="868"/>
        <v>11432</v>
      </c>
      <c r="AE621" s="18">
        <f t="shared" si="868"/>
        <v>43128</v>
      </c>
      <c r="AF621" s="18">
        <f t="shared" si="868"/>
        <v>-1773</v>
      </c>
      <c r="AG621" s="18">
        <f t="shared" si="868"/>
        <v>15613</v>
      </c>
      <c r="AH621" s="18">
        <f t="shared" si="868"/>
        <v>26926</v>
      </c>
      <c r="AI621" s="18">
        <f t="shared" si="868"/>
        <v>-12156</v>
      </c>
      <c r="AJ621" s="18">
        <f t="shared" si="868"/>
        <v>934911</v>
      </c>
    </row>
    <row r="622" spans="1:36">
      <c r="A622" s="2" t="str">
        <f t="shared" si="848"/>
        <v>YE Apr-07</v>
      </c>
      <c r="B622" s="18">
        <f t="shared" ref="B622:AJ622" si="869">IF(OR(B483="C",B495="C"),"C",B495-B483)</f>
        <v>99699</v>
      </c>
      <c r="C622" s="18">
        <f t="shared" si="869"/>
        <v>199191</v>
      </c>
      <c r="D622" s="18">
        <f t="shared" si="869"/>
        <v>30006</v>
      </c>
      <c r="E622" s="18">
        <f t="shared" si="869"/>
        <v>43576</v>
      </c>
      <c r="F622" s="18">
        <f t="shared" si="869"/>
        <v>78587</v>
      </c>
      <c r="G622" s="18">
        <f t="shared" si="869"/>
        <v>-5097</v>
      </c>
      <c r="H622" s="18">
        <f t="shared" si="869"/>
        <v>-6155</v>
      </c>
      <c r="I622" s="18">
        <f t="shared" si="869"/>
        <v>32370</v>
      </c>
      <c r="J622" s="18">
        <f t="shared" si="869"/>
        <v>11174</v>
      </c>
      <c r="K622" s="18">
        <f t="shared" si="869"/>
        <v>10519</v>
      </c>
      <c r="L622" s="18">
        <f t="shared" si="869"/>
        <v>33159</v>
      </c>
      <c r="M622" s="18">
        <f t="shared" si="869"/>
        <v>47026</v>
      </c>
      <c r="N622" s="18">
        <f t="shared" si="869"/>
        <v>114</v>
      </c>
      <c r="O622" s="18">
        <f t="shared" si="869"/>
        <v>-6335</v>
      </c>
      <c r="P622" s="18">
        <f t="shared" si="869"/>
        <v>929</v>
      </c>
      <c r="Q622" s="18">
        <f t="shared" si="869"/>
        <v>-6708</v>
      </c>
      <c r="R622" s="18">
        <f t="shared" si="869"/>
        <v>142779</v>
      </c>
      <c r="S622" s="18">
        <f t="shared" si="869"/>
        <v>146452</v>
      </c>
      <c r="T622" s="18">
        <f t="shared" si="869"/>
        <v>11133</v>
      </c>
      <c r="U622" s="18">
        <f t="shared" si="869"/>
        <v>15388</v>
      </c>
      <c r="V622" s="18">
        <f t="shared" si="869"/>
        <v>16491</v>
      </c>
      <c r="W622" s="18">
        <f t="shared" si="869"/>
        <v>15265</v>
      </c>
      <c r="X622" s="18">
        <f t="shared" si="869"/>
        <v>8737</v>
      </c>
      <c r="Y622" s="18">
        <f t="shared" si="869"/>
        <v>64</v>
      </c>
      <c r="Z622" s="18">
        <f t="shared" si="869"/>
        <v>40562</v>
      </c>
      <c r="AA622" s="18">
        <f t="shared" si="869"/>
        <v>36767</v>
      </c>
      <c r="AB622" s="18">
        <f t="shared" si="869"/>
        <v>17512</v>
      </c>
      <c r="AC622" s="18">
        <f t="shared" si="869"/>
        <v>16332</v>
      </c>
      <c r="AD622" s="18">
        <f t="shared" si="869"/>
        <v>7585</v>
      </c>
      <c r="AE622" s="18">
        <f t="shared" si="869"/>
        <v>35119</v>
      </c>
      <c r="AF622" s="18">
        <f t="shared" si="869"/>
        <v>-5369</v>
      </c>
      <c r="AG622" s="18">
        <f t="shared" si="869"/>
        <v>14619</v>
      </c>
      <c r="AH622" s="18">
        <f t="shared" si="869"/>
        <v>18763</v>
      </c>
      <c r="AI622" s="18">
        <f t="shared" si="869"/>
        <v>-8839</v>
      </c>
      <c r="AJ622" s="18">
        <f t="shared" si="869"/>
        <v>904396</v>
      </c>
    </row>
    <row r="623" spans="1:36">
      <c r="A623" s="2" t="str">
        <f t="shared" si="848"/>
        <v>YE May-07</v>
      </c>
      <c r="B623" s="18">
        <f t="shared" ref="B623:AJ623" si="870">IF(OR(B484="C",B496="C"),"C",B496-B484)</f>
        <v>107730</v>
      </c>
      <c r="C623" s="18">
        <f t="shared" si="870"/>
        <v>216744</v>
      </c>
      <c r="D623" s="18">
        <f t="shared" si="870"/>
        <v>36258</v>
      </c>
      <c r="E623" s="18">
        <f t="shared" si="870"/>
        <v>48973</v>
      </c>
      <c r="F623" s="18">
        <f t="shared" si="870"/>
        <v>77682</v>
      </c>
      <c r="G623" s="18">
        <f t="shared" si="870"/>
        <v>9207</v>
      </c>
      <c r="H623" s="18">
        <f t="shared" si="870"/>
        <v>-2252</v>
      </c>
      <c r="I623" s="18">
        <f t="shared" si="870"/>
        <v>35647</v>
      </c>
      <c r="J623" s="18">
        <f t="shared" si="870"/>
        <v>17531</v>
      </c>
      <c r="K623" s="18">
        <f t="shared" si="870"/>
        <v>12370</v>
      </c>
      <c r="L623" s="18">
        <f t="shared" si="870"/>
        <v>42707</v>
      </c>
      <c r="M623" s="18">
        <f t="shared" si="870"/>
        <v>46993</v>
      </c>
      <c r="N623" s="18">
        <f t="shared" si="870"/>
        <v>-4416</v>
      </c>
      <c r="O623" s="18">
        <f t="shared" si="870"/>
        <v>-5839</v>
      </c>
      <c r="P623" s="18">
        <f t="shared" si="870"/>
        <v>3074</v>
      </c>
      <c r="Q623" s="18">
        <f t="shared" si="870"/>
        <v>-9744</v>
      </c>
      <c r="R623" s="18">
        <f t="shared" si="870"/>
        <v>141748</v>
      </c>
      <c r="S623" s="18">
        <f t="shared" si="870"/>
        <v>145951</v>
      </c>
      <c r="T623" s="18">
        <f t="shared" si="870"/>
        <v>11208</v>
      </c>
      <c r="U623" s="18">
        <f t="shared" si="870"/>
        <v>27878</v>
      </c>
      <c r="V623" s="18">
        <f t="shared" si="870"/>
        <v>13439</v>
      </c>
      <c r="W623" s="18">
        <f t="shared" si="870"/>
        <v>10523</v>
      </c>
      <c r="X623" s="18">
        <f t="shared" si="870"/>
        <v>8800</v>
      </c>
      <c r="Y623" s="18">
        <f t="shared" si="870"/>
        <v>-513</v>
      </c>
      <c r="Z623" s="18">
        <f t="shared" si="870"/>
        <v>32251</v>
      </c>
      <c r="AA623" s="18">
        <f t="shared" si="870"/>
        <v>41077</v>
      </c>
      <c r="AB623" s="18">
        <f t="shared" si="870"/>
        <v>16710</v>
      </c>
      <c r="AC623" s="18">
        <f t="shared" si="870"/>
        <v>4982</v>
      </c>
      <c r="AD623" s="18">
        <f t="shared" si="870"/>
        <v>8839</v>
      </c>
      <c r="AE623" s="18">
        <f t="shared" si="870"/>
        <v>38272</v>
      </c>
      <c r="AF623" s="18">
        <f t="shared" si="870"/>
        <v>457</v>
      </c>
      <c r="AG623" s="18">
        <f t="shared" si="870"/>
        <v>13023</v>
      </c>
      <c r="AH623" s="18">
        <f t="shared" si="870"/>
        <v>15219</v>
      </c>
      <c r="AI623" s="18">
        <f t="shared" si="870"/>
        <v>-4039</v>
      </c>
      <c r="AJ623" s="18">
        <f t="shared" si="870"/>
        <v>980281</v>
      </c>
    </row>
    <row r="624" spans="1:36">
      <c r="A624" s="2" t="str">
        <f t="shared" si="848"/>
        <v>YE Jun-07</v>
      </c>
      <c r="B624" s="18">
        <f t="shared" ref="B624:AJ624" si="871">IF(OR(B485="C",B497="C"),"C",B497-B485)</f>
        <v>111591</v>
      </c>
      <c r="C624" s="18">
        <f t="shared" si="871"/>
        <v>248491</v>
      </c>
      <c r="D624" s="18">
        <f t="shared" si="871"/>
        <v>35273</v>
      </c>
      <c r="E624" s="18">
        <f t="shared" si="871"/>
        <v>40692</v>
      </c>
      <c r="F624" s="18">
        <f t="shared" si="871"/>
        <v>82836</v>
      </c>
      <c r="G624" s="18">
        <f t="shared" si="871"/>
        <v>20660</v>
      </c>
      <c r="H624" s="18">
        <f t="shared" si="871"/>
        <v>5769</v>
      </c>
      <c r="I624" s="18">
        <f t="shared" si="871"/>
        <v>35814</v>
      </c>
      <c r="J624" s="18">
        <f t="shared" si="871"/>
        <v>21933</v>
      </c>
      <c r="K624" s="18">
        <f t="shared" si="871"/>
        <v>18589</v>
      </c>
      <c r="L624" s="18">
        <f t="shared" si="871"/>
        <v>44501</v>
      </c>
      <c r="M624" s="18">
        <f t="shared" si="871"/>
        <v>45045</v>
      </c>
      <c r="N624" s="18">
        <f t="shared" si="871"/>
        <v>-229</v>
      </c>
      <c r="O624" s="18">
        <f t="shared" si="871"/>
        <v>-2218</v>
      </c>
      <c r="P624" s="18">
        <f t="shared" si="871"/>
        <v>7448</v>
      </c>
      <c r="Q624" s="18">
        <f t="shared" si="871"/>
        <v>-7386</v>
      </c>
      <c r="R624" s="18">
        <f t="shared" si="871"/>
        <v>158309</v>
      </c>
      <c r="S624" s="18">
        <f t="shared" si="871"/>
        <v>157350</v>
      </c>
      <c r="T624" s="18">
        <f t="shared" si="871"/>
        <v>15659</v>
      </c>
      <c r="U624" s="18">
        <f t="shared" si="871"/>
        <v>38465</v>
      </c>
      <c r="V624" s="18">
        <f t="shared" si="871"/>
        <v>84750</v>
      </c>
      <c r="W624" s="18">
        <f t="shared" si="871"/>
        <v>13979</v>
      </c>
      <c r="X624" s="18">
        <f t="shared" si="871"/>
        <v>10269</v>
      </c>
      <c r="Y624" s="18">
        <f t="shared" si="871"/>
        <v>-1638</v>
      </c>
      <c r="Z624" s="18">
        <f t="shared" si="871"/>
        <v>107359</v>
      </c>
      <c r="AA624" s="18">
        <f t="shared" si="871"/>
        <v>49287</v>
      </c>
      <c r="AB624" s="18">
        <f t="shared" si="871"/>
        <v>19401</v>
      </c>
      <c r="AC624" s="18">
        <f t="shared" si="871"/>
        <v>15283</v>
      </c>
      <c r="AD624" s="18">
        <f t="shared" si="871"/>
        <v>9307</v>
      </c>
      <c r="AE624" s="18">
        <f t="shared" si="871"/>
        <v>40690</v>
      </c>
      <c r="AF624" s="18">
        <f t="shared" si="871"/>
        <v>14855</v>
      </c>
      <c r="AG624" s="18">
        <f t="shared" si="871"/>
        <v>13408</v>
      </c>
      <c r="AH624" s="18">
        <f t="shared" si="871"/>
        <v>16441</v>
      </c>
      <c r="AI624" s="18">
        <f t="shared" si="871"/>
        <v>2960</v>
      </c>
      <c r="AJ624" s="18">
        <f t="shared" si="871"/>
        <v>1210223</v>
      </c>
    </row>
    <row r="625" spans="1:36">
      <c r="A625" s="2" t="str">
        <f t="shared" si="848"/>
        <v>YE Jul-07</v>
      </c>
      <c r="B625" s="18">
        <f t="shared" ref="B625:AJ625" si="872">IF(OR(B486="C",B498="C"),"C",B498-B486)</f>
        <v>104966</v>
      </c>
      <c r="C625" s="18">
        <f t="shared" si="872"/>
        <v>364566</v>
      </c>
      <c r="D625" s="18">
        <f t="shared" si="872"/>
        <v>35832</v>
      </c>
      <c r="E625" s="18">
        <f t="shared" si="872"/>
        <v>30046</v>
      </c>
      <c r="F625" s="18">
        <f t="shared" si="872"/>
        <v>85517</v>
      </c>
      <c r="G625" s="18">
        <f t="shared" si="872"/>
        <v>45205</v>
      </c>
      <c r="H625" s="18">
        <f t="shared" si="872"/>
        <v>13542</v>
      </c>
      <c r="I625" s="18">
        <f t="shared" si="872"/>
        <v>32749</v>
      </c>
      <c r="J625" s="18">
        <f t="shared" si="872"/>
        <v>25478</v>
      </c>
      <c r="K625" s="18">
        <f t="shared" si="872"/>
        <v>21119</v>
      </c>
      <c r="L625" s="18">
        <f t="shared" si="872"/>
        <v>46384</v>
      </c>
      <c r="M625" s="18">
        <f t="shared" si="872"/>
        <v>39268</v>
      </c>
      <c r="N625" s="18">
        <f t="shared" si="872"/>
        <v>-8038</v>
      </c>
      <c r="O625" s="18">
        <f t="shared" si="872"/>
        <v>-6246</v>
      </c>
      <c r="P625" s="18">
        <f t="shared" si="872"/>
        <v>13604</v>
      </c>
      <c r="Q625" s="18">
        <f t="shared" si="872"/>
        <v>-7448</v>
      </c>
      <c r="R625" s="18">
        <f t="shared" si="872"/>
        <v>151258</v>
      </c>
      <c r="S625" s="18">
        <f t="shared" si="872"/>
        <v>143343</v>
      </c>
      <c r="T625" s="18">
        <f t="shared" si="872"/>
        <v>18411</v>
      </c>
      <c r="U625" s="18">
        <f t="shared" si="872"/>
        <v>42300</v>
      </c>
      <c r="V625" s="18">
        <f t="shared" si="872"/>
        <v>119082</v>
      </c>
      <c r="W625" s="18">
        <f t="shared" si="872"/>
        <v>12389</v>
      </c>
      <c r="X625" s="18">
        <f t="shared" si="872"/>
        <v>13051</v>
      </c>
      <c r="Y625" s="18">
        <f t="shared" si="872"/>
        <v>-1436</v>
      </c>
      <c r="Z625" s="18">
        <f t="shared" si="872"/>
        <v>143087</v>
      </c>
      <c r="AA625" s="18">
        <f t="shared" si="872"/>
        <v>53791</v>
      </c>
      <c r="AB625" s="18">
        <f t="shared" si="872"/>
        <v>23281</v>
      </c>
      <c r="AC625" s="18">
        <f t="shared" si="872"/>
        <v>62070</v>
      </c>
      <c r="AD625" s="18">
        <f t="shared" si="872"/>
        <v>9189</v>
      </c>
      <c r="AE625" s="18">
        <f t="shared" si="872"/>
        <v>44825</v>
      </c>
      <c r="AF625" s="18">
        <f t="shared" si="872"/>
        <v>4128</v>
      </c>
      <c r="AG625" s="18">
        <f t="shared" si="872"/>
        <v>13625</v>
      </c>
      <c r="AH625" s="18">
        <f t="shared" si="872"/>
        <v>16352</v>
      </c>
      <c r="AI625" s="18">
        <f t="shared" si="872"/>
        <v>4836</v>
      </c>
      <c r="AJ625" s="18">
        <f t="shared" si="872"/>
        <v>1423690</v>
      </c>
    </row>
    <row r="626" spans="1:36">
      <c r="A626" s="2" t="str">
        <f t="shared" si="848"/>
        <v>YE Aug-07</v>
      </c>
      <c r="B626" s="18">
        <f t="shared" ref="B626:AJ626" si="873">IF(OR(B487="C",B499="C"),"C",B499-B487)</f>
        <v>105850</v>
      </c>
      <c r="C626" s="18">
        <f t="shared" si="873"/>
        <v>392487</v>
      </c>
      <c r="D626" s="18">
        <f t="shared" si="873"/>
        <v>39302</v>
      </c>
      <c r="E626" s="18">
        <f t="shared" si="873"/>
        <v>37046</v>
      </c>
      <c r="F626" s="18">
        <f t="shared" si="873"/>
        <v>79768</v>
      </c>
      <c r="G626" s="18">
        <f t="shared" si="873"/>
        <v>22440</v>
      </c>
      <c r="H626" s="18">
        <f t="shared" si="873"/>
        <v>14756</v>
      </c>
      <c r="I626" s="18">
        <f t="shared" si="873"/>
        <v>31482</v>
      </c>
      <c r="J626" s="18">
        <f t="shared" si="873"/>
        <v>27489</v>
      </c>
      <c r="K626" s="18">
        <f t="shared" si="873"/>
        <v>19659</v>
      </c>
      <c r="L626" s="18">
        <f t="shared" si="873"/>
        <v>37241</v>
      </c>
      <c r="M626" s="18">
        <f t="shared" si="873"/>
        <v>22465</v>
      </c>
      <c r="N626" s="18">
        <f t="shared" si="873"/>
        <v>7390</v>
      </c>
      <c r="O626" s="18">
        <f t="shared" si="873"/>
        <v>-6758</v>
      </c>
      <c r="P626" s="18">
        <f t="shared" si="873"/>
        <v>14116</v>
      </c>
      <c r="Q626" s="18">
        <f t="shared" si="873"/>
        <v>-3616</v>
      </c>
      <c r="R626" s="18">
        <f t="shared" si="873"/>
        <v>147517</v>
      </c>
      <c r="S626" s="18">
        <f t="shared" si="873"/>
        <v>134193</v>
      </c>
      <c r="T626" s="18">
        <f t="shared" si="873"/>
        <v>19151</v>
      </c>
      <c r="U626" s="18">
        <f t="shared" si="873"/>
        <v>54178</v>
      </c>
      <c r="V626" s="18">
        <f t="shared" si="873"/>
        <v>155718</v>
      </c>
      <c r="W626" s="18">
        <f t="shared" si="873"/>
        <v>14610</v>
      </c>
      <c r="X626" s="18">
        <f t="shared" si="873"/>
        <v>14212</v>
      </c>
      <c r="Y626" s="18">
        <f t="shared" si="873"/>
        <v>487</v>
      </c>
      <c r="Z626" s="18">
        <f t="shared" si="873"/>
        <v>185026</v>
      </c>
      <c r="AA626" s="18">
        <f t="shared" si="873"/>
        <v>54656</v>
      </c>
      <c r="AB626" s="18">
        <f t="shared" si="873"/>
        <v>29112</v>
      </c>
      <c r="AC626" s="18">
        <f t="shared" si="873"/>
        <v>62812</v>
      </c>
      <c r="AD626" s="18">
        <f t="shared" si="873"/>
        <v>9959</v>
      </c>
      <c r="AE626" s="18">
        <f t="shared" si="873"/>
        <v>45696</v>
      </c>
      <c r="AF626" s="18">
        <f t="shared" si="873"/>
        <v>4633</v>
      </c>
      <c r="AG626" s="18">
        <f t="shared" si="873"/>
        <v>14893</v>
      </c>
      <c r="AH626" s="18">
        <f t="shared" si="873"/>
        <v>13591</v>
      </c>
      <c r="AI626" s="18">
        <f t="shared" si="873"/>
        <v>10112</v>
      </c>
      <c r="AJ626" s="18">
        <f t="shared" si="873"/>
        <v>1492442</v>
      </c>
    </row>
    <row r="627" spans="1:36">
      <c r="A627" s="2" t="str">
        <f t="shared" si="848"/>
        <v>YE Sep-07</v>
      </c>
      <c r="B627" s="18">
        <f t="shared" ref="B627:AJ627" si="874">IF(OR(B488="C",B500="C"),"C",B500-B488)</f>
        <v>102506</v>
      </c>
      <c r="C627" s="18">
        <f t="shared" si="874"/>
        <v>417299</v>
      </c>
      <c r="D627" s="18">
        <f t="shared" si="874"/>
        <v>40624</v>
      </c>
      <c r="E627" s="18">
        <f t="shared" si="874"/>
        <v>44974</v>
      </c>
      <c r="F627" s="18">
        <f t="shared" si="874"/>
        <v>71087</v>
      </c>
      <c r="G627" s="18">
        <f t="shared" si="874"/>
        <v>34687</v>
      </c>
      <c r="H627" s="18">
        <f t="shared" si="874"/>
        <v>7457</v>
      </c>
      <c r="I627" s="18">
        <f t="shared" si="874"/>
        <v>33173</v>
      </c>
      <c r="J627" s="18">
        <f t="shared" si="874"/>
        <v>28468</v>
      </c>
      <c r="K627" s="18">
        <f t="shared" si="874"/>
        <v>7051</v>
      </c>
      <c r="L627" s="18">
        <f t="shared" si="874"/>
        <v>43287</v>
      </c>
      <c r="M627" s="18">
        <f t="shared" si="874"/>
        <v>7408</v>
      </c>
      <c r="N627" s="18">
        <f t="shared" si="874"/>
        <v>2912</v>
      </c>
      <c r="O627" s="18">
        <f t="shared" si="874"/>
        <v>-6584</v>
      </c>
      <c r="P627" s="18">
        <f t="shared" si="874"/>
        <v>16957</v>
      </c>
      <c r="Q627" s="18">
        <f t="shared" si="874"/>
        <v>-1340</v>
      </c>
      <c r="R627" s="18">
        <f t="shared" si="874"/>
        <v>139443</v>
      </c>
      <c r="S627" s="18">
        <f t="shared" si="874"/>
        <v>127954</v>
      </c>
      <c r="T627" s="18">
        <f t="shared" si="874"/>
        <v>26266</v>
      </c>
      <c r="U627" s="18">
        <f t="shared" si="874"/>
        <v>47906</v>
      </c>
      <c r="V627" s="18">
        <f t="shared" si="874"/>
        <v>151013</v>
      </c>
      <c r="W627" s="18">
        <f t="shared" si="874"/>
        <v>13872</v>
      </c>
      <c r="X627" s="18">
        <f t="shared" si="874"/>
        <v>15065</v>
      </c>
      <c r="Y627" s="18">
        <f t="shared" si="874"/>
        <v>1617</v>
      </c>
      <c r="Z627" s="18">
        <f t="shared" si="874"/>
        <v>181564</v>
      </c>
      <c r="AA627" s="18">
        <f t="shared" si="874"/>
        <v>57103</v>
      </c>
      <c r="AB627" s="18">
        <f t="shared" si="874"/>
        <v>40111</v>
      </c>
      <c r="AC627" s="18">
        <f t="shared" si="874"/>
        <v>66913</v>
      </c>
      <c r="AD627" s="18">
        <f t="shared" si="874"/>
        <v>10096</v>
      </c>
      <c r="AE627" s="18">
        <f t="shared" si="874"/>
        <v>46299</v>
      </c>
      <c r="AF627" s="18">
        <f t="shared" si="874"/>
        <v>11446</v>
      </c>
      <c r="AG627" s="18">
        <f t="shared" si="874"/>
        <v>15834</v>
      </c>
      <c r="AH627" s="18">
        <f t="shared" si="874"/>
        <v>10454</v>
      </c>
      <c r="AI627" s="18">
        <f t="shared" si="874"/>
        <v>15216</v>
      </c>
      <c r="AJ627" s="18">
        <f t="shared" si="874"/>
        <v>1518609</v>
      </c>
    </row>
    <row r="628" spans="1:36">
      <c r="A628" s="2" t="str">
        <f t="shared" si="848"/>
        <v>YE Oct-07</v>
      </c>
      <c r="B628" s="18">
        <f t="shared" ref="B628:AJ628" si="875">IF(OR(B489="C",B501="C"),"C",B501-B489)</f>
        <v>74331</v>
      </c>
      <c r="C628" s="18">
        <f t="shared" si="875"/>
        <v>369382</v>
      </c>
      <c r="D628" s="18">
        <f t="shared" si="875"/>
        <v>41279</v>
      </c>
      <c r="E628" s="18">
        <f t="shared" si="875"/>
        <v>51336</v>
      </c>
      <c r="F628" s="18">
        <f t="shared" si="875"/>
        <v>62813</v>
      </c>
      <c r="G628" s="18">
        <f t="shared" si="875"/>
        <v>33260</v>
      </c>
      <c r="H628" s="18">
        <f t="shared" si="875"/>
        <v>1603</v>
      </c>
      <c r="I628" s="18">
        <f t="shared" si="875"/>
        <v>31162</v>
      </c>
      <c r="J628" s="18">
        <f t="shared" si="875"/>
        <v>23506</v>
      </c>
      <c r="K628" s="18">
        <f t="shared" si="875"/>
        <v>7282</v>
      </c>
      <c r="L628" s="18">
        <f t="shared" si="875"/>
        <v>48910</v>
      </c>
      <c r="M628" s="18">
        <f t="shared" si="875"/>
        <v>-1104</v>
      </c>
      <c r="N628" s="18">
        <f t="shared" si="875"/>
        <v>6932</v>
      </c>
      <c r="O628" s="18">
        <f t="shared" si="875"/>
        <v>-6621</v>
      </c>
      <c r="P628" s="18">
        <f t="shared" si="875"/>
        <v>18687</v>
      </c>
      <c r="Q628" s="18">
        <f t="shared" si="875"/>
        <v>285</v>
      </c>
      <c r="R628" s="18">
        <f t="shared" si="875"/>
        <v>114789</v>
      </c>
      <c r="S628" s="18">
        <f t="shared" si="875"/>
        <v>104650</v>
      </c>
      <c r="T628" s="18">
        <f t="shared" si="875"/>
        <v>18062</v>
      </c>
      <c r="U628" s="18">
        <f t="shared" si="875"/>
        <v>47142</v>
      </c>
      <c r="V628" s="18">
        <f t="shared" si="875"/>
        <v>164595</v>
      </c>
      <c r="W628" s="18">
        <f t="shared" si="875"/>
        <v>13173</v>
      </c>
      <c r="X628" s="18">
        <f t="shared" si="875"/>
        <v>15537</v>
      </c>
      <c r="Y628" s="18">
        <f t="shared" si="875"/>
        <v>-6184</v>
      </c>
      <c r="Z628" s="18">
        <f t="shared" si="875"/>
        <v>187117</v>
      </c>
      <c r="AA628" s="18">
        <f t="shared" si="875"/>
        <v>49527</v>
      </c>
      <c r="AB628" s="18">
        <f t="shared" si="875"/>
        <v>37474</v>
      </c>
      <c r="AC628" s="18">
        <f t="shared" si="875"/>
        <v>76597</v>
      </c>
      <c r="AD628" s="18">
        <f t="shared" si="875"/>
        <v>4257</v>
      </c>
      <c r="AE628" s="18">
        <f t="shared" si="875"/>
        <v>42278</v>
      </c>
      <c r="AF628" s="18">
        <f t="shared" si="875"/>
        <v>4828</v>
      </c>
      <c r="AG628" s="18">
        <f t="shared" si="875"/>
        <v>14704</v>
      </c>
      <c r="AH628" s="18">
        <f t="shared" si="875"/>
        <v>1771</v>
      </c>
      <c r="AI628" s="18">
        <f t="shared" si="875"/>
        <v>17216</v>
      </c>
      <c r="AJ628" s="18">
        <f t="shared" si="875"/>
        <v>1378803</v>
      </c>
    </row>
    <row r="629" spans="1:36">
      <c r="A629" s="2" t="str">
        <f t="shared" si="848"/>
        <v>YE Nov-07</v>
      </c>
      <c r="B629" s="18">
        <f t="shared" ref="B629:AJ629" si="876">IF(OR(B490="C",B502="C"),"C",B502-B490)</f>
        <v>56174</v>
      </c>
      <c r="C629" s="18">
        <f t="shared" si="876"/>
        <v>393496</v>
      </c>
      <c r="D629" s="18">
        <f t="shared" si="876"/>
        <v>37534</v>
      </c>
      <c r="E629" s="18">
        <f t="shared" si="876"/>
        <v>27243</v>
      </c>
      <c r="F629" s="18">
        <f t="shared" si="876"/>
        <v>67900</v>
      </c>
      <c r="G629" s="18">
        <f t="shared" si="876"/>
        <v>39189</v>
      </c>
      <c r="H629" s="18">
        <f t="shared" si="876"/>
        <v>-27076</v>
      </c>
      <c r="I629" s="18">
        <f t="shared" si="876"/>
        <v>25335</v>
      </c>
      <c r="J629" s="18">
        <f t="shared" si="876"/>
        <v>19686</v>
      </c>
      <c r="K629" s="18">
        <f t="shared" si="876"/>
        <v>13855</v>
      </c>
      <c r="L629" s="18">
        <f t="shared" si="876"/>
        <v>43897</v>
      </c>
      <c r="M629" s="18">
        <f t="shared" si="876"/>
        <v>-5271</v>
      </c>
      <c r="N629" s="18">
        <f t="shared" si="876"/>
        <v>11181</v>
      </c>
      <c r="O629" s="18">
        <f t="shared" si="876"/>
        <v>-300</v>
      </c>
      <c r="P629" s="18">
        <f t="shared" si="876"/>
        <v>19852</v>
      </c>
      <c r="Q629" s="18">
        <f t="shared" si="876"/>
        <v>3380</v>
      </c>
      <c r="R629" s="18">
        <f t="shared" si="876"/>
        <v>92269</v>
      </c>
      <c r="S629" s="18">
        <f t="shared" si="876"/>
        <v>84017</v>
      </c>
      <c r="T629" s="18">
        <f t="shared" si="876"/>
        <v>10517</v>
      </c>
      <c r="U629" s="18">
        <f t="shared" si="876"/>
        <v>48280</v>
      </c>
      <c r="V629" s="18">
        <f t="shared" si="876"/>
        <v>173884</v>
      </c>
      <c r="W629" s="18">
        <f t="shared" si="876"/>
        <v>13045</v>
      </c>
      <c r="X629" s="18">
        <f t="shared" si="876"/>
        <v>18809</v>
      </c>
      <c r="Y629" s="18">
        <f t="shared" si="876"/>
        <v>-7444</v>
      </c>
      <c r="Z629" s="18">
        <f t="shared" si="876"/>
        <v>198289</v>
      </c>
      <c r="AA629" s="18">
        <f t="shared" si="876"/>
        <v>45507</v>
      </c>
      <c r="AB629" s="18">
        <f t="shared" si="876"/>
        <v>39215</v>
      </c>
      <c r="AC629" s="18">
        <f t="shared" si="876"/>
        <v>77171</v>
      </c>
      <c r="AD629" s="18">
        <f t="shared" si="876"/>
        <v>1573</v>
      </c>
      <c r="AE629" s="18">
        <f t="shared" si="876"/>
        <v>39092</v>
      </c>
      <c r="AF629" s="18">
        <f t="shared" si="876"/>
        <v>6523</v>
      </c>
      <c r="AG629" s="18">
        <f t="shared" si="876"/>
        <v>15675</v>
      </c>
      <c r="AH629" s="18">
        <f t="shared" si="876"/>
        <v>-329</v>
      </c>
      <c r="AI629" s="18">
        <f t="shared" si="876"/>
        <v>16100</v>
      </c>
      <c r="AJ629" s="18">
        <f t="shared" si="876"/>
        <v>1315963</v>
      </c>
    </row>
    <row r="630" spans="1:36">
      <c r="A630" s="2" t="str">
        <f t="shared" si="848"/>
        <v>YE Dec-07</v>
      </c>
      <c r="B630" s="18">
        <f t="shared" ref="B630:AJ630" si="877">IF(OR(B491="C",B503="C"),"C",B503-B491)</f>
        <v>50473</v>
      </c>
      <c r="C630" s="18">
        <f t="shared" si="877"/>
        <v>377090</v>
      </c>
      <c r="D630" s="18">
        <f t="shared" si="877"/>
        <v>30703</v>
      </c>
      <c r="E630" s="18">
        <f t="shared" si="877"/>
        <v>15455</v>
      </c>
      <c r="F630" s="18">
        <f t="shared" si="877"/>
        <v>61629</v>
      </c>
      <c r="G630" s="18">
        <f t="shared" si="877"/>
        <v>24650</v>
      </c>
      <c r="H630" s="18">
        <f t="shared" si="877"/>
        <v>-30271</v>
      </c>
      <c r="I630" s="18">
        <f t="shared" si="877"/>
        <v>20766</v>
      </c>
      <c r="J630" s="18">
        <f t="shared" si="877"/>
        <v>25586</v>
      </c>
      <c r="K630" s="18">
        <f t="shared" si="877"/>
        <v>20494</v>
      </c>
      <c r="L630" s="18">
        <f t="shared" si="877"/>
        <v>31734</v>
      </c>
      <c r="M630" s="18">
        <f t="shared" si="877"/>
        <v>-9717</v>
      </c>
      <c r="N630" s="18">
        <f t="shared" si="877"/>
        <v>10286</v>
      </c>
      <c r="O630" s="18">
        <f t="shared" si="877"/>
        <v>3227</v>
      </c>
      <c r="P630" s="18">
        <f t="shared" si="877"/>
        <v>18494</v>
      </c>
      <c r="Q630" s="18">
        <f t="shared" si="877"/>
        <v>4068</v>
      </c>
      <c r="R630" s="18">
        <f t="shared" si="877"/>
        <v>93319</v>
      </c>
      <c r="S630" s="18">
        <f t="shared" si="877"/>
        <v>86891</v>
      </c>
      <c r="T630" s="18">
        <f t="shared" si="877"/>
        <v>7663</v>
      </c>
      <c r="U630" s="18">
        <f t="shared" si="877"/>
        <v>46759</v>
      </c>
      <c r="V630" s="18">
        <f t="shared" si="877"/>
        <v>165298</v>
      </c>
      <c r="W630" s="18">
        <f t="shared" si="877"/>
        <v>12805</v>
      </c>
      <c r="X630" s="18">
        <f t="shared" si="877"/>
        <v>16780</v>
      </c>
      <c r="Y630" s="18">
        <f t="shared" si="877"/>
        <v>-10682</v>
      </c>
      <c r="Z630" s="18">
        <f t="shared" si="877"/>
        <v>184199</v>
      </c>
      <c r="AA630" s="18">
        <f t="shared" si="877"/>
        <v>39805</v>
      </c>
      <c r="AB630" s="18">
        <f t="shared" si="877"/>
        <v>40237</v>
      </c>
      <c r="AC630" s="18">
        <f t="shared" si="877"/>
        <v>73374</v>
      </c>
      <c r="AD630" s="18">
        <f t="shared" si="877"/>
        <v>1097</v>
      </c>
      <c r="AE630" s="18">
        <f t="shared" si="877"/>
        <v>32313</v>
      </c>
      <c r="AF630" s="18">
        <f t="shared" si="877"/>
        <v>5111</v>
      </c>
      <c r="AG630" s="18">
        <f t="shared" si="877"/>
        <v>12807</v>
      </c>
      <c r="AH630" s="18">
        <f t="shared" si="877"/>
        <v>-3337</v>
      </c>
      <c r="AI630" s="18">
        <f t="shared" si="877"/>
        <v>16395</v>
      </c>
      <c r="AJ630" s="18">
        <f t="shared" si="877"/>
        <v>1204418</v>
      </c>
    </row>
    <row r="631" spans="1:36">
      <c r="A631" s="2" t="str">
        <f t="shared" si="848"/>
        <v>YE Jan-08</v>
      </c>
      <c r="B631" s="18">
        <f t="shared" ref="B631:AJ631" si="878">IF(OR(B492="C",B504="C"),"C",B504-B492)</f>
        <v>-2193</v>
      </c>
      <c r="C631" s="18">
        <f t="shared" si="878"/>
        <v>378502</v>
      </c>
      <c r="D631" s="18">
        <f t="shared" si="878"/>
        <v>24867</v>
      </c>
      <c r="E631" s="18">
        <f t="shared" si="878"/>
        <v>22121</v>
      </c>
      <c r="F631" s="18">
        <f t="shared" si="878"/>
        <v>64057</v>
      </c>
      <c r="G631" s="18">
        <f t="shared" si="878"/>
        <v>32521</v>
      </c>
      <c r="H631" s="18">
        <f t="shared" si="878"/>
        <v>-39429</v>
      </c>
      <c r="I631" s="18">
        <f t="shared" si="878"/>
        <v>3004</v>
      </c>
      <c r="J631" s="18">
        <f t="shared" si="878"/>
        <v>39980</v>
      </c>
      <c r="K631" s="18">
        <f t="shared" si="878"/>
        <v>28237</v>
      </c>
      <c r="L631" s="18">
        <f t="shared" si="878"/>
        <v>7338</v>
      </c>
      <c r="M631" s="18">
        <f t="shared" si="878"/>
        <v>-15191</v>
      </c>
      <c r="N631" s="18">
        <f t="shared" si="878"/>
        <v>1773</v>
      </c>
      <c r="O631" s="18">
        <f t="shared" si="878"/>
        <v>6558</v>
      </c>
      <c r="P631" s="18">
        <f t="shared" si="878"/>
        <v>18239</v>
      </c>
      <c r="Q631" s="18">
        <f t="shared" si="878"/>
        <v>9557</v>
      </c>
      <c r="R631" s="18">
        <f t="shared" si="878"/>
        <v>92492</v>
      </c>
      <c r="S631" s="18">
        <f t="shared" si="878"/>
        <v>75604</v>
      </c>
      <c r="T631" s="18">
        <f t="shared" si="878"/>
        <v>20457</v>
      </c>
      <c r="U631" s="18">
        <f t="shared" si="878"/>
        <v>60778</v>
      </c>
      <c r="V631" s="18">
        <f t="shared" si="878"/>
        <v>209554</v>
      </c>
      <c r="W631" s="18">
        <f t="shared" si="878"/>
        <v>12484</v>
      </c>
      <c r="X631" s="18">
        <f t="shared" si="878"/>
        <v>10576</v>
      </c>
      <c r="Y631" s="18">
        <f t="shared" si="878"/>
        <v>5008</v>
      </c>
      <c r="Z631" s="18">
        <f t="shared" si="878"/>
        <v>237620</v>
      </c>
      <c r="AA631" s="18">
        <f t="shared" si="878"/>
        <v>34449</v>
      </c>
      <c r="AB631" s="18">
        <f t="shared" si="878"/>
        <v>43813</v>
      </c>
      <c r="AC631" s="18">
        <f t="shared" si="878"/>
        <v>67607</v>
      </c>
      <c r="AD631" s="18">
        <f t="shared" si="878"/>
        <v>-878</v>
      </c>
      <c r="AE631" s="18">
        <f t="shared" si="878"/>
        <v>40685</v>
      </c>
      <c r="AF631" s="18">
        <f t="shared" si="878"/>
        <v>3438</v>
      </c>
      <c r="AG631" s="18">
        <f t="shared" si="878"/>
        <v>9550</v>
      </c>
      <c r="AH631" s="18">
        <f t="shared" si="878"/>
        <v>-6997</v>
      </c>
      <c r="AI631" s="18">
        <f t="shared" si="878"/>
        <v>22395</v>
      </c>
      <c r="AJ631" s="18">
        <f t="shared" si="878"/>
        <v>1205364</v>
      </c>
    </row>
    <row r="632" spans="1:36">
      <c r="A632" s="2" t="str">
        <f t="shared" si="848"/>
        <v>YE Feb-08</v>
      </c>
      <c r="B632" s="18">
        <f t="shared" ref="B632:AJ632" si="879">IF(OR(B493="C",B505="C"),"C",B505-B493)</f>
        <v>-20226</v>
      </c>
      <c r="C632" s="18">
        <f t="shared" si="879"/>
        <v>387313</v>
      </c>
      <c r="D632" s="18">
        <f t="shared" si="879"/>
        <v>1586</v>
      </c>
      <c r="E632" s="18">
        <f t="shared" si="879"/>
        <v>18848</v>
      </c>
      <c r="F632" s="18">
        <f t="shared" si="879"/>
        <v>65675</v>
      </c>
      <c r="G632" s="18">
        <f t="shared" si="879"/>
        <v>51400</v>
      </c>
      <c r="H632" s="18">
        <f t="shared" si="879"/>
        <v>-46602</v>
      </c>
      <c r="I632" s="18">
        <f t="shared" si="879"/>
        <v>-10394</v>
      </c>
      <c r="J632" s="18">
        <f t="shared" si="879"/>
        <v>45610</v>
      </c>
      <c r="K632" s="18">
        <f t="shared" si="879"/>
        <v>21627</v>
      </c>
      <c r="L632" s="18">
        <f t="shared" si="879"/>
        <v>16878</v>
      </c>
      <c r="M632" s="18">
        <f t="shared" si="879"/>
        <v>-26968</v>
      </c>
      <c r="N632" s="18">
        <f t="shared" si="879"/>
        <v>-5715</v>
      </c>
      <c r="O632" s="18">
        <f t="shared" si="879"/>
        <v>695</v>
      </c>
      <c r="P632" s="18">
        <f t="shared" si="879"/>
        <v>11469</v>
      </c>
      <c r="Q632" s="18">
        <f t="shared" si="879"/>
        <v>4793</v>
      </c>
      <c r="R632" s="18">
        <f t="shared" si="879"/>
        <v>95537</v>
      </c>
      <c r="S632" s="18">
        <f t="shared" si="879"/>
        <v>80060</v>
      </c>
      <c r="T632" s="18">
        <f t="shared" si="879"/>
        <v>24588</v>
      </c>
      <c r="U632" s="18">
        <f t="shared" si="879"/>
        <v>70019</v>
      </c>
      <c r="V632" s="18">
        <f t="shared" si="879"/>
        <v>211355</v>
      </c>
      <c r="W632" s="18">
        <f t="shared" si="879"/>
        <v>14913</v>
      </c>
      <c r="X632" s="18">
        <f t="shared" si="879"/>
        <v>3636</v>
      </c>
      <c r="Y632" s="18">
        <f t="shared" si="879"/>
        <v>7281</v>
      </c>
      <c r="Z632" s="18">
        <f t="shared" si="879"/>
        <v>237185</v>
      </c>
      <c r="AA632" s="18">
        <f t="shared" si="879"/>
        <v>16959</v>
      </c>
      <c r="AB632" s="18">
        <f t="shared" si="879"/>
        <v>27678</v>
      </c>
      <c r="AC632" s="18">
        <f t="shared" si="879"/>
        <v>73144</v>
      </c>
      <c r="AD632" s="18">
        <f t="shared" si="879"/>
        <v>-5197</v>
      </c>
      <c r="AE632" s="18">
        <f t="shared" si="879"/>
        <v>37553</v>
      </c>
      <c r="AF632" s="18">
        <f t="shared" si="879"/>
        <v>11046</v>
      </c>
      <c r="AG632" s="18">
        <f t="shared" si="879"/>
        <v>7403</v>
      </c>
      <c r="AH632" s="18">
        <f t="shared" si="879"/>
        <v>-12390</v>
      </c>
      <c r="AI632" s="18">
        <f t="shared" si="879"/>
        <v>28236</v>
      </c>
      <c r="AJ632" s="18">
        <f t="shared" si="879"/>
        <v>1127758</v>
      </c>
    </row>
    <row r="633" spans="1:36">
      <c r="A633" s="2" t="str">
        <f t="shared" si="848"/>
        <v>YE Mar-08</v>
      </c>
      <c r="B633" s="18">
        <f t="shared" ref="B633:AJ633" si="880">IF(OR(B494="C",B506="C"),"C",B506-B494)</f>
        <v>-17810</v>
      </c>
      <c r="C633" s="18">
        <f t="shared" si="880"/>
        <v>319852</v>
      </c>
      <c r="D633" s="18">
        <f t="shared" si="880"/>
        <v>381</v>
      </c>
      <c r="E633" s="18">
        <f t="shared" si="880"/>
        <v>-2121</v>
      </c>
      <c r="F633" s="18">
        <f t="shared" si="880"/>
        <v>58699</v>
      </c>
      <c r="G633" s="18">
        <f t="shared" si="880"/>
        <v>42919</v>
      </c>
      <c r="H633" s="18">
        <f t="shared" si="880"/>
        <v>-46074</v>
      </c>
      <c r="I633" s="18">
        <f t="shared" si="880"/>
        <v>-10445</v>
      </c>
      <c r="J633" s="18">
        <f t="shared" si="880"/>
        <v>49939</v>
      </c>
      <c r="K633" s="18">
        <f t="shared" si="880"/>
        <v>22210</v>
      </c>
      <c r="L633" s="18">
        <f t="shared" si="880"/>
        <v>21152</v>
      </c>
      <c r="M633" s="18">
        <f t="shared" si="880"/>
        <v>-32878</v>
      </c>
      <c r="N633" s="18">
        <f t="shared" si="880"/>
        <v>-3247</v>
      </c>
      <c r="O633" s="18">
        <f t="shared" si="880"/>
        <v>6265</v>
      </c>
      <c r="P633" s="18">
        <f t="shared" si="880"/>
        <v>12363</v>
      </c>
      <c r="Q633" s="18">
        <f t="shared" si="880"/>
        <v>3132</v>
      </c>
      <c r="R633" s="18">
        <f t="shared" si="880"/>
        <v>107419</v>
      </c>
      <c r="S633" s="18">
        <f t="shared" si="880"/>
        <v>95073</v>
      </c>
      <c r="T633" s="18">
        <f t="shared" si="880"/>
        <v>32854</v>
      </c>
      <c r="U633" s="18">
        <f t="shared" si="880"/>
        <v>82125</v>
      </c>
      <c r="V633" s="18">
        <f t="shared" si="880"/>
        <v>260514</v>
      </c>
      <c r="W633" s="18">
        <f t="shared" si="880"/>
        <v>20257</v>
      </c>
      <c r="X633" s="18">
        <f t="shared" si="880"/>
        <v>9620</v>
      </c>
      <c r="Y633" s="18">
        <f t="shared" si="880"/>
        <v>10259</v>
      </c>
      <c r="Z633" s="18">
        <f t="shared" si="880"/>
        <v>300649</v>
      </c>
      <c r="AA633" s="18">
        <f t="shared" si="880"/>
        <v>28975</v>
      </c>
      <c r="AB633" s="18">
        <f t="shared" si="880"/>
        <v>28408</v>
      </c>
      <c r="AC633" s="18">
        <f t="shared" si="880"/>
        <v>77344</v>
      </c>
      <c r="AD633" s="18">
        <f t="shared" si="880"/>
        <v>-4681</v>
      </c>
      <c r="AE633" s="18">
        <f t="shared" si="880"/>
        <v>41746</v>
      </c>
      <c r="AF633" s="18">
        <f t="shared" si="880"/>
        <v>-1961</v>
      </c>
      <c r="AG633" s="18">
        <f t="shared" si="880"/>
        <v>3828</v>
      </c>
      <c r="AH633" s="18">
        <f t="shared" si="880"/>
        <v>-17936</v>
      </c>
      <c r="AI633" s="18">
        <f t="shared" si="880"/>
        <v>23660</v>
      </c>
      <c r="AJ633" s="18">
        <f t="shared" si="880"/>
        <v>1126775</v>
      </c>
    </row>
    <row r="634" spans="1:36">
      <c r="A634" s="2" t="str">
        <f t="shared" ref="A634:A665" si="881">A507</f>
        <v>YE Apr-08</v>
      </c>
      <c r="B634" s="18">
        <f t="shared" ref="B634:AJ634" si="882">IF(OR(B495="C",B507="C"),"C",B507-B495)</f>
        <v>-18774</v>
      </c>
      <c r="C634" s="18">
        <f t="shared" si="882"/>
        <v>307458</v>
      </c>
      <c r="D634" s="18">
        <f t="shared" si="882"/>
        <v>-13351</v>
      </c>
      <c r="E634" s="18">
        <f t="shared" si="882"/>
        <v>-7360</v>
      </c>
      <c r="F634" s="18">
        <f t="shared" si="882"/>
        <v>33410</v>
      </c>
      <c r="G634" s="18">
        <f t="shared" si="882"/>
        <v>38141</v>
      </c>
      <c r="H634" s="18">
        <f t="shared" si="882"/>
        <v>-54198</v>
      </c>
      <c r="I634" s="18">
        <f t="shared" si="882"/>
        <v>-20359</v>
      </c>
      <c r="J634" s="18">
        <f t="shared" si="882"/>
        <v>39664</v>
      </c>
      <c r="K634" s="18">
        <f t="shared" si="882"/>
        <v>13098</v>
      </c>
      <c r="L634" s="18">
        <f t="shared" si="882"/>
        <v>12129</v>
      </c>
      <c r="M634" s="18">
        <f t="shared" si="882"/>
        <v>-38758</v>
      </c>
      <c r="N634" s="18">
        <f t="shared" si="882"/>
        <v>1296</v>
      </c>
      <c r="O634" s="18">
        <f t="shared" si="882"/>
        <v>7740</v>
      </c>
      <c r="P634" s="18">
        <f t="shared" si="882"/>
        <v>10509</v>
      </c>
      <c r="Q634" s="18">
        <f t="shared" si="882"/>
        <v>6966</v>
      </c>
      <c r="R634" s="18">
        <f t="shared" si="882"/>
        <v>118782</v>
      </c>
      <c r="S634" s="18">
        <f t="shared" si="882"/>
        <v>109455</v>
      </c>
      <c r="T634" s="18">
        <f t="shared" si="882"/>
        <v>26989</v>
      </c>
      <c r="U634" s="18">
        <f t="shared" si="882"/>
        <v>68167</v>
      </c>
      <c r="V634" s="18">
        <f t="shared" si="882"/>
        <v>235972</v>
      </c>
      <c r="W634" s="18">
        <f t="shared" si="882"/>
        <v>18431</v>
      </c>
      <c r="X634" s="18">
        <f t="shared" si="882"/>
        <v>10284</v>
      </c>
      <c r="Y634" s="18">
        <f t="shared" si="882"/>
        <v>15581</v>
      </c>
      <c r="Z634" s="18">
        <f t="shared" si="882"/>
        <v>280267</v>
      </c>
      <c r="AA634" s="18">
        <f t="shared" si="882"/>
        <v>29962</v>
      </c>
      <c r="AB634" s="18">
        <f t="shared" si="882"/>
        <v>18746</v>
      </c>
      <c r="AC634" s="18">
        <f t="shared" si="882"/>
        <v>80437</v>
      </c>
      <c r="AD634" s="18">
        <f t="shared" si="882"/>
        <v>-12604</v>
      </c>
      <c r="AE634" s="18">
        <f t="shared" si="882"/>
        <v>31664</v>
      </c>
      <c r="AF634" s="18">
        <f t="shared" si="882"/>
        <v>-7200</v>
      </c>
      <c r="AG634" s="18">
        <f t="shared" si="882"/>
        <v>1656</v>
      </c>
      <c r="AH634" s="18">
        <f t="shared" si="882"/>
        <v>-16923</v>
      </c>
      <c r="AI634" s="18">
        <f t="shared" si="882"/>
        <v>23867</v>
      </c>
      <c r="AJ634" s="18">
        <f t="shared" si="882"/>
        <v>961430</v>
      </c>
    </row>
    <row r="635" spans="1:36">
      <c r="A635" s="2" t="str">
        <f t="shared" si="881"/>
        <v>YE May-08</v>
      </c>
      <c r="B635" s="18">
        <f t="shared" ref="B635:AJ635" si="883">IF(OR(B496="C",B508="C"),"C",B508-B496)</f>
        <v>-26979</v>
      </c>
      <c r="C635" s="18">
        <f t="shared" si="883"/>
        <v>334351</v>
      </c>
      <c r="D635" s="18">
        <f t="shared" si="883"/>
        <v>-20267</v>
      </c>
      <c r="E635" s="18">
        <f t="shared" si="883"/>
        <v>-12268</v>
      </c>
      <c r="F635" s="18">
        <f t="shared" si="883"/>
        <v>29341</v>
      </c>
      <c r="G635" s="18">
        <f t="shared" si="883"/>
        <v>33036</v>
      </c>
      <c r="H635" s="18">
        <f t="shared" si="883"/>
        <v>-53569</v>
      </c>
      <c r="I635" s="18">
        <f t="shared" si="883"/>
        <v>-23893</v>
      </c>
      <c r="J635" s="18">
        <f t="shared" si="883"/>
        <v>31085</v>
      </c>
      <c r="K635" s="18">
        <f t="shared" si="883"/>
        <v>14225</v>
      </c>
      <c r="L635" s="18">
        <f t="shared" si="883"/>
        <v>6619</v>
      </c>
      <c r="M635" s="18">
        <f t="shared" si="883"/>
        <v>-38309</v>
      </c>
      <c r="N635" s="18">
        <f t="shared" si="883"/>
        <v>3227</v>
      </c>
      <c r="O635" s="18">
        <f t="shared" si="883"/>
        <v>7883</v>
      </c>
      <c r="P635" s="18">
        <f t="shared" si="883"/>
        <v>8343</v>
      </c>
      <c r="Q635" s="18">
        <f t="shared" si="883"/>
        <v>7938</v>
      </c>
      <c r="R635" s="18">
        <f t="shared" si="883"/>
        <v>132598</v>
      </c>
      <c r="S635" s="18">
        <f t="shared" si="883"/>
        <v>121486</v>
      </c>
      <c r="T635" s="18">
        <f t="shared" si="883"/>
        <v>29333</v>
      </c>
      <c r="U635" s="18">
        <f t="shared" si="883"/>
        <v>54611</v>
      </c>
      <c r="V635" s="18">
        <f t="shared" si="883"/>
        <v>243329</v>
      </c>
      <c r="W635" s="18">
        <f t="shared" si="883"/>
        <v>22973</v>
      </c>
      <c r="X635" s="18">
        <f t="shared" si="883"/>
        <v>12944</v>
      </c>
      <c r="Y635" s="18">
        <f t="shared" si="883"/>
        <v>18707</v>
      </c>
      <c r="Z635" s="18">
        <f t="shared" si="883"/>
        <v>297951</v>
      </c>
      <c r="AA635" s="18">
        <f t="shared" si="883"/>
        <v>25592</v>
      </c>
      <c r="AB635" s="18">
        <f t="shared" si="883"/>
        <v>14130</v>
      </c>
      <c r="AC635" s="18">
        <f t="shared" si="883"/>
        <v>89129</v>
      </c>
      <c r="AD635" s="18">
        <f t="shared" si="883"/>
        <v>-16747</v>
      </c>
      <c r="AE635" s="18">
        <f t="shared" si="883"/>
        <v>27417</v>
      </c>
      <c r="AF635" s="18">
        <f t="shared" si="883"/>
        <v>-13945</v>
      </c>
      <c r="AG635" s="18">
        <f t="shared" si="883"/>
        <v>1171</v>
      </c>
      <c r="AH635" s="18">
        <f t="shared" si="883"/>
        <v>-14301</v>
      </c>
      <c r="AI635" s="18">
        <f t="shared" si="883"/>
        <v>20943</v>
      </c>
      <c r="AJ635" s="18">
        <f t="shared" si="883"/>
        <v>948653</v>
      </c>
    </row>
    <row r="636" spans="1:36">
      <c r="A636" s="2" t="str">
        <f t="shared" si="881"/>
        <v>YE Jun-08</v>
      </c>
      <c r="B636" s="18">
        <f t="shared" ref="B636:AJ636" si="884">IF(OR(B497="C",B509="C"),"C",B509-B497)</f>
        <v>-37052</v>
      </c>
      <c r="C636" s="18">
        <f t="shared" si="884"/>
        <v>306658</v>
      </c>
      <c r="D636" s="18">
        <f t="shared" si="884"/>
        <v>-26014</v>
      </c>
      <c r="E636" s="18">
        <f t="shared" si="884"/>
        <v>-19159</v>
      </c>
      <c r="F636" s="18">
        <f t="shared" si="884"/>
        <v>21205</v>
      </c>
      <c r="G636" s="18">
        <f t="shared" si="884"/>
        <v>26838</v>
      </c>
      <c r="H636" s="18">
        <f t="shared" si="884"/>
        <v>-61096</v>
      </c>
      <c r="I636" s="18">
        <f t="shared" si="884"/>
        <v>-28420</v>
      </c>
      <c r="J636" s="18">
        <f t="shared" si="884"/>
        <v>23773</v>
      </c>
      <c r="K636" s="18">
        <f t="shared" si="884"/>
        <v>8810</v>
      </c>
      <c r="L636" s="18">
        <f t="shared" si="884"/>
        <v>-7345</v>
      </c>
      <c r="M636" s="18">
        <f t="shared" si="884"/>
        <v>-37958</v>
      </c>
      <c r="N636" s="18">
        <f t="shared" si="884"/>
        <v>1263</v>
      </c>
      <c r="O636" s="18">
        <f t="shared" si="884"/>
        <v>7167</v>
      </c>
      <c r="P636" s="18">
        <f t="shared" si="884"/>
        <v>2499</v>
      </c>
      <c r="Q636" s="18">
        <f t="shared" si="884"/>
        <v>5624</v>
      </c>
      <c r="R636" s="18">
        <f t="shared" si="884"/>
        <v>129819</v>
      </c>
      <c r="S636" s="18">
        <f t="shared" si="884"/>
        <v>119219</v>
      </c>
      <c r="T636" s="18">
        <f t="shared" si="884"/>
        <v>26551</v>
      </c>
      <c r="U636" s="18">
        <f t="shared" si="884"/>
        <v>46841</v>
      </c>
      <c r="V636" s="18">
        <f t="shared" si="884"/>
        <v>223562</v>
      </c>
      <c r="W636" s="18">
        <f t="shared" si="884"/>
        <v>19153</v>
      </c>
      <c r="X636" s="18">
        <f t="shared" si="884"/>
        <v>14706</v>
      </c>
      <c r="Y636" s="18">
        <f t="shared" si="884"/>
        <v>17473</v>
      </c>
      <c r="Z636" s="18">
        <f t="shared" si="884"/>
        <v>274893</v>
      </c>
      <c r="AA636" s="18">
        <f t="shared" si="884"/>
        <v>13875</v>
      </c>
      <c r="AB636" s="18">
        <f t="shared" si="884"/>
        <v>9223</v>
      </c>
      <c r="AC636" s="18">
        <f t="shared" si="884"/>
        <v>88731</v>
      </c>
      <c r="AD636" s="18">
        <f t="shared" si="884"/>
        <v>-20289</v>
      </c>
      <c r="AE636" s="18">
        <f t="shared" si="884"/>
        <v>22553</v>
      </c>
      <c r="AF636" s="18">
        <f t="shared" si="884"/>
        <v>-29963</v>
      </c>
      <c r="AG636" s="18">
        <f t="shared" si="884"/>
        <v>-598</v>
      </c>
      <c r="AH636" s="18">
        <f t="shared" si="884"/>
        <v>-15308</v>
      </c>
      <c r="AI636" s="18">
        <f t="shared" si="884"/>
        <v>14918</v>
      </c>
      <c r="AJ636" s="18">
        <f t="shared" si="884"/>
        <v>748050</v>
      </c>
    </row>
    <row r="637" spans="1:36">
      <c r="A637" s="2" t="str">
        <f t="shared" si="881"/>
        <v>YE Jul-08</v>
      </c>
      <c r="B637" s="18">
        <f t="shared" ref="B637:AJ637" si="885">IF(OR(B498="C",B510="C"),"C",B510-B498)</f>
        <v>-39986</v>
      </c>
      <c r="C637" s="18">
        <f t="shared" si="885"/>
        <v>232897</v>
      </c>
      <c r="D637" s="18">
        <f t="shared" si="885"/>
        <v>-29409</v>
      </c>
      <c r="E637" s="18">
        <f t="shared" si="885"/>
        <v>-27461</v>
      </c>
      <c r="F637" s="18">
        <f t="shared" si="885"/>
        <v>21817</v>
      </c>
      <c r="G637" s="18">
        <f t="shared" si="885"/>
        <v>14677</v>
      </c>
      <c r="H637" s="18">
        <f t="shared" si="885"/>
        <v>-63995</v>
      </c>
      <c r="I637" s="18">
        <f t="shared" si="885"/>
        <v>-29837</v>
      </c>
      <c r="J637" s="18">
        <f t="shared" si="885"/>
        <v>16707</v>
      </c>
      <c r="K637" s="18">
        <f t="shared" si="885"/>
        <v>10245</v>
      </c>
      <c r="L637" s="18">
        <f t="shared" si="885"/>
        <v>-10522</v>
      </c>
      <c r="M637" s="18">
        <f t="shared" si="885"/>
        <v>-39038</v>
      </c>
      <c r="N637" s="18">
        <f t="shared" si="885"/>
        <v>7187</v>
      </c>
      <c r="O637" s="18">
        <f t="shared" si="885"/>
        <v>11877</v>
      </c>
      <c r="P637" s="18">
        <f t="shared" si="885"/>
        <v>-2959</v>
      </c>
      <c r="Q637" s="18">
        <f t="shared" si="885"/>
        <v>6978</v>
      </c>
      <c r="R637" s="18">
        <f t="shared" si="885"/>
        <v>148565</v>
      </c>
      <c r="S637" s="18">
        <f t="shared" si="885"/>
        <v>139587</v>
      </c>
      <c r="T637" s="18">
        <f t="shared" si="885"/>
        <v>28314</v>
      </c>
      <c r="U637" s="18">
        <f t="shared" si="885"/>
        <v>37085</v>
      </c>
      <c r="V637" s="18">
        <f t="shared" si="885"/>
        <v>200932</v>
      </c>
      <c r="W637" s="18">
        <f t="shared" si="885"/>
        <v>19964</v>
      </c>
      <c r="X637" s="18">
        <f t="shared" si="885"/>
        <v>17154</v>
      </c>
      <c r="Y637" s="18">
        <f t="shared" si="885"/>
        <v>17830</v>
      </c>
      <c r="Z637" s="18">
        <f t="shared" si="885"/>
        <v>255878</v>
      </c>
      <c r="AA637" s="18">
        <f t="shared" si="885"/>
        <v>3787</v>
      </c>
      <c r="AB637" s="18">
        <f t="shared" si="885"/>
        <v>2161</v>
      </c>
      <c r="AC637" s="18">
        <f t="shared" si="885"/>
        <v>43311</v>
      </c>
      <c r="AD637" s="18">
        <f t="shared" si="885"/>
        <v>-22395</v>
      </c>
      <c r="AE637" s="18">
        <f t="shared" si="885"/>
        <v>18827</v>
      </c>
      <c r="AF637" s="18">
        <f t="shared" si="885"/>
        <v>-18229</v>
      </c>
      <c r="AG637" s="18">
        <f t="shared" si="885"/>
        <v>-1763</v>
      </c>
      <c r="AH637" s="18">
        <f t="shared" si="885"/>
        <v>-17604</v>
      </c>
      <c r="AI637" s="18">
        <f t="shared" si="885"/>
        <v>16863</v>
      </c>
      <c r="AJ637" s="18">
        <f t="shared" si="885"/>
        <v>573986</v>
      </c>
    </row>
    <row r="638" spans="1:36">
      <c r="A638" s="2" t="str">
        <f t="shared" si="881"/>
        <v>YE Aug-08</v>
      </c>
      <c r="B638" s="18">
        <f t="shared" ref="B638:AJ638" si="886">IF(OR(B499="C",B511="C"),"C",B511-B499)</f>
        <v>-58594</v>
      </c>
      <c r="C638" s="18">
        <f t="shared" si="886"/>
        <v>192984</v>
      </c>
      <c r="D638" s="18">
        <f t="shared" si="886"/>
        <v>-35349</v>
      </c>
      <c r="E638" s="18">
        <f t="shared" si="886"/>
        <v>-40396</v>
      </c>
      <c r="F638" s="18">
        <f t="shared" si="886"/>
        <v>26224</v>
      </c>
      <c r="G638" s="18">
        <f t="shared" si="886"/>
        <v>24344</v>
      </c>
      <c r="H638" s="18">
        <f t="shared" si="886"/>
        <v>-67211</v>
      </c>
      <c r="I638" s="18">
        <f t="shared" si="886"/>
        <v>-30960</v>
      </c>
      <c r="J638" s="18">
        <f t="shared" si="886"/>
        <v>11886</v>
      </c>
      <c r="K638" s="18">
        <f t="shared" si="886"/>
        <v>17193</v>
      </c>
      <c r="L638" s="18">
        <f t="shared" si="886"/>
        <v>-20516</v>
      </c>
      <c r="M638" s="18">
        <f t="shared" si="886"/>
        <v>-28494</v>
      </c>
      <c r="N638" s="18">
        <f t="shared" si="886"/>
        <v>-10924</v>
      </c>
      <c r="O638" s="18">
        <f t="shared" si="886"/>
        <v>10256</v>
      </c>
      <c r="P638" s="18">
        <f t="shared" si="886"/>
        <v>-4673</v>
      </c>
      <c r="Q638" s="18">
        <f t="shared" si="886"/>
        <v>4432</v>
      </c>
      <c r="R638" s="18">
        <f t="shared" si="886"/>
        <v>139040</v>
      </c>
      <c r="S638" s="18">
        <f t="shared" si="886"/>
        <v>133500</v>
      </c>
      <c r="T638" s="18">
        <f t="shared" si="886"/>
        <v>25328</v>
      </c>
      <c r="U638" s="18">
        <f t="shared" si="886"/>
        <v>20980</v>
      </c>
      <c r="V638" s="18">
        <f t="shared" si="886"/>
        <v>162284</v>
      </c>
      <c r="W638" s="18">
        <f t="shared" si="886"/>
        <v>15777</v>
      </c>
      <c r="X638" s="18">
        <f t="shared" si="886"/>
        <v>21406</v>
      </c>
      <c r="Y638" s="18">
        <f t="shared" si="886"/>
        <v>10361</v>
      </c>
      <c r="Z638" s="18">
        <f t="shared" si="886"/>
        <v>209826</v>
      </c>
      <c r="AA638" s="18">
        <f t="shared" si="886"/>
        <v>-2235</v>
      </c>
      <c r="AB638" s="18">
        <f t="shared" si="886"/>
        <v>-14066</v>
      </c>
      <c r="AC638" s="18">
        <f t="shared" si="886"/>
        <v>34610</v>
      </c>
      <c r="AD638" s="18">
        <f t="shared" si="886"/>
        <v>-26527</v>
      </c>
      <c r="AE638" s="18">
        <f t="shared" si="886"/>
        <v>12653</v>
      </c>
      <c r="AF638" s="18">
        <f t="shared" si="886"/>
        <v>-21310</v>
      </c>
      <c r="AG638" s="18">
        <f t="shared" si="886"/>
        <v>-3758</v>
      </c>
      <c r="AH638" s="18">
        <f t="shared" si="886"/>
        <v>-19370</v>
      </c>
      <c r="AI638" s="18">
        <f t="shared" si="886"/>
        <v>16350</v>
      </c>
      <c r="AJ638" s="18">
        <f t="shared" si="886"/>
        <v>361733</v>
      </c>
    </row>
    <row r="639" spans="1:36">
      <c r="A639" s="2" t="str">
        <f t="shared" si="881"/>
        <v>YE Sep-08</v>
      </c>
      <c r="B639" s="18">
        <f t="shared" ref="B639:AJ639" si="887">IF(OR(B500="C",B512="C"),"C",B512-B500)</f>
        <v>-68036</v>
      </c>
      <c r="C639" s="18">
        <f t="shared" si="887"/>
        <v>144697</v>
      </c>
      <c r="D639" s="18">
        <f t="shared" si="887"/>
        <v>-36945</v>
      </c>
      <c r="E639" s="18">
        <f t="shared" si="887"/>
        <v>-56935</v>
      </c>
      <c r="F639" s="18">
        <f t="shared" si="887"/>
        <v>18755</v>
      </c>
      <c r="G639" s="18">
        <f t="shared" si="887"/>
        <v>-17635</v>
      </c>
      <c r="H639" s="18">
        <f t="shared" si="887"/>
        <v>-72795</v>
      </c>
      <c r="I639" s="18">
        <f t="shared" si="887"/>
        <v>-33041</v>
      </c>
      <c r="J639" s="18">
        <f t="shared" si="887"/>
        <v>5422</v>
      </c>
      <c r="K639" s="18">
        <f t="shared" si="887"/>
        <v>22330</v>
      </c>
      <c r="L639" s="18">
        <f t="shared" si="887"/>
        <v>-25290</v>
      </c>
      <c r="M639" s="18">
        <f t="shared" si="887"/>
        <v>-22860</v>
      </c>
      <c r="N639" s="18">
        <f t="shared" si="887"/>
        <v>-13939</v>
      </c>
      <c r="O639" s="18">
        <f t="shared" si="887"/>
        <v>11594</v>
      </c>
      <c r="P639" s="18">
        <f t="shared" si="887"/>
        <v>-10074</v>
      </c>
      <c r="Q639" s="18">
        <f t="shared" si="887"/>
        <v>2511</v>
      </c>
      <c r="R639" s="18">
        <f t="shared" si="887"/>
        <v>134764</v>
      </c>
      <c r="S639" s="18">
        <f t="shared" si="887"/>
        <v>126194</v>
      </c>
      <c r="T639" s="18">
        <f t="shared" si="887"/>
        <v>14990</v>
      </c>
      <c r="U639" s="18">
        <f t="shared" si="887"/>
        <v>27745</v>
      </c>
      <c r="V639" s="18">
        <f t="shared" si="887"/>
        <v>157147</v>
      </c>
      <c r="W639" s="18">
        <f t="shared" si="887"/>
        <v>10003</v>
      </c>
      <c r="X639" s="18">
        <f t="shared" si="887"/>
        <v>24448</v>
      </c>
      <c r="Y639" s="18">
        <f t="shared" si="887"/>
        <v>2852</v>
      </c>
      <c r="Z639" s="18">
        <f t="shared" si="887"/>
        <v>194447</v>
      </c>
      <c r="AA639" s="18">
        <f t="shared" si="887"/>
        <v>-13579</v>
      </c>
      <c r="AB639" s="18">
        <f t="shared" si="887"/>
        <v>-26007</v>
      </c>
      <c r="AC639" s="18">
        <f t="shared" si="887"/>
        <v>22893</v>
      </c>
      <c r="AD639" s="18">
        <f t="shared" si="887"/>
        <v>-27566</v>
      </c>
      <c r="AE639" s="18">
        <f t="shared" si="887"/>
        <v>5753</v>
      </c>
      <c r="AF639" s="18">
        <f t="shared" si="887"/>
        <v>-20711</v>
      </c>
      <c r="AG639" s="18">
        <f t="shared" si="887"/>
        <v>-5467</v>
      </c>
      <c r="AH639" s="18">
        <f t="shared" si="887"/>
        <v>-19754</v>
      </c>
      <c r="AI639" s="18">
        <f t="shared" si="887"/>
        <v>15791</v>
      </c>
      <c r="AJ639" s="18">
        <f t="shared" si="887"/>
        <v>151068</v>
      </c>
    </row>
    <row r="640" spans="1:36">
      <c r="A640" s="2" t="str">
        <f t="shared" si="881"/>
        <v>YE Oct-08</v>
      </c>
      <c r="B640" s="18">
        <f t="shared" ref="B640:AJ640" si="888">IF(OR(B501="C",B513="C"),"C",B513-B501)</f>
        <v>-57107</v>
      </c>
      <c r="C640" s="18">
        <f t="shared" si="888"/>
        <v>173675</v>
      </c>
      <c r="D640" s="18">
        <f t="shared" si="888"/>
        <v>-31618</v>
      </c>
      <c r="E640" s="18">
        <f t="shared" si="888"/>
        <v>-57447</v>
      </c>
      <c r="F640" s="18">
        <f t="shared" si="888"/>
        <v>21463</v>
      </c>
      <c r="G640" s="18">
        <f t="shared" si="888"/>
        <v>-18480</v>
      </c>
      <c r="H640" s="18">
        <f t="shared" si="888"/>
        <v>-54284</v>
      </c>
      <c r="I640" s="18">
        <f t="shared" si="888"/>
        <v>-32631</v>
      </c>
      <c r="J640" s="18">
        <f t="shared" si="888"/>
        <v>7376</v>
      </c>
      <c r="K640" s="18">
        <f t="shared" si="888"/>
        <v>19435</v>
      </c>
      <c r="L640" s="18">
        <f t="shared" si="888"/>
        <v>-29126</v>
      </c>
      <c r="M640" s="18">
        <f t="shared" si="888"/>
        <v>-3116</v>
      </c>
      <c r="N640" s="18">
        <f t="shared" si="888"/>
        <v>-6187</v>
      </c>
      <c r="O640" s="18">
        <f t="shared" si="888"/>
        <v>16532</v>
      </c>
      <c r="P640" s="18">
        <f t="shared" si="888"/>
        <v>-10622</v>
      </c>
      <c r="Q640" s="18">
        <f t="shared" si="888"/>
        <v>4210</v>
      </c>
      <c r="R640" s="18">
        <f t="shared" si="888"/>
        <v>169758</v>
      </c>
      <c r="S640" s="18">
        <f t="shared" si="888"/>
        <v>155743</v>
      </c>
      <c r="T640" s="18">
        <f t="shared" si="888"/>
        <v>19074</v>
      </c>
      <c r="U640" s="18">
        <f t="shared" si="888"/>
        <v>27706</v>
      </c>
      <c r="V640" s="18">
        <f t="shared" si="888"/>
        <v>149482</v>
      </c>
      <c r="W640" s="18">
        <f t="shared" si="888"/>
        <v>10557</v>
      </c>
      <c r="X640" s="18">
        <f t="shared" si="888"/>
        <v>26564</v>
      </c>
      <c r="Y640" s="18">
        <f t="shared" si="888"/>
        <v>6851</v>
      </c>
      <c r="Z640" s="18">
        <f t="shared" si="888"/>
        <v>193452</v>
      </c>
      <c r="AA640" s="18">
        <f t="shared" si="888"/>
        <v>-2710</v>
      </c>
      <c r="AB640" s="18">
        <f t="shared" si="888"/>
        <v>-24735</v>
      </c>
      <c r="AC640" s="18">
        <f t="shared" si="888"/>
        <v>-792</v>
      </c>
      <c r="AD640" s="18">
        <f t="shared" si="888"/>
        <v>-26847</v>
      </c>
      <c r="AE640" s="18">
        <f t="shared" si="888"/>
        <v>8907</v>
      </c>
      <c r="AF640" s="18">
        <f t="shared" si="888"/>
        <v>-14664</v>
      </c>
      <c r="AG640" s="18">
        <f t="shared" si="888"/>
        <v>-4494</v>
      </c>
      <c r="AH640" s="18">
        <f t="shared" si="888"/>
        <v>-18139</v>
      </c>
      <c r="AI640" s="18">
        <f t="shared" si="888"/>
        <v>16478</v>
      </c>
      <c r="AJ640" s="18">
        <f t="shared" si="888"/>
        <v>285071</v>
      </c>
    </row>
    <row r="641" spans="1:36">
      <c r="A641" s="2" t="str">
        <f t="shared" si="881"/>
        <v>YE Nov-08</v>
      </c>
      <c r="B641" s="18">
        <f t="shared" ref="B641:AJ641" si="889">IF(OR(B502="C",B514="C"),"C",B514-B502)</f>
        <v>-51641</v>
      </c>
      <c r="C641" s="18">
        <f t="shared" si="889"/>
        <v>93065</v>
      </c>
      <c r="D641" s="18">
        <f t="shared" si="889"/>
        <v>-29141</v>
      </c>
      <c r="E641" s="18">
        <f t="shared" si="889"/>
        <v>-46545</v>
      </c>
      <c r="F641" s="18">
        <f t="shared" si="889"/>
        <v>11599</v>
      </c>
      <c r="G641" s="18">
        <f t="shared" si="889"/>
        <v>-51248</v>
      </c>
      <c r="H641" s="18">
        <f t="shared" si="889"/>
        <v>-37673</v>
      </c>
      <c r="I641" s="18">
        <f t="shared" si="889"/>
        <v>-28884</v>
      </c>
      <c r="J641" s="18">
        <f t="shared" si="889"/>
        <v>8358</v>
      </c>
      <c r="K641" s="18">
        <f t="shared" si="889"/>
        <v>16901</v>
      </c>
      <c r="L641" s="18">
        <f t="shared" si="889"/>
        <v>-27551</v>
      </c>
      <c r="M641" s="18">
        <f t="shared" si="889"/>
        <v>1214</v>
      </c>
      <c r="N641" s="18">
        <f t="shared" si="889"/>
        <v>-9297</v>
      </c>
      <c r="O641" s="18">
        <f t="shared" si="889"/>
        <v>12228</v>
      </c>
      <c r="P641" s="18">
        <f t="shared" si="889"/>
        <v>-12459</v>
      </c>
      <c r="Q641" s="18">
        <f t="shared" si="889"/>
        <v>3881</v>
      </c>
      <c r="R641" s="18">
        <f t="shared" si="889"/>
        <v>173402</v>
      </c>
      <c r="S641" s="18">
        <f t="shared" si="889"/>
        <v>161480</v>
      </c>
      <c r="T641" s="18">
        <f t="shared" si="889"/>
        <v>15091</v>
      </c>
      <c r="U641" s="18">
        <f t="shared" si="889"/>
        <v>20152</v>
      </c>
      <c r="V641" s="18">
        <f t="shared" si="889"/>
        <v>110360</v>
      </c>
      <c r="W641" s="18">
        <f t="shared" si="889"/>
        <v>10264</v>
      </c>
      <c r="X641" s="18">
        <f t="shared" si="889"/>
        <v>26244</v>
      </c>
      <c r="Y641" s="18">
        <f t="shared" si="889"/>
        <v>5623</v>
      </c>
      <c r="Z641" s="18">
        <f t="shared" si="889"/>
        <v>152489</v>
      </c>
      <c r="AA641" s="18">
        <f t="shared" si="889"/>
        <v>-1734</v>
      </c>
      <c r="AB641" s="18">
        <f t="shared" si="889"/>
        <v>-33475</v>
      </c>
      <c r="AC641" s="18">
        <f t="shared" si="889"/>
        <v>-25063</v>
      </c>
      <c r="AD641" s="18">
        <f t="shared" si="889"/>
        <v>-26205</v>
      </c>
      <c r="AE641" s="18">
        <f t="shared" si="889"/>
        <v>9325</v>
      </c>
      <c r="AF641" s="18">
        <f t="shared" si="889"/>
        <v>-11907</v>
      </c>
      <c r="AG641" s="18">
        <f t="shared" si="889"/>
        <v>-6232</v>
      </c>
      <c r="AH641" s="18">
        <f t="shared" si="889"/>
        <v>-16420</v>
      </c>
      <c r="AI641" s="18">
        <f t="shared" si="889"/>
        <v>14707</v>
      </c>
      <c r="AJ641" s="18">
        <f t="shared" si="889"/>
        <v>116937</v>
      </c>
    </row>
    <row r="642" spans="1:36">
      <c r="A642" s="2" t="str">
        <f t="shared" si="881"/>
        <v>YE Dec-08</v>
      </c>
      <c r="B642" s="18">
        <f t="shared" ref="B642:AJ642" si="890">IF(OR(B503="C",B515="C"),"C",B515-B503)</f>
        <v>-73729</v>
      </c>
      <c r="C642" s="18">
        <f t="shared" si="890"/>
        <v>95513</v>
      </c>
      <c r="D642" s="18">
        <f t="shared" si="890"/>
        <v>-17906</v>
      </c>
      <c r="E642" s="18">
        <f t="shared" si="890"/>
        <v>-31686</v>
      </c>
      <c r="F642" s="18">
        <f t="shared" si="890"/>
        <v>126</v>
      </c>
      <c r="G642" s="18">
        <f t="shared" si="890"/>
        <v>-51393</v>
      </c>
      <c r="H642" s="18">
        <f t="shared" si="890"/>
        <v>-27677</v>
      </c>
      <c r="I642" s="18">
        <f t="shared" si="890"/>
        <v>-31615</v>
      </c>
      <c r="J642" s="18">
        <f t="shared" si="890"/>
        <v>-10091</v>
      </c>
      <c r="K642" s="18">
        <f t="shared" si="890"/>
        <v>11889</v>
      </c>
      <c r="L642" s="18">
        <f t="shared" si="890"/>
        <v>-30446</v>
      </c>
      <c r="M642" s="18">
        <f t="shared" si="890"/>
        <v>5125</v>
      </c>
      <c r="N642" s="18">
        <f t="shared" si="890"/>
        <v>-9619</v>
      </c>
      <c r="O642" s="18">
        <f t="shared" si="890"/>
        <v>5054</v>
      </c>
      <c r="P642" s="18">
        <f t="shared" si="890"/>
        <v>-9577</v>
      </c>
      <c r="Q642" s="18">
        <f t="shared" si="890"/>
        <v>4850</v>
      </c>
      <c r="R642" s="18">
        <f t="shared" si="890"/>
        <v>149613</v>
      </c>
      <c r="S642" s="18">
        <f t="shared" si="890"/>
        <v>137740</v>
      </c>
      <c r="T642" s="18">
        <f t="shared" si="890"/>
        <v>11998</v>
      </c>
      <c r="U642" s="18">
        <f t="shared" si="890"/>
        <v>11770</v>
      </c>
      <c r="V642" s="18">
        <f t="shared" si="890"/>
        <v>70390</v>
      </c>
      <c r="W642" s="18">
        <f t="shared" si="890"/>
        <v>12845</v>
      </c>
      <c r="X642" s="18">
        <f t="shared" si="890"/>
        <v>28363</v>
      </c>
      <c r="Y642" s="18">
        <f t="shared" si="890"/>
        <v>10491</v>
      </c>
      <c r="Z642" s="18">
        <f t="shared" si="890"/>
        <v>122086</v>
      </c>
      <c r="AA642" s="18">
        <f t="shared" si="890"/>
        <v>-7834</v>
      </c>
      <c r="AB642" s="18">
        <f t="shared" si="890"/>
        <v>-34301</v>
      </c>
      <c r="AC642" s="18">
        <f t="shared" si="890"/>
        <v>-43509</v>
      </c>
      <c r="AD642" s="18">
        <f t="shared" si="890"/>
        <v>-27602</v>
      </c>
      <c r="AE642" s="18">
        <f t="shared" si="890"/>
        <v>13232</v>
      </c>
      <c r="AF642" s="18">
        <f t="shared" si="890"/>
        <v>-8430</v>
      </c>
      <c r="AG642" s="18">
        <f t="shared" si="890"/>
        <v>-7138</v>
      </c>
      <c r="AH642" s="18">
        <f t="shared" si="890"/>
        <v>-14889</v>
      </c>
      <c r="AI642" s="18">
        <f t="shared" si="890"/>
        <v>14050</v>
      </c>
      <c r="AJ642" s="18">
        <f t="shared" si="890"/>
        <v>7863</v>
      </c>
    </row>
    <row r="643" spans="1:36">
      <c r="A643" s="2" t="str">
        <f t="shared" si="881"/>
        <v>YE Jan-09</v>
      </c>
      <c r="B643" s="18">
        <f t="shared" ref="B643:AJ643" si="891">IF(OR(B504="C",B516="C"),"C",B516-B504)</f>
        <v>-102622</v>
      </c>
      <c r="C643" s="18">
        <f t="shared" si="891"/>
        <v>29226</v>
      </c>
      <c r="D643" s="18">
        <f t="shared" si="891"/>
        <v>-16772</v>
      </c>
      <c r="E643" s="18">
        <f t="shared" si="891"/>
        <v>-34794</v>
      </c>
      <c r="F643" s="18">
        <f t="shared" si="891"/>
        <v>-15466</v>
      </c>
      <c r="G643" s="18">
        <f t="shared" si="891"/>
        <v>-80665</v>
      </c>
      <c r="H643" s="18">
        <f t="shared" si="891"/>
        <v>-28004</v>
      </c>
      <c r="I643" s="18">
        <f t="shared" si="891"/>
        <v>-9551</v>
      </c>
      <c r="J643" s="18">
        <f t="shared" si="891"/>
        <v>-28417</v>
      </c>
      <c r="K643" s="18">
        <f t="shared" si="891"/>
        <v>13644</v>
      </c>
      <c r="L643" s="18">
        <f t="shared" si="891"/>
        <v>-19749</v>
      </c>
      <c r="M643" s="18">
        <f t="shared" si="891"/>
        <v>7316</v>
      </c>
      <c r="N643" s="18">
        <f t="shared" si="891"/>
        <v>-3684</v>
      </c>
      <c r="O643" s="18">
        <f t="shared" si="891"/>
        <v>4476</v>
      </c>
      <c r="P643" s="18">
        <f t="shared" si="891"/>
        <v>-8015</v>
      </c>
      <c r="Q643" s="18">
        <f t="shared" si="891"/>
        <v>1917</v>
      </c>
      <c r="R643" s="18">
        <f t="shared" si="891"/>
        <v>122167</v>
      </c>
      <c r="S643" s="18">
        <f t="shared" si="891"/>
        <v>114925</v>
      </c>
      <c r="T643" s="18">
        <f t="shared" si="891"/>
        <v>-1958</v>
      </c>
      <c r="U643" s="18">
        <f t="shared" si="891"/>
        <v>-4474</v>
      </c>
      <c r="V643" s="18">
        <f t="shared" si="891"/>
        <v>-16179</v>
      </c>
      <c r="W643" s="18">
        <f t="shared" si="891"/>
        <v>8074</v>
      </c>
      <c r="X643" s="18">
        <f t="shared" si="891"/>
        <v>35425</v>
      </c>
      <c r="Y643" s="18">
        <f t="shared" si="891"/>
        <v>15246</v>
      </c>
      <c r="Z643" s="18">
        <f t="shared" si="891"/>
        <v>42563</v>
      </c>
      <c r="AA643" s="18">
        <f t="shared" si="891"/>
        <v>-10045</v>
      </c>
      <c r="AB643" s="18">
        <f t="shared" si="891"/>
        <v>-19784</v>
      </c>
      <c r="AC643" s="18">
        <f t="shared" si="891"/>
        <v>-47888</v>
      </c>
      <c r="AD643" s="18">
        <f t="shared" si="891"/>
        <v>-21320</v>
      </c>
      <c r="AE643" s="18">
        <f t="shared" si="891"/>
        <v>-1711</v>
      </c>
      <c r="AF643" s="18">
        <f t="shared" si="891"/>
        <v>-1908</v>
      </c>
      <c r="AG643" s="18">
        <f t="shared" si="891"/>
        <v>-8207</v>
      </c>
      <c r="AH643" s="18">
        <f t="shared" si="891"/>
        <v>-12991</v>
      </c>
      <c r="AI643" s="18">
        <f t="shared" si="891"/>
        <v>17027</v>
      </c>
      <c r="AJ643" s="18">
        <f t="shared" si="891"/>
        <v>-239692</v>
      </c>
    </row>
    <row r="644" spans="1:36">
      <c r="A644" s="2" t="str">
        <f t="shared" si="881"/>
        <v>YE Feb-09</v>
      </c>
      <c r="B644" s="18">
        <f t="shared" ref="B644:AJ644" si="892">IF(OR(B505="C",B517="C"),"C",B517-B505)</f>
        <v>-115229</v>
      </c>
      <c r="C644" s="18">
        <f t="shared" si="892"/>
        <v>-54056</v>
      </c>
      <c r="D644" s="18">
        <f t="shared" si="892"/>
        <v>-6339</v>
      </c>
      <c r="E644" s="18">
        <f t="shared" si="892"/>
        <v>-42410</v>
      </c>
      <c r="F644" s="18">
        <f t="shared" si="892"/>
        <v>-19679</v>
      </c>
      <c r="G644" s="18">
        <f t="shared" si="892"/>
        <v>-136906</v>
      </c>
      <c r="H644" s="18">
        <f t="shared" si="892"/>
        <v>-27455</v>
      </c>
      <c r="I644" s="18">
        <f t="shared" si="892"/>
        <v>-454</v>
      </c>
      <c r="J644" s="18">
        <f t="shared" si="892"/>
        <v>-41147</v>
      </c>
      <c r="K644" s="18">
        <f t="shared" si="892"/>
        <v>9543</v>
      </c>
      <c r="L644" s="18">
        <f t="shared" si="892"/>
        <v>-30027</v>
      </c>
      <c r="M644" s="18">
        <f t="shared" si="892"/>
        <v>14658</v>
      </c>
      <c r="N644" s="18">
        <f t="shared" si="892"/>
        <v>-11158</v>
      </c>
      <c r="O644" s="18">
        <f t="shared" si="892"/>
        <v>9905</v>
      </c>
      <c r="P644" s="18">
        <f t="shared" si="892"/>
        <v>-11879</v>
      </c>
      <c r="Q644" s="18">
        <f t="shared" si="892"/>
        <v>2846</v>
      </c>
      <c r="R644" s="18">
        <f t="shared" si="892"/>
        <v>80566</v>
      </c>
      <c r="S644" s="18">
        <f t="shared" si="892"/>
        <v>78177</v>
      </c>
      <c r="T644" s="18">
        <f t="shared" si="892"/>
        <v>-12794</v>
      </c>
      <c r="U644" s="18">
        <f t="shared" si="892"/>
        <v>-27383</v>
      </c>
      <c r="V644" s="18">
        <f t="shared" si="892"/>
        <v>-63611</v>
      </c>
      <c r="W644" s="18">
        <f t="shared" si="892"/>
        <v>3896</v>
      </c>
      <c r="X644" s="18">
        <f t="shared" si="892"/>
        <v>39096</v>
      </c>
      <c r="Y644" s="18">
        <f t="shared" si="892"/>
        <v>11584</v>
      </c>
      <c r="Z644" s="18">
        <f t="shared" si="892"/>
        <v>-9039</v>
      </c>
      <c r="AA644" s="18">
        <f t="shared" si="892"/>
        <v>-27151</v>
      </c>
      <c r="AB644" s="18">
        <f t="shared" si="892"/>
        <v>-10783</v>
      </c>
      <c r="AC644" s="18">
        <f t="shared" si="892"/>
        <v>-91364</v>
      </c>
      <c r="AD644" s="18">
        <f t="shared" si="892"/>
        <v>-20079</v>
      </c>
      <c r="AE644" s="18">
        <f t="shared" si="892"/>
        <v>-11875</v>
      </c>
      <c r="AF644" s="18">
        <f t="shared" si="892"/>
        <v>-13486</v>
      </c>
      <c r="AG644" s="18">
        <f t="shared" si="892"/>
        <v>-8205</v>
      </c>
      <c r="AH644" s="18">
        <f t="shared" si="892"/>
        <v>-15205</v>
      </c>
      <c r="AI644" s="18">
        <f t="shared" si="892"/>
        <v>6245</v>
      </c>
      <c r="AJ644" s="18">
        <f t="shared" si="892"/>
        <v>-620338</v>
      </c>
    </row>
    <row r="645" spans="1:36">
      <c r="A645" s="2" t="str">
        <f t="shared" si="881"/>
        <v>YE Mar-09</v>
      </c>
      <c r="B645" s="18">
        <f t="shared" ref="B645:AJ645" si="893">IF(OR(B506="C",B518="C"),"C",B518-B506)</f>
        <v>-151991</v>
      </c>
      <c r="C645" s="18">
        <f t="shared" si="893"/>
        <v>-83404</v>
      </c>
      <c r="D645" s="18">
        <f t="shared" si="893"/>
        <v>-22912</v>
      </c>
      <c r="E645" s="18">
        <f t="shared" si="893"/>
        <v>-37220</v>
      </c>
      <c r="F645" s="18">
        <f t="shared" si="893"/>
        <v>-47274</v>
      </c>
      <c r="G645" s="18">
        <f t="shared" si="893"/>
        <v>-162412</v>
      </c>
      <c r="H645" s="18">
        <f t="shared" si="893"/>
        <v>-31261</v>
      </c>
      <c r="I645" s="18">
        <f t="shared" si="893"/>
        <v>-8540</v>
      </c>
      <c r="J645" s="18">
        <f t="shared" si="893"/>
        <v>-47180</v>
      </c>
      <c r="K645" s="18">
        <f t="shared" si="893"/>
        <v>-3827</v>
      </c>
      <c r="L645" s="18">
        <f t="shared" si="893"/>
        <v>-50296</v>
      </c>
      <c r="M645" s="18">
        <f t="shared" si="893"/>
        <v>17833</v>
      </c>
      <c r="N645" s="18">
        <f t="shared" si="893"/>
        <v>-23277</v>
      </c>
      <c r="O645" s="18">
        <f t="shared" si="893"/>
        <v>-2284</v>
      </c>
      <c r="P645" s="18">
        <f t="shared" si="893"/>
        <v>-22466</v>
      </c>
      <c r="Q645" s="18">
        <f t="shared" si="893"/>
        <v>-2996</v>
      </c>
      <c r="R645" s="18">
        <f t="shared" si="893"/>
        <v>37985</v>
      </c>
      <c r="S645" s="18">
        <f t="shared" si="893"/>
        <v>35508</v>
      </c>
      <c r="T645" s="18">
        <f t="shared" si="893"/>
        <v>-33777</v>
      </c>
      <c r="U645" s="18">
        <f t="shared" si="893"/>
        <v>-73306</v>
      </c>
      <c r="V645" s="18">
        <f t="shared" si="893"/>
        <v>-164739</v>
      </c>
      <c r="W645" s="18">
        <f t="shared" si="893"/>
        <v>-4793</v>
      </c>
      <c r="X645" s="18">
        <f t="shared" si="893"/>
        <v>28107</v>
      </c>
      <c r="Y645" s="18">
        <f t="shared" si="893"/>
        <v>3747</v>
      </c>
      <c r="Z645" s="18">
        <f t="shared" si="893"/>
        <v>-137682</v>
      </c>
      <c r="AA645" s="18">
        <f t="shared" si="893"/>
        <v>-67806</v>
      </c>
      <c r="AB645" s="18">
        <f t="shared" si="893"/>
        <v>-27174</v>
      </c>
      <c r="AC645" s="18">
        <f t="shared" si="893"/>
        <v>-138549</v>
      </c>
      <c r="AD645" s="18">
        <f t="shared" si="893"/>
        <v>-27259</v>
      </c>
      <c r="AE645" s="18">
        <f t="shared" si="893"/>
        <v>-35682</v>
      </c>
      <c r="AF645" s="18">
        <f t="shared" si="893"/>
        <v>-14559</v>
      </c>
      <c r="AG645" s="18">
        <f t="shared" si="893"/>
        <v>-8456</v>
      </c>
      <c r="AH645" s="18">
        <f t="shared" si="893"/>
        <v>-20932</v>
      </c>
      <c r="AI645" s="18">
        <f t="shared" si="893"/>
        <v>2782</v>
      </c>
      <c r="AJ645" s="18">
        <f t="shared" si="893"/>
        <v>-1223923</v>
      </c>
    </row>
    <row r="646" spans="1:36">
      <c r="A646" s="2" t="str">
        <f t="shared" si="881"/>
        <v>YE Apr-09</v>
      </c>
      <c r="B646" s="18">
        <f t="shared" ref="B646:AJ646" si="894">IF(OR(B507="C",B519="C"),"C",B519-B507)</f>
        <v>-123252</v>
      </c>
      <c r="C646" s="18">
        <f t="shared" si="894"/>
        <v>-126969</v>
      </c>
      <c r="D646" s="18">
        <f t="shared" si="894"/>
        <v>7265</v>
      </c>
      <c r="E646" s="18">
        <f t="shared" si="894"/>
        <v>-29884</v>
      </c>
      <c r="F646" s="18">
        <f t="shared" si="894"/>
        <v>-33817</v>
      </c>
      <c r="G646" s="18">
        <f t="shared" si="894"/>
        <v>-144825</v>
      </c>
      <c r="H646" s="18">
        <f t="shared" si="894"/>
        <v>-8933</v>
      </c>
      <c r="I646" s="18">
        <f t="shared" si="894"/>
        <v>2769</v>
      </c>
      <c r="J646" s="18">
        <f t="shared" si="894"/>
        <v>-32056</v>
      </c>
      <c r="K646" s="18">
        <f t="shared" si="894"/>
        <v>5822</v>
      </c>
      <c r="L646" s="18">
        <f t="shared" si="894"/>
        <v>-27597</v>
      </c>
      <c r="M646" s="18">
        <f t="shared" si="894"/>
        <v>23518</v>
      </c>
      <c r="N646" s="18">
        <f t="shared" si="894"/>
        <v>-28453</v>
      </c>
      <c r="O646" s="18">
        <f t="shared" si="894"/>
        <v>1800</v>
      </c>
      <c r="P646" s="18">
        <f t="shared" si="894"/>
        <v>-21185</v>
      </c>
      <c r="Q646" s="18">
        <f t="shared" si="894"/>
        <v>-4193</v>
      </c>
      <c r="R646" s="18">
        <f t="shared" si="894"/>
        <v>25818</v>
      </c>
      <c r="S646" s="18">
        <f t="shared" si="894"/>
        <v>20348</v>
      </c>
      <c r="T646" s="18">
        <f t="shared" si="894"/>
        <v>-30037</v>
      </c>
      <c r="U646" s="18">
        <f t="shared" si="894"/>
        <v>-58743</v>
      </c>
      <c r="V646" s="18">
        <f t="shared" si="894"/>
        <v>-132227</v>
      </c>
      <c r="W646" s="18">
        <f t="shared" si="894"/>
        <v>-2000</v>
      </c>
      <c r="X646" s="18">
        <f t="shared" si="894"/>
        <v>28307</v>
      </c>
      <c r="Y646" s="18">
        <f t="shared" si="894"/>
        <v>2336</v>
      </c>
      <c r="Z646" s="18">
        <f t="shared" si="894"/>
        <v>-103589</v>
      </c>
      <c r="AA646" s="18">
        <f t="shared" si="894"/>
        <v>-67559</v>
      </c>
      <c r="AB646" s="18">
        <f t="shared" si="894"/>
        <v>-13359</v>
      </c>
      <c r="AC646" s="18">
        <f t="shared" si="894"/>
        <v>-142233</v>
      </c>
      <c r="AD646" s="18">
        <f t="shared" si="894"/>
        <v>-18004</v>
      </c>
      <c r="AE646" s="18">
        <f t="shared" si="894"/>
        <v>-23314</v>
      </c>
      <c r="AF646" s="18">
        <f t="shared" si="894"/>
        <v>-14830</v>
      </c>
      <c r="AG646" s="18">
        <f t="shared" si="894"/>
        <v>-7154</v>
      </c>
      <c r="AH646" s="18">
        <f t="shared" si="894"/>
        <v>-16414</v>
      </c>
      <c r="AI646" s="18">
        <f t="shared" si="894"/>
        <v>-1040</v>
      </c>
      <c r="AJ646" s="18">
        <f t="shared" si="894"/>
        <v>-1010451</v>
      </c>
    </row>
    <row r="647" spans="1:36">
      <c r="A647" s="2" t="str">
        <f t="shared" si="881"/>
        <v>YE May-09</v>
      </c>
      <c r="B647" s="18">
        <f t="shared" ref="B647:AJ647" si="895">IF(OR(B508="C",B520="C"),"C",B520-B508)</f>
        <v>-120167</v>
      </c>
      <c r="C647" s="18">
        <f t="shared" si="895"/>
        <v>-201173</v>
      </c>
      <c r="D647" s="18">
        <f t="shared" si="895"/>
        <v>10017</v>
      </c>
      <c r="E647" s="18">
        <f t="shared" si="895"/>
        <v>-34471</v>
      </c>
      <c r="F647" s="18">
        <f t="shared" si="895"/>
        <v>-33425</v>
      </c>
      <c r="G647" s="18">
        <f t="shared" si="895"/>
        <v>-152613</v>
      </c>
      <c r="H647" s="18">
        <f t="shared" si="895"/>
        <v>-12845</v>
      </c>
      <c r="I647" s="18">
        <f t="shared" si="895"/>
        <v>5689</v>
      </c>
      <c r="J647" s="18">
        <f t="shared" si="895"/>
        <v>-23999</v>
      </c>
      <c r="K647" s="18">
        <f t="shared" si="895"/>
        <v>2615</v>
      </c>
      <c r="L647" s="18">
        <f t="shared" si="895"/>
        <v>-29833</v>
      </c>
      <c r="M647" s="18">
        <f t="shared" si="895"/>
        <v>25818</v>
      </c>
      <c r="N647" s="18">
        <f t="shared" si="895"/>
        <v>-26687</v>
      </c>
      <c r="O647" s="18">
        <f t="shared" si="895"/>
        <v>905</v>
      </c>
      <c r="P647" s="18">
        <f t="shared" si="895"/>
        <v>-21982</v>
      </c>
      <c r="Q647" s="18">
        <f t="shared" si="895"/>
        <v>-4135</v>
      </c>
      <c r="R647" s="18">
        <f t="shared" si="895"/>
        <v>8325</v>
      </c>
      <c r="S647" s="18">
        <f t="shared" si="895"/>
        <v>6321</v>
      </c>
      <c r="T647" s="18">
        <f t="shared" si="895"/>
        <v>-33681</v>
      </c>
      <c r="U647" s="18">
        <f t="shared" si="895"/>
        <v>-54475</v>
      </c>
      <c r="V647" s="18">
        <f t="shared" si="895"/>
        <v>-148729</v>
      </c>
      <c r="W647" s="18">
        <f t="shared" si="895"/>
        <v>-5391</v>
      </c>
      <c r="X647" s="18">
        <f t="shared" si="895"/>
        <v>30111</v>
      </c>
      <c r="Y647" s="18">
        <f t="shared" si="895"/>
        <v>-34</v>
      </c>
      <c r="Z647" s="18">
        <f t="shared" si="895"/>
        <v>-124044</v>
      </c>
      <c r="AA647" s="18">
        <f t="shared" si="895"/>
        <v>-60654</v>
      </c>
      <c r="AB647" s="18">
        <f t="shared" si="895"/>
        <v>-5915</v>
      </c>
      <c r="AC647" s="18">
        <f t="shared" si="895"/>
        <v>-155993</v>
      </c>
      <c r="AD647" s="18">
        <f t="shared" si="895"/>
        <v>-12587</v>
      </c>
      <c r="AE647" s="18">
        <f t="shared" si="895"/>
        <v>-20186</v>
      </c>
      <c r="AF647" s="18">
        <f t="shared" si="895"/>
        <v>-11847</v>
      </c>
      <c r="AG647" s="18">
        <f t="shared" si="895"/>
        <v>-5168</v>
      </c>
      <c r="AH647" s="18">
        <f t="shared" si="895"/>
        <v>-20185</v>
      </c>
      <c r="AI647" s="18">
        <f t="shared" si="895"/>
        <v>-1966</v>
      </c>
      <c r="AJ647" s="18">
        <f t="shared" si="895"/>
        <v>-1114661</v>
      </c>
    </row>
    <row r="648" spans="1:36">
      <c r="A648" s="2" t="str">
        <f t="shared" si="881"/>
        <v>YE Jun-09</v>
      </c>
      <c r="B648" s="18">
        <f t="shared" ref="B648:AJ648" si="896">IF(OR(B509="C",B521="C"),"C",B521-B509)</f>
        <v>-118890</v>
      </c>
      <c r="C648" s="18">
        <f t="shared" si="896"/>
        <v>-239483</v>
      </c>
      <c r="D648" s="18">
        <f t="shared" si="896"/>
        <v>14319</v>
      </c>
      <c r="E648" s="18">
        <f t="shared" si="896"/>
        <v>-24025</v>
      </c>
      <c r="F648" s="18">
        <f t="shared" si="896"/>
        <v>-36668</v>
      </c>
      <c r="G648" s="18">
        <f t="shared" si="896"/>
        <v>-159862</v>
      </c>
      <c r="H648" s="18">
        <f t="shared" si="896"/>
        <v>-5989</v>
      </c>
      <c r="I648" s="18">
        <f t="shared" si="896"/>
        <v>10564</v>
      </c>
      <c r="J648" s="18">
        <f t="shared" si="896"/>
        <v>-18863</v>
      </c>
      <c r="K648" s="18">
        <f t="shared" si="896"/>
        <v>130</v>
      </c>
      <c r="L648" s="18">
        <f t="shared" si="896"/>
        <v>-20523</v>
      </c>
      <c r="M648" s="18">
        <f t="shared" si="896"/>
        <v>33756</v>
      </c>
      <c r="N648" s="18">
        <f t="shared" si="896"/>
        <v>-25717</v>
      </c>
      <c r="O648" s="18">
        <f t="shared" si="896"/>
        <v>1883</v>
      </c>
      <c r="P648" s="18">
        <f t="shared" si="896"/>
        <v>-20600</v>
      </c>
      <c r="Q648" s="18">
        <f t="shared" si="896"/>
        <v>-2471</v>
      </c>
      <c r="R648" s="18">
        <f t="shared" si="896"/>
        <v>-2097</v>
      </c>
      <c r="S648" s="18">
        <f t="shared" si="896"/>
        <v>-337</v>
      </c>
      <c r="T648" s="18">
        <f t="shared" si="896"/>
        <v>-41094</v>
      </c>
      <c r="U648" s="18">
        <f t="shared" si="896"/>
        <v>-58458</v>
      </c>
      <c r="V648" s="18">
        <f t="shared" si="896"/>
        <v>-167120</v>
      </c>
      <c r="W648" s="18">
        <f t="shared" si="896"/>
        <v>-5157</v>
      </c>
      <c r="X648" s="18">
        <f t="shared" si="896"/>
        <v>27263</v>
      </c>
      <c r="Y648" s="18">
        <f t="shared" si="896"/>
        <v>2660</v>
      </c>
      <c r="Z648" s="18">
        <f t="shared" si="896"/>
        <v>-142355</v>
      </c>
      <c r="AA648" s="18">
        <f t="shared" si="896"/>
        <v>-51510</v>
      </c>
      <c r="AB648" s="18">
        <f t="shared" si="896"/>
        <v>624</v>
      </c>
      <c r="AC648" s="18">
        <f t="shared" si="896"/>
        <v>-147669</v>
      </c>
      <c r="AD648" s="18">
        <f t="shared" si="896"/>
        <v>-7144</v>
      </c>
      <c r="AE648" s="18">
        <f t="shared" si="896"/>
        <v>-17889</v>
      </c>
      <c r="AF648" s="18">
        <f t="shared" si="896"/>
        <v>2997</v>
      </c>
      <c r="AG648" s="18">
        <f t="shared" si="896"/>
        <v>-4495</v>
      </c>
      <c r="AH648" s="18">
        <f t="shared" si="896"/>
        <v>-19618</v>
      </c>
      <c r="AI648" s="18">
        <f t="shared" si="896"/>
        <v>-1859</v>
      </c>
      <c r="AJ648" s="18">
        <f t="shared" si="896"/>
        <v>-1103005</v>
      </c>
    </row>
    <row r="649" spans="1:36">
      <c r="A649" s="2" t="str">
        <f t="shared" si="881"/>
        <v>YE Jul-09</v>
      </c>
      <c r="B649" s="18">
        <f t="shared" ref="B649:AJ649" si="897">IF(OR(B510="C",B522="C"),"C",B522-B510)</f>
        <v>-108737</v>
      </c>
      <c r="C649" s="18">
        <f t="shared" si="897"/>
        <v>-197506</v>
      </c>
      <c r="D649" s="18">
        <f t="shared" si="897"/>
        <v>20631</v>
      </c>
      <c r="E649" s="18">
        <f t="shared" si="897"/>
        <v>-15478</v>
      </c>
      <c r="F649" s="18">
        <f t="shared" si="897"/>
        <v>-41792</v>
      </c>
      <c r="G649" s="18">
        <f t="shared" si="897"/>
        <v>-158072</v>
      </c>
      <c r="H649" s="18">
        <f t="shared" si="897"/>
        <v>9067</v>
      </c>
      <c r="I649" s="18">
        <f t="shared" si="897"/>
        <v>12831</v>
      </c>
      <c r="J649" s="18">
        <f t="shared" si="897"/>
        <v>-15152</v>
      </c>
      <c r="K649" s="18">
        <f t="shared" si="897"/>
        <v>-6376</v>
      </c>
      <c r="L649" s="18">
        <f t="shared" si="897"/>
        <v>-17896</v>
      </c>
      <c r="M649" s="18">
        <f t="shared" si="897"/>
        <v>52474</v>
      </c>
      <c r="N649" s="18">
        <f t="shared" si="897"/>
        <v>-23935</v>
      </c>
      <c r="O649" s="18">
        <f t="shared" si="897"/>
        <v>-3837</v>
      </c>
      <c r="P649" s="18">
        <f t="shared" si="897"/>
        <v>-17895</v>
      </c>
      <c r="Q649" s="18">
        <f t="shared" si="897"/>
        <v>-3953</v>
      </c>
      <c r="R649" s="18">
        <f t="shared" si="897"/>
        <v>-16433</v>
      </c>
      <c r="S649" s="18">
        <f t="shared" si="897"/>
        <v>-14428</v>
      </c>
      <c r="T649" s="18">
        <f t="shared" si="897"/>
        <v>-44616</v>
      </c>
      <c r="U649" s="18">
        <f t="shared" si="897"/>
        <v>-53503</v>
      </c>
      <c r="V649" s="18">
        <f t="shared" si="897"/>
        <v>-178172</v>
      </c>
      <c r="W649" s="18">
        <f t="shared" si="897"/>
        <v>-6107</v>
      </c>
      <c r="X649" s="18">
        <f t="shared" si="897"/>
        <v>29191</v>
      </c>
      <c r="Y649" s="18">
        <f t="shared" si="897"/>
        <v>3322</v>
      </c>
      <c r="Z649" s="18">
        <f t="shared" si="897"/>
        <v>-151767</v>
      </c>
      <c r="AA649" s="18">
        <f t="shared" si="897"/>
        <v>-45030</v>
      </c>
      <c r="AB649" s="18">
        <f t="shared" si="897"/>
        <v>4743</v>
      </c>
      <c r="AC649" s="18">
        <f t="shared" si="897"/>
        <v>-110097</v>
      </c>
      <c r="AD649" s="18">
        <f t="shared" si="897"/>
        <v>-3521</v>
      </c>
      <c r="AE649" s="18">
        <f t="shared" si="897"/>
        <v>-16261</v>
      </c>
      <c r="AF649" s="18">
        <f t="shared" si="897"/>
        <v>-5019</v>
      </c>
      <c r="AG649" s="18">
        <f t="shared" si="897"/>
        <v>-4429</v>
      </c>
      <c r="AH649" s="18">
        <f t="shared" si="897"/>
        <v>-19267</v>
      </c>
      <c r="AI649" s="18">
        <f t="shared" si="897"/>
        <v>-4130</v>
      </c>
      <c r="AJ649" s="18">
        <f t="shared" si="897"/>
        <v>-984956</v>
      </c>
    </row>
    <row r="650" spans="1:36">
      <c r="A650" s="2" t="str">
        <f t="shared" si="881"/>
        <v>YE Aug-09</v>
      </c>
      <c r="B650" s="18">
        <f t="shared" ref="B650:AJ650" si="898">IF(OR(B511="C",B523="C"),"C",B523-B511)</f>
        <v>-84696</v>
      </c>
      <c r="C650" s="18">
        <f t="shared" si="898"/>
        <v>-230864</v>
      </c>
      <c r="D650" s="18">
        <f t="shared" si="898"/>
        <v>24351</v>
      </c>
      <c r="E650" s="18">
        <f t="shared" si="898"/>
        <v>-15752</v>
      </c>
      <c r="F650" s="18">
        <f t="shared" si="898"/>
        <v>-44812</v>
      </c>
      <c r="G650" s="18">
        <f t="shared" si="898"/>
        <v>-168312</v>
      </c>
      <c r="H650" s="18">
        <f t="shared" si="898"/>
        <v>10376</v>
      </c>
      <c r="I650" s="18">
        <f t="shared" si="898"/>
        <v>16710</v>
      </c>
      <c r="J650" s="18">
        <f t="shared" si="898"/>
        <v>-10159</v>
      </c>
      <c r="K650" s="18">
        <f t="shared" si="898"/>
        <v>-14370</v>
      </c>
      <c r="L650" s="18">
        <f t="shared" si="898"/>
        <v>-3270</v>
      </c>
      <c r="M650" s="18">
        <f t="shared" si="898"/>
        <v>54962</v>
      </c>
      <c r="N650" s="18">
        <f t="shared" si="898"/>
        <v>-18528</v>
      </c>
      <c r="O650" s="18">
        <f t="shared" si="898"/>
        <v>-3952</v>
      </c>
      <c r="P650" s="18">
        <f t="shared" si="898"/>
        <v>-15949</v>
      </c>
      <c r="Q650" s="18">
        <f t="shared" si="898"/>
        <v>-4273</v>
      </c>
      <c r="R650" s="18">
        <f t="shared" si="898"/>
        <v>-12791</v>
      </c>
      <c r="S650" s="18">
        <f t="shared" si="898"/>
        <v>-6530</v>
      </c>
      <c r="T650" s="18">
        <f t="shared" si="898"/>
        <v>-43912</v>
      </c>
      <c r="U650" s="18">
        <f t="shared" si="898"/>
        <v>-45299</v>
      </c>
      <c r="V650" s="18">
        <f t="shared" si="898"/>
        <v>-169997</v>
      </c>
      <c r="W650" s="18">
        <f t="shared" si="898"/>
        <v>-4302</v>
      </c>
      <c r="X650" s="18">
        <f t="shared" si="898"/>
        <v>28619</v>
      </c>
      <c r="Y650" s="18">
        <f t="shared" si="898"/>
        <v>9517</v>
      </c>
      <c r="Z650" s="18">
        <f t="shared" si="898"/>
        <v>-136162</v>
      </c>
      <c r="AA650" s="18">
        <f t="shared" si="898"/>
        <v>-45301</v>
      </c>
      <c r="AB650" s="18">
        <f t="shared" si="898"/>
        <v>22495</v>
      </c>
      <c r="AC650" s="18">
        <f t="shared" si="898"/>
        <v>-106743</v>
      </c>
      <c r="AD650" s="18">
        <f t="shared" si="898"/>
        <v>1339</v>
      </c>
      <c r="AE650" s="18">
        <f t="shared" si="898"/>
        <v>-9027</v>
      </c>
      <c r="AF650" s="18">
        <f t="shared" si="898"/>
        <v>2183</v>
      </c>
      <c r="AG650" s="18">
        <f t="shared" si="898"/>
        <v>-3861</v>
      </c>
      <c r="AH650" s="18">
        <f t="shared" si="898"/>
        <v>-17804</v>
      </c>
      <c r="AI650" s="18">
        <f t="shared" si="898"/>
        <v>-1568</v>
      </c>
      <c r="AJ650" s="18">
        <f t="shared" si="898"/>
        <v>-904993</v>
      </c>
    </row>
    <row r="651" spans="1:36">
      <c r="A651" s="2" t="str">
        <f t="shared" si="881"/>
        <v>YE Sep-09</v>
      </c>
      <c r="B651" s="18">
        <f t="shared" ref="B651:AJ651" si="899">IF(OR(B512="C",B524="C"),"C",B524-B512)</f>
        <v>-73513</v>
      </c>
      <c r="C651" s="18">
        <f t="shared" si="899"/>
        <v>-217963</v>
      </c>
      <c r="D651" s="18">
        <f t="shared" si="899"/>
        <v>29058</v>
      </c>
      <c r="E651" s="18">
        <f t="shared" si="899"/>
        <v>-2888</v>
      </c>
      <c r="F651" s="18">
        <f t="shared" si="899"/>
        <v>-33545</v>
      </c>
      <c r="G651" s="18">
        <f t="shared" si="899"/>
        <v>-136012</v>
      </c>
      <c r="H651" s="18">
        <f t="shared" si="899"/>
        <v>17436</v>
      </c>
      <c r="I651" s="18">
        <f t="shared" si="899"/>
        <v>19086</v>
      </c>
      <c r="J651" s="18">
        <f t="shared" si="899"/>
        <v>-4470</v>
      </c>
      <c r="K651" s="18">
        <f t="shared" si="899"/>
        <v>-14050</v>
      </c>
      <c r="L651" s="18">
        <f t="shared" si="899"/>
        <v>-2980</v>
      </c>
      <c r="M651" s="18">
        <f t="shared" si="899"/>
        <v>59296</v>
      </c>
      <c r="N651" s="18">
        <f t="shared" si="899"/>
        <v>-9280</v>
      </c>
      <c r="O651" s="18">
        <f t="shared" si="899"/>
        <v>-8272</v>
      </c>
      <c r="P651" s="18">
        <f t="shared" si="899"/>
        <v>-12908</v>
      </c>
      <c r="Q651" s="18">
        <f t="shared" si="899"/>
        <v>-2815</v>
      </c>
      <c r="R651" s="18">
        <f t="shared" si="899"/>
        <v>-11359</v>
      </c>
      <c r="S651" s="18">
        <f t="shared" si="899"/>
        <v>-1134</v>
      </c>
      <c r="T651" s="18">
        <f t="shared" si="899"/>
        <v>-37960</v>
      </c>
      <c r="U651" s="18">
        <f t="shared" si="899"/>
        <v>-51897</v>
      </c>
      <c r="V651" s="18">
        <f t="shared" si="899"/>
        <v>-166205</v>
      </c>
      <c r="W651" s="18">
        <f t="shared" si="899"/>
        <v>-620</v>
      </c>
      <c r="X651" s="18">
        <f t="shared" si="899"/>
        <v>29421</v>
      </c>
      <c r="Y651" s="18">
        <f t="shared" si="899"/>
        <v>14898</v>
      </c>
      <c r="Z651" s="18">
        <f t="shared" si="899"/>
        <v>-122504</v>
      </c>
      <c r="AA651" s="18">
        <f t="shared" si="899"/>
        <v>-35591</v>
      </c>
      <c r="AB651" s="18">
        <f t="shared" si="899"/>
        <v>35921</v>
      </c>
      <c r="AC651" s="18">
        <f t="shared" si="899"/>
        <v>-88298</v>
      </c>
      <c r="AD651" s="18">
        <f t="shared" si="899"/>
        <v>4698</v>
      </c>
      <c r="AE651" s="18">
        <f t="shared" si="899"/>
        <v>-577</v>
      </c>
      <c r="AF651" s="18">
        <f t="shared" si="899"/>
        <v>1938</v>
      </c>
      <c r="AG651" s="18">
        <f t="shared" si="899"/>
        <v>-3760</v>
      </c>
      <c r="AH651" s="18">
        <f t="shared" si="899"/>
        <v>-16690</v>
      </c>
      <c r="AI651" s="18">
        <f t="shared" si="899"/>
        <v>-1321</v>
      </c>
      <c r="AJ651" s="18">
        <f t="shared" si="899"/>
        <v>-721225</v>
      </c>
    </row>
    <row r="652" spans="1:36">
      <c r="A652" s="2" t="str">
        <f t="shared" si="881"/>
        <v>YE Oct-09</v>
      </c>
      <c r="B652" s="18">
        <f t="shared" ref="B652:AJ652" si="900">IF(OR(B513="C",B525="C"),"C",B525-B513)</f>
        <v>-68766</v>
      </c>
      <c r="C652" s="18">
        <f t="shared" si="900"/>
        <v>-238700</v>
      </c>
      <c r="D652" s="18">
        <f t="shared" si="900"/>
        <v>28302</v>
      </c>
      <c r="E652" s="18">
        <f t="shared" si="900"/>
        <v>-3965</v>
      </c>
      <c r="F652" s="18">
        <f t="shared" si="900"/>
        <v>-33886</v>
      </c>
      <c r="G652" s="18">
        <f t="shared" si="900"/>
        <v>-139550</v>
      </c>
      <c r="H652" s="18">
        <f t="shared" si="900"/>
        <v>-1055</v>
      </c>
      <c r="I652" s="18">
        <f t="shared" si="900"/>
        <v>19105</v>
      </c>
      <c r="J652" s="18">
        <f t="shared" si="900"/>
        <v>-8448</v>
      </c>
      <c r="K652" s="18">
        <f t="shared" si="900"/>
        <v>-8515</v>
      </c>
      <c r="L652" s="18">
        <f t="shared" si="900"/>
        <v>-6358</v>
      </c>
      <c r="M652" s="18">
        <f t="shared" si="900"/>
        <v>39314</v>
      </c>
      <c r="N652" s="18">
        <f t="shared" si="900"/>
        <v>-19163</v>
      </c>
      <c r="O652" s="18">
        <f t="shared" si="900"/>
        <v>-16488</v>
      </c>
      <c r="P652" s="18">
        <f t="shared" si="900"/>
        <v>-14194</v>
      </c>
      <c r="Q652" s="18">
        <f t="shared" si="900"/>
        <v>-6723</v>
      </c>
      <c r="R652" s="18">
        <f t="shared" si="900"/>
        <v>-41847</v>
      </c>
      <c r="S652" s="18">
        <f t="shared" si="900"/>
        <v>-20747</v>
      </c>
      <c r="T652" s="18">
        <f t="shared" si="900"/>
        <v>-37211</v>
      </c>
      <c r="U652" s="18">
        <f t="shared" si="900"/>
        <v>-49246</v>
      </c>
      <c r="V652" s="18">
        <f t="shared" si="900"/>
        <v>-162844</v>
      </c>
      <c r="W652" s="18">
        <f t="shared" si="900"/>
        <v>-5985</v>
      </c>
      <c r="X652" s="18">
        <f t="shared" si="900"/>
        <v>32821</v>
      </c>
      <c r="Y652" s="18">
        <f t="shared" si="900"/>
        <v>11137</v>
      </c>
      <c r="Z652" s="18">
        <f t="shared" si="900"/>
        <v>-124869</v>
      </c>
      <c r="AA652" s="18">
        <f t="shared" si="900"/>
        <v>-41083</v>
      </c>
      <c r="AB652" s="18">
        <f t="shared" si="900"/>
        <v>42451</v>
      </c>
      <c r="AC652" s="18">
        <f t="shared" si="900"/>
        <v>-69571</v>
      </c>
      <c r="AD652" s="18">
        <f t="shared" si="900"/>
        <v>10139</v>
      </c>
      <c r="AE652" s="18">
        <f t="shared" si="900"/>
        <v>-971</v>
      </c>
      <c r="AF652" s="18">
        <f t="shared" si="900"/>
        <v>-5977</v>
      </c>
      <c r="AG652" s="18">
        <f t="shared" si="900"/>
        <v>-3551</v>
      </c>
      <c r="AH652" s="18">
        <f t="shared" si="900"/>
        <v>-14556</v>
      </c>
      <c r="AI652" s="18">
        <f t="shared" si="900"/>
        <v>2954</v>
      </c>
      <c r="AJ652" s="18">
        <f t="shared" si="900"/>
        <v>-812433</v>
      </c>
    </row>
    <row r="653" spans="1:36">
      <c r="A653" s="2" t="str">
        <f t="shared" si="881"/>
        <v>YE Nov-09</v>
      </c>
      <c r="B653" s="18">
        <f t="shared" ref="B653:AJ653" si="901">IF(OR(B514="C",B526="C"),"C",B526-B514)</f>
        <v>-60892</v>
      </c>
      <c r="C653" s="18">
        <f t="shared" si="901"/>
        <v>-226120</v>
      </c>
      <c r="D653" s="18">
        <f t="shared" si="901"/>
        <v>29588</v>
      </c>
      <c r="E653" s="18">
        <f t="shared" si="901"/>
        <v>-2425</v>
      </c>
      <c r="F653" s="18">
        <f t="shared" si="901"/>
        <v>-29310</v>
      </c>
      <c r="G653" s="18">
        <f t="shared" si="901"/>
        <v>-108820</v>
      </c>
      <c r="H653" s="18">
        <f t="shared" si="901"/>
        <v>-2598</v>
      </c>
      <c r="I653" s="18">
        <f t="shared" si="901"/>
        <v>17517</v>
      </c>
      <c r="J653" s="18">
        <f t="shared" si="901"/>
        <v>-8611</v>
      </c>
      <c r="K653" s="18">
        <f t="shared" si="901"/>
        <v>-18048</v>
      </c>
      <c r="L653" s="18">
        <f t="shared" si="901"/>
        <v>-10399</v>
      </c>
      <c r="M653" s="18">
        <f t="shared" si="901"/>
        <v>32139</v>
      </c>
      <c r="N653" s="18">
        <f t="shared" si="901"/>
        <v>-19940</v>
      </c>
      <c r="O653" s="18">
        <f t="shared" si="901"/>
        <v>-14990</v>
      </c>
      <c r="P653" s="18">
        <f t="shared" si="901"/>
        <v>-12302</v>
      </c>
      <c r="Q653" s="18">
        <f t="shared" si="901"/>
        <v>-8137</v>
      </c>
      <c r="R653" s="18">
        <f t="shared" si="901"/>
        <v>-49851</v>
      </c>
      <c r="S653" s="18">
        <f t="shared" si="901"/>
        <v>-30699</v>
      </c>
      <c r="T653" s="18">
        <f t="shared" si="901"/>
        <v>-27561</v>
      </c>
      <c r="U653" s="18">
        <f t="shared" si="901"/>
        <v>-39471</v>
      </c>
      <c r="V653" s="18">
        <f t="shared" si="901"/>
        <v>-142683</v>
      </c>
      <c r="W653" s="18">
        <f t="shared" si="901"/>
        <v>-8117</v>
      </c>
      <c r="X653" s="18">
        <f t="shared" si="901"/>
        <v>32397</v>
      </c>
      <c r="Y653" s="18">
        <f t="shared" si="901"/>
        <v>9463</v>
      </c>
      <c r="Z653" s="18">
        <f t="shared" si="901"/>
        <v>-108938</v>
      </c>
      <c r="AA653" s="18">
        <f t="shared" si="901"/>
        <v>-37491</v>
      </c>
      <c r="AB653" s="18">
        <f t="shared" si="901"/>
        <v>54003</v>
      </c>
      <c r="AC653" s="18">
        <f t="shared" si="901"/>
        <v>-30934</v>
      </c>
      <c r="AD653" s="18">
        <f t="shared" si="901"/>
        <v>13780</v>
      </c>
      <c r="AE653" s="18">
        <f t="shared" si="901"/>
        <v>867</v>
      </c>
      <c r="AF653" s="18">
        <f t="shared" si="901"/>
        <v>-10975</v>
      </c>
      <c r="AG653" s="18">
        <f t="shared" si="901"/>
        <v>-2989</v>
      </c>
      <c r="AH653" s="18">
        <f t="shared" si="901"/>
        <v>-12555</v>
      </c>
      <c r="AI653" s="18">
        <f t="shared" si="901"/>
        <v>8680</v>
      </c>
      <c r="AJ653" s="18">
        <f t="shared" si="901"/>
        <v>-686788</v>
      </c>
    </row>
    <row r="654" spans="1:36">
      <c r="A654" s="2" t="str">
        <f t="shared" si="881"/>
        <v>YE Dec-09</v>
      </c>
      <c r="B654" s="18">
        <f t="shared" ref="B654:AJ654" si="902">IF(OR(B515="C",B527="C"),"C",B527-B515)</f>
        <v>-26959</v>
      </c>
      <c r="C654" s="18">
        <f t="shared" si="902"/>
        <v>-228175</v>
      </c>
      <c r="D654" s="18">
        <f t="shared" si="902"/>
        <v>32699</v>
      </c>
      <c r="E654" s="18">
        <f t="shared" si="902"/>
        <v>-18113</v>
      </c>
      <c r="F654" s="18">
        <f t="shared" si="902"/>
        <v>-7763</v>
      </c>
      <c r="G654" s="18">
        <f t="shared" si="902"/>
        <v>-86479</v>
      </c>
      <c r="H654" s="18">
        <f t="shared" si="902"/>
        <v>-2924</v>
      </c>
      <c r="I654" s="18">
        <f t="shared" si="902"/>
        <v>14586</v>
      </c>
      <c r="J654" s="18">
        <f t="shared" si="902"/>
        <v>-2012</v>
      </c>
      <c r="K654" s="18">
        <f t="shared" si="902"/>
        <v>-8640</v>
      </c>
      <c r="L654" s="18">
        <f t="shared" si="902"/>
        <v>-18137</v>
      </c>
      <c r="M654" s="18">
        <f t="shared" si="902"/>
        <v>31901</v>
      </c>
      <c r="N654" s="18">
        <f t="shared" si="902"/>
        <v>-17814</v>
      </c>
      <c r="O654" s="18">
        <f t="shared" si="902"/>
        <v>-10811</v>
      </c>
      <c r="P654" s="18">
        <f t="shared" si="902"/>
        <v>-14118</v>
      </c>
      <c r="Q654" s="18">
        <f t="shared" si="902"/>
        <v>-6357</v>
      </c>
      <c r="R654" s="18">
        <f t="shared" si="902"/>
        <v>-35233</v>
      </c>
      <c r="S654" s="18">
        <f t="shared" si="902"/>
        <v>-13042</v>
      </c>
      <c r="T654" s="18">
        <f t="shared" si="902"/>
        <v>-20669</v>
      </c>
      <c r="U654" s="18">
        <f t="shared" si="902"/>
        <v>-31314</v>
      </c>
      <c r="V654" s="18">
        <f t="shared" si="902"/>
        <v>-99399</v>
      </c>
      <c r="W654" s="18">
        <f t="shared" si="902"/>
        <v>-14721</v>
      </c>
      <c r="X654" s="18">
        <f t="shared" si="902"/>
        <v>34240</v>
      </c>
      <c r="Y654" s="18">
        <f t="shared" si="902"/>
        <v>8252</v>
      </c>
      <c r="Z654" s="18">
        <f t="shared" si="902"/>
        <v>-71626</v>
      </c>
      <c r="AA654" s="18">
        <f t="shared" si="902"/>
        <v>-22552</v>
      </c>
      <c r="AB654" s="18">
        <f t="shared" si="902"/>
        <v>68589</v>
      </c>
      <c r="AC654" s="18">
        <f t="shared" si="902"/>
        <v>10716</v>
      </c>
      <c r="AD654" s="18">
        <f t="shared" si="902"/>
        <v>24738</v>
      </c>
      <c r="AE654" s="18">
        <f t="shared" si="902"/>
        <v>-2492</v>
      </c>
      <c r="AF654" s="18">
        <f t="shared" si="902"/>
        <v>-17493</v>
      </c>
      <c r="AG654" s="18">
        <f t="shared" si="902"/>
        <v>776</v>
      </c>
      <c r="AH654" s="18">
        <f t="shared" si="902"/>
        <v>-5655</v>
      </c>
      <c r="AI654" s="18">
        <f t="shared" si="902"/>
        <v>4606</v>
      </c>
      <c r="AJ654" s="18">
        <f t="shared" si="902"/>
        <v>-466731</v>
      </c>
    </row>
    <row r="655" spans="1:36">
      <c r="A655" s="2" t="str">
        <f t="shared" si="881"/>
        <v>YE Jan-10</v>
      </c>
      <c r="B655" s="18">
        <f t="shared" ref="B655:AJ655" si="903">IF(OR(B516="C",B528="C"),"C",B528-B516)</f>
        <v>28811</v>
      </c>
      <c r="C655" s="18">
        <f t="shared" si="903"/>
        <v>-181009</v>
      </c>
      <c r="D655" s="18">
        <f t="shared" si="903"/>
        <v>59375</v>
      </c>
      <c r="E655" s="18">
        <f t="shared" si="903"/>
        <v>-9173</v>
      </c>
      <c r="F655" s="18">
        <f t="shared" si="903"/>
        <v>6665</v>
      </c>
      <c r="G655" s="18">
        <f t="shared" si="903"/>
        <v>-50140</v>
      </c>
      <c r="H655" s="18">
        <f t="shared" si="903"/>
        <v>7963</v>
      </c>
      <c r="I655" s="18">
        <f t="shared" si="903"/>
        <v>-14535</v>
      </c>
      <c r="J655" s="18">
        <f t="shared" si="903"/>
        <v>11926</v>
      </c>
      <c r="K655" s="18">
        <f t="shared" si="903"/>
        <v>-18229</v>
      </c>
      <c r="L655" s="18">
        <f t="shared" si="903"/>
        <v>-12065</v>
      </c>
      <c r="M655" s="18">
        <f t="shared" si="903"/>
        <v>30564</v>
      </c>
      <c r="N655" s="18">
        <f t="shared" si="903"/>
        <v>-17002</v>
      </c>
      <c r="O655" s="18">
        <f t="shared" si="903"/>
        <v>-14710</v>
      </c>
      <c r="P655" s="18">
        <f t="shared" si="903"/>
        <v>-13355</v>
      </c>
      <c r="Q655" s="18">
        <f t="shared" si="903"/>
        <v>-8550</v>
      </c>
      <c r="R655" s="18">
        <f t="shared" si="903"/>
        <v>-1594</v>
      </c>
      <c r="S655" s="18">
        <f t="shared" si="903"/>
        <v>23123</v>
      </c>
      <c r="T655" s="18">
        <f t="shared" si="903"/>
        <v>-12605</v>
      </c>
      <c r="U655" s="18">
        <f t="shared" si="903"/>
        <v>6943</v>
      </c>
      <c r="V655" s="18">
        <f t="shared" si="903"/>
        <v>-30367</v>
      </c>
      <c r="W655" s="18">
        <f t="shared" si="903"/>
        <v>-13554</v>
      </c>
      <c r="X655" s="18">
        <f t="shared" si="903"/>
        <v>33068</v>
      </c>
      <c r="Y655" s="18">
        <f t="shared" si="903"/>
        <v>-215</v>
      </c>
      <c r="Z655" s="18">
        <f t="shared" si="903"/>
        <v>-11065</v>
      </c>
      <c r="AA655" s="18">
        <f t="shared" si="903"/>
        <v>-19319</v>
      </c>
      <c r="AB655" s="18">
        <f t="shared" si="903"/>
        <v>55998</v>
      </c>
      <c r="AC655" s="18">
        <f t="shared" si="903"/>
        <v>55338</v>
      </c>
      <c r="AD655" s="18">
        <f t="shared" si="903"/>
        <v>29082</v>
      </c>
      <c r="AE655" s="18">
        <f t="shared" si="903"/>
        <v>-21036</v>
      </c>
      <c r="AF655" s="18">
        <f t="shared" si="903"/>
        <v>-24641</v>
      </c>
      <c r="AG655" s="18">
        <f t="shared" si="903"/>
        <v>5034</v>
      </c>
      <c r="AH655" s="18">
        <f t="shared" si="903"/>
        <v>1977</v>
      </c>
      <c r="AI655" s="18">
        <f t="shared" si="903"/>
        <v>-1950</v>
      </c>
      <c r="AJ655" s="18">
        <f t="shared" si="903"/>
        <v>-131309</v>
      </c>
    </row>
    <row r="656" spans="1:36">
      <c r="A656" s="2" t="str">
        <f t="shared" si="881"/>
        <v>YE Feb-10</v>
      </c>
      <c r="B656" s="18">
        <f t="shared" ref="B656:AJ656" si="904">IF(OR(B517="C",B529="C"),"C",B529-B517)</f>
        <v>45622</v>
      </c>
      <c r="C656" s="18">
        <f t="shared" si="904"/>
        <v>-130820</v>
      </c>
      <c r="D656" s="18">
        <f t="shared" si="904"/>
        <v>57035</v>
      </c>
      <c r="E656" s="18">
        <f t="shared" si="904"/>
        <v>3289</v>
      </c>
      <c r="F656" s="18">
        <f t="shared" si="904"/>
        <v>2903</v>
      </c>
      <c r="G656" s="18">
        <f t="shared" si="904"/>
        <v>-7189</v>
      </c>
      <c r="H656" s="18">
        <f t="shared" si="904"/>
        <v>11788</v>
      </c>
      <c r="I656" s="18">
        <f t="shared" si="904"/>
        <v>-17520</v>
      </c>
      <c r="J656" s="18">
        <f t="shared" si="904"/>
        <v>11363</v>
      </c>
      <c r="K656" s="18">
        <f t="shared" si="904"/>
        <v>-16562</v>
      </c>
      <c r="L656" s="18">
        <f t="shared" si="904"/>
        <v>-9200</v>
      </c>
      <c r="M656" s="18">
        <f t="shared" si="904"/>
        <v>29566</v>
      </c>
      <c r="N656" s="18">
        <f t="shared" si="904"/>
        <v>-11064</v>
      </c>
      <c r="O656" s="18">
        <f t="shared" si="904"/>
        <v>-20855</v>
      </c>
      <c r="P656" s="18">
        <f t="shared" si="904"/>
        <v>-9191</v>
      </c>
      <c r="Q656" s="18">
        <f t="shared" si="904"/>
        <v>-7585</v>
      </c>
      <c r="R656" s="18">
        <f t="shared" si="904"/>
        <v>35728</v>
      </c>
      <c r="S656" s="18">
        <f t="shared" si="904"/>
        <v>56130</v>
      </c>
      <c r="T656" s="18">
        <f t="shared" si="904"/>
        <v>-10738</v>
      </c>
      <c r="U656" s="18">
        <f t="shared" si="904"/>
        <v>13269</v>
      </c>
      <c r="V656" s="18">
        <f t="shared" si="904"/>
        <v>5880</v>
      </c>
      <c r="W656" s="18">
        <f t="shared" si="904"/>
        <v>-13484</v>
      </c>
      <c r="X656" s="18">
        <f t="shared" si="904"/>
        <v>35165</v>
      </c>
      <c r="Y656" s="18">
        <f t="shared" si="904"/>
        <v>-2359</v>
      </c>
      <c r="Z656" s="18">
        <f t="shared" si="904"/>
        <v>25205</v>
      </c>
      <c r="AA656" s="18">
        <f t="shared" si="904"/>
        <v>1247</v>
      </c>
      <c r="AB656" s="18">
        <f t="shared" si="904"/>
        <v>53890</v>
      </c>
      <c r="AC656" s="18">
        <f t="shared" si="904"/>
        <v>106072</v>
      </c>
      <c r="AD656" s="18">
        <f t="shared" si="904"/>
        <v>34220</v>
      </c>
      <c r="AE656" s="18">
        <f t="shared" si="904"/>
        <v>-16319</v>
      </c>
      <c r="AF656" s="18">
        <f t="shared" si="904"/>
        <v>-15770</v>
      </c>
      <c r="AG656" s="18">
        <f t="shared" si="904"/>
        <v>6460</v>
      </c>
      <c r="AH656" s="18">
        <f t="shared" si="904"/>
        <v>13568</v>
      </c>
      <c r="AI656" s="18">
        <f t="shared" si="904"/>
        <v>2338</v>
      </c>
      <c r="AJ656" s="18">
        <f t="shared" si="904"/>
        <v>180746</v>
      </c>
    </row>
    <row r="657" spans="1:36">
      <c r="A657" s="2" t="str">
        <f t="shared" si="881"/>
        <v>YE Mar-10</v>
      </c>
      <c r="B657" s="18">
        <f t="shared" ref="B657:AJ657" si="905">IF(OR(B518="C",B530="C"),"C",B530-B518)</f>
        <v>70509</v>
      </c>
      <c r="C657" s="18">
        <f t="shared" si="905"/>
        <v>-97182</v>
      </c>
      <c r="D657" s="18">
        <f t="shared" si="905"/>
        <v>74365</v>
      </c>
      <c r="E657" s="18">
        <f t="shared" si="905"/>
        <v>4833</v>
      </c>
      <c r="F657" s="18">
        <f t="shared" si="905"/>
        <v>32357</v>
      </c>
      <c r="G657" s="18">
        <f t="shared" si="905"/>
        <v>28507</v>
      </c>
      <c r="H657" s="18">
        <f t="shared" si="905"/>
        <v>14620</v>
      </c>
      <c r="I657" s="18">
        <f t="shared" si="905"/>
        <v>-11925</v>
      </c>
      <c r="J657" s="18">
        <f t="shared" si="905"/>
        <v>3168</v>
      </c>
      <c r="K657" s="18">
        <f t="shared" si="905"/>
        <v>-6503</v>
      </c>
      <c r="L657" s="18">
        <f t="shared" si="905"/>
        <v>1011</v>
      </c>
      <c r="M657" s="18">
        <f t="shared" si="905"/>
        <v>27483</v>
      </c>
      <c r="N657" s="18">
        <f t="shared" si="905"/>
        <v>246</v>
      </c>
      <c r="O657" s="18">
        <f t="shared" si="905"/>
        <v>-13554</v>
      </c>
      <c r="P657" s="18">
        <f t="shared" si="905"/>
        <v>1511</v>
      </c>
      <c r="Q657" s="18">
        <f t="shared" si="905"/>
        <v>-4649</v>
      </c>
      <c r="R657" s="18">
        <f t="shared" si="905"/>
        <v>44711</v>
      </c>
      <c r="S657" s="18">
        <f t="shared" si="905"/>
        <v>73426</v>
      </c>
      <c r="T657" s="18">
        <f t="shared" si="905"/>
        <v>-1840</v>
      </c>
      <c r="U657" s="18">
        <f t="shared" si="905"/>
        <v>48105</v>
      </c>
      <c r="V657" s="18">
        <f t="shared" si="905"/>
        <v>56091</v>
      </c>
      <c r="W657" s="18">
        <f t="shared" si="905"/>
        <v>-12270</v>
      </c>
      <c r="X657" s="18">
        <f t="shared" si="905"/>
        <v>44118</v>
      </c>
      <c r="Y657" s="18">
        <f t="shared" si="905"/>
        <v>-1343</v>
      </c>
      <c r="Z657" s="18">
        <f t="shared" si="905"/>
        <v>86599</v>
      </c>
      <c r="AA657" s="18">
        <f t="shared" si="905"/>
        <v>31086</v>
      </c>
      <c r="AB657" s="18">
        <f t="shared" si="905"/>
        <v>65595</v>
      </c>
      <c r="AC657" s="18">
        <f t="shared" si="905"/>
        <v>154515</v>
      </c>
      <c r="AD657" s="18">
        <f t="shared" si="905"/>
        <v>48577</v>
      </c>
      <c r="AE657" s="18">
        <f t="shared" si="905"/>
        <v>-3615</v>
      </c>
      <c r="AF657" s="18">
        <f t="shared" si="905"/>
        <v>-6631</v>
      </c>
      <c r="AG657" s="18">
        <f t="shared" si="905"/>
        <v>7682</v>
      </c>
      <c r="AH657" s="18">
        <f t="shared" si="905"/>
        <v>25917</v>
      </c>
      <c r="AI657" s="18">
        <f t="shared" si="905"/>
        <v>1942</v>
      </c>
      <c r="AJ657" s="18">
        <f t="shared" si="905"/>
        <v>627442</v>
      </c>
    </row>
    <row r="658" spans="1:36">
      <c r="A658" s="2" t="str">
        <f t="shared" si="881"/>
        <v>YE Apr-10</v>
      </c>
      <c r="B658" s="18">
        <f t="shared" ref="B658:AJ658" si="906">IF(OR(B519="C",B531="C"),"C",B531-B519)</f>
        <v>44966</v>
      </c>
      <c r="C658" s="18">
        <f t="shared" si="906"/>
        <v>-44993</v>
      </c>
      <c r="D658" s="18">
        <f t="shared" si="906"/>
        <v>51850</v>
      </c>
      <c r="E658" s="18">
        <f t="shared" si="906"/>
        <v>-7840</v>
      </c>
      <c r="F658" s="18">
        <f t="shared" si="906"/>
        <v>47531</v>
      </c>
      <c r="G658" s="18">
        <f t="shared" si="906"/>
        <v>6989</v>
      </c>
      <c r="H658" s="18">
        <f t="shared" si="906"/>
        <v>-3490</v>
      </c>
      <c r="I658" s="18">
        <f t="shared" si="906"/>
        <v>-21890</v>
      </c>
      <c r="J658" s="18">
        <f t="shared" si="906"/>
        <v>-8868</v>
      </c>
      <c r="K658" s="18">
        <f t="shared" si="906"/>
        <v>-7953</v>
      </c>
      <c r="L658" s="18">
        <f t="shared" si="906"/>
        <v>-16104</v>
      </c>
      <c r="M658" s="18">
        <f t="shared" si="906"/>
        <v>26697</v>
      </c>
      <c r="N658" s="18">
        <f t="shared" si="906"/>
        <v>-5261</v>
      </c>
      <c r="O658" s="18">
        <f t="shared" si="906"/>
        <v>-20578</v>
      </c>
      <c r="P658" s="18">
        <f t="shared" si="906"/>
        <v>2644</v>
      </c>
      <c r="Q658" s="18">
        <f t="shared" si="906"/>
        <v>-4623</v>
      </c>
      <c r="R658" s="18">
        <f t="shared" si="906"/>
        <v>21627</v>
      </c>
      <c r="S658" s="18">
        <f t="shared" si="906"/>
        <v>57168</v>
      </c>
      <c r="T658" s="18">
        <f t="shared" si="906"/>
        <v>-7331</v>
      </c>
      <c r="U658" s="18">
        <f t="shared" si="906"/>
        <v>42823</v>
      </c>
      <c r="V658" s="18">
        <f t="shared" si="906"/>
        <v>56857</v>
      </c>
      <c r="W658" s="18">
        <f t="shared" si="906"/>
        <v>-13596</v>
      </c>
      <c r="X658" s="18">
        <f t="shared" si="906"/>
        <v>41163</v>
      </c>
      <c r="Y658" s="18">
        <f t="shared" si="906"/>
        <v>-5503</v>
      </c>
      <c r="Z658" s="18">
        <f t="shared" si="906"/>
        <v>78925</v>
      </c>
      <c r="AA658" s="18">
        <f t="shared" si="906"/>
        <v>31285</v>
      </c>
      <c r="AB658" s="18">
        <f t="shared" si="906"/>
        <v>62718</v>
      </c>
      <c r="AC658" s="18">
        <f t="shared" si="906"/>
        <v>184777</v>
      </c>
      <c r="AD658" s="18">
        <f t="shared" si="906"/>
        <v>49910</v>
      </c>
      <c r="AE658" s="18">
        <f t="shared" si="906"/>
        <v>-5978</v>
      </c>
      <c r="AF658" s="18">
        <f t="shared" si="906"/>
        <v>-4117</v>
      </c>
      <c r="AG658" s="18">
        <f t="shared" si="906"/>
        <v>7574</v>
      </c>
      <c r="AH658" s="18">
        <f t="shared" si="906"/>
        <v>28297</v>
      </c>
      <c r="AI658" s="18">
        <f t="shared" si="906"/>
        <v>2564</v>
      </c>
      <c r="AJ658" s="18">
        <f t="shared" si="906"/>
        <v>532155</v>
      </c>
    </row>
    <row r="659" spans="1:36">
      <c r="A659" s="2" t="str">
        <f t="shared" si="881"/>
        <v>YE May-10</v>
      </c>
      <c r="B659" s="18">
        <f t="shared" ref="B659:AJ659" si="907">IF(OR(B520="C",B532="C"),"C",B532-B520)</f>
        <v>38870</v>
      </c>
      <c r="C659" s="18">
        <f t="shared" si="907"/>
        <v>11292</v>
      </c>
      <c r="D659" s="18">
        <f t="shared" si="907"/>
        <v>46742</v>
      </c>
      <c r="E659" s="18">
        <f t="shared" si="907"/>
        <v>-7030</v>
      </c>
      <c r="F659" s="18">
        <f t="shared" si="907"/>
        <v>59047</v>
      </c>
      <c r="G659" s="18">
        <f t="shared" si="907"/>
        <v>-4129</v>
      </c>
      <c r="H659" s="18">
        <f t="shared" si="907"/>
        <v>-8097</v>
      </c>
      <c r="I659" s="18">
        <f t="shared" si="907"/>
        <v>-26324</v>
      </c>
      <c r="J659" s="18">
        <f t="shared" si="907"/>
        <v>-16287</v>
      </c>
      <c r="K659" s="18">
        <f t="shared" si="907"/>
        <v>-9249</v>
      </c>
      <c r="L659" s="18">
        <f t="shared" si="907"/>
        <v>-25032</v>
      </c>
      <c r="M659" s="18">
        <f t="shared" si="907"/>
        <v>20030</v>
      </c>
      <c r="N659" s="18">
        <f t="shared" si="907"/>
        <v>-12629</v>
      </c>
      <c r="O659" s="18">
        <f t="shared" si="907"/>
        <v>-21577</v>
      </c>
      <c r="P659" s="18">
        <f t="shared" si="907"/>
        <v>2541</v>
      </c>
      <c r="Q659" s="18">
        <f t="shared" si="907"/>
        <v>-8121</v>
      </c>
      <c r="R659" s="18">
        <f t="shared" si="907"/>
        <v>-1491</v>
      </c>
      <c r="S659" s="18">
        <f t="shared" si="907"/>
        <v>36927</v>
      </c>
      <c r="T659" s="18">
        <f t="shared" si="907"/>
        <v>-14904</v>
      </c>
      <c r="U659" s="18">
        <f t="shared" si="907"/>
        <v>32002</v>
      </c>
      <c r="V659" s="18">
        <f t="shared" si="907"/>
        <v>44859</v>
      </c>
      <c r="W659" s="18">
        <f t="shared" si="907"/>
        <v>-17000</v>
      </c>
      <c r="X659" s="18">
        <f t="shared" si="907"/>
        <v>33285</v>
      </c>
      <c r="Y659" s="18">
        <f t="shared" si="907"/>
        <v>-10665</v>
      </c>
      <c r="Z659" s="18">
        <f t="shared" si="907"/>
        <v>50481</v>
      </c>
      <c r="AA659" s="18">
        <f t="shared" si="907"/>
        <v>10692</v>
      </c>
      <c r="AB659" s="18">
        <f t="shared" si="907"/>
        <v>53602</v>
      </c>
      <c r="AC659" s="18">
        <f t="shared" si="907"/>
        <v>197532</v>
      </c>
      <c r="AD659" s="18">
        <f t="shared" si="907"/>
        <v>46059</v>
      </c>
      <c r="AE659" s="18">
        <f t="shared" si="907"/>
        <v>-12065</v>
      </c>
      <c r="AF659" s="18">
        <f t="shared" si="907"/>
        <v>-12050</v>
      </c>
      <c r="AG659" s="18">
        <f t="shared" si="907"/>
        <v>4325</v>
      </c>
      <c r="AH659" s="18">
        <f t="shared" si="907"/>
        <v>29324</v>
      </c>
      <c r="AI659" s="18">
        <f t="shared" si="907"/>
        <v>-989</v>
      </c>
      <c r="AJ659" s="18">
        <f t="shared" si="907"/>
        <v>422565</v>
      </c>
    </row>
    <row r="660" spans="1:36">
      <c r="A660" s="2" t="str">
        <f t="shared" si="881"/>
        <v>YE Jun-10</v>
      </c>
      <c r="B660" s="18">
        <f t="shared" ref="B660:AJ660" si="908">IF(OR(B521="C",B533="C"),"C",B533-B521)</f>
        <v>49538</v>
      </c>
      <c r="C660" s="18">
        <f t="shared" si="908"/>
        <v>72267</v>
      </c>
      <c r="D660" s="18">
        <f t="shared" si="908"/>
        <v>47660</v>
      </c>
      <c r="E660" s="18">
        <f t="shared" si="908"/>
        <v>-3318</v>
      </c>
      <c r="F660" s="18">
        <f t="shared" si="908"/>
        <v>85907</v>
      </c>
      <c r="G660" s="18">
        <f t="shared" si="908"/>
        <v>23890</v>
      </c>
      <c r="H660" s="18">
        <f t="shared" si="908"/>
        <v>-6247</v>
      </c>
      <c r="I660" s="18">
        <f t="shared" si="908"/>
        <v>-27978</v>
      </c>
      <c r="J660" s="18">
        <f t="shared" si="908"/>
        <v>-18333</v>
      </c>
      <c r="K660" s="18">
        <f t="shared" si="908"/>
        <v>5802</v>
      </c>
      <c r="L660" s="18">
        <f t="shared" si="908"/>
        <v>-16295</v>
      </c>
      <c r="M660" s="18">
        <f t="shared" si="908"/>
        <v>8621</v>
      </c>
      <c r="N660" s="18">
        <f t="shared" si="908"/>
        <v>-11676</v>
      </c>
      <c r="O660" s="18">
        <f t="shared" si="908"/>
        <v>-23670</v>
      </c>
      <c r="P660" s="18">
        <f t="shared" si="908"/>
        <v>4823</v>
      </c>
      <c r="Q660" s="18">
        <f t="shared" si="908"/>
        <v>-8058</v>
      </c>
      <c r="R660" s="18">
        <f t="shared" si="908"/>
        <v>2327</v>
      </c>
      <c r="S660" s="18">
        <f t="shared" si="908"/>
        <v>36834</v>
      </c>
      <c r="T660" s="18">
        <f t="shared" si="908"/>
        <v>-7085</v>
      </c>
      <c r="U660" s="18">
        <f t="shared" si="908"/>
        <v>33412</v>
      </c>
      <c r="V660" s="18">
        <f t="shared" si="908"/>
        <v>73302</v>
      </c>
      <c r="W660" s="18">
        <f t="shared" si="908"/>
        <v>-13772</v>
      </c>
      <c r="X660" s="18">
        <f t="shared" si="908"/>
        <v>36930</v>
      </c>
      <c r="Y660" s="18">
        <f t="shared" si="908"/>
        <v>-13818</v>
      </c>
      <c r="Z660" s="18">
        <f t="shared" si="908"/>
        <v>82644</v>
      </c>
      <c r="AA660" s="18">
        <f t="shared" si="908"/>
        <v>5568</v>
      </c>
      <c r="AB660" s="18">
        <f t="shared" si="908"/>
        <v>47886</v>
      </c>
      <c r="AC660" s="18">
        <f t="shared" si="908"/>
        <v>208688</v>
      </c>
      <c r="AD660" s="18">
        <f t="shared" si="908"/>
        <v>44535</v>
      </c>
      <c r="AE660" s="18">
        <f t="shared" si="908"/>
        <v>-11583</v>
      </c>
      <c r="AF660" s="18">
        <f t="shared" si="908"/>
        <v>-12455</v>
      </c>
      <c r="AG660" s="18">
        <f t="shared" si="908"/>
        <v>5254</v>
      </c>
      <c r="AH660" s="18">
        <f t="shared" si="908"/>
        <v>31259</v>
      </c>
      <c r="AI660" s="18">
        <f t="shared" si="908"/>
        <v>4145</v>
      </c>
      <c r="AJ660" s="18">
        <f t="shared" si="908"/>
        <v>617523</v>
      </c>
    </row>
    <row r="661" spans="1:36">
      <c r="A661" s="2" t="str">
        <f t="shared" si="881"/>
        <v>YE Jul-10</v>
      </c>
      <c r="B661" s="18">
        <f t="shared" ref="B661:AJ661" si="909">IF(OR(B522="C",B534="C"),"C",B534-B522)</f>
        <v>49253</v>
      </c>
      <c r="C661" s="18">
        <f t="shared" si="909"/>
        <v>41656</v>
      </c>
      <c r="D661" s="18">
        <f t="shared" si="909"/>
        <v>41727</v>
      </c>
      <c r="E661" s="18">
        <f t="shared" si="909"/>
        <v>1438</v>
      </c>
      <c r="F661" s="18">
        <f t="shared" si="909"/>
        <v>102743</v>
      </c>
      <c r="G661" s="18">
        <f t="shared" si="909"/>
        <v>39612</v>
      </c>
      <c r="H661" s="18">
        <f t="shared" si="909"/>
        <v>-18280</v>
      </c>
      <c r="I661" s="18">
        <f t="shared" si="909"/>
        <v>-29277</v>
      </c>
      <c r="J661" s="18">
        <f t="shared" si="909"/>
        <v>-16781</v>
      </c>
      <c r="K661" s="18">
        <f t="shared" si="909"/>
        <v>8691</v>
      </c>
      <c r="L661" s="18">
        <f t="shared" si="909"/>
        <v>-19877</v>
      </c>
      <c r="M661" s="18">
        <f t="shared" si="909"/>
        <v>-18271</v>
      </c>
      <c r="N661" s="18">
        <f t="shared" si="909"/>
        <v>-18825</v>
      </c>
      <c r="O661" s="18">
        <f t="shared" si="909"/>
        <v>-18487</v>
      </c>
      <c r="P661" s="18">
        <f t="shared" si="909"/>
        <v>4860</v>
      </c>
      <c r="Q661" s="18">
        <f t="shared" si="909"/>
        <v>-8105</v>
      </c>
      <c r="R661" s="18">
        <f t="shared" si="909"/>
        <v>2408</v>
      </c>
      <c r="S661" s="18">
        <f t="shared" si="909"/>
        <v>38216</v>
      </c>
      <c r="T661" s="18">
        <f t="shared" si="909"/>
        <v>-9762</v>
      </c>
      <c r="U661" s="18">
        <f t="shared" si="909"/>
        <v>31769</v>
      </c>
      <c r="V661" s="18">
        <f t="shared" si="909"/>
        <v>77729</v>
      </c>
      <c r="W661" s="18">
        <f t="shared" si="909"/>
        <v>-12764</v>
      </c>
      <c r="X661" s="18">
        <f t="shared" si="909"/>
        <v>33453</v>
      </c>
      <c r="Y661" s="18">
        <f t="shared" si="909"/>
        <v>-18089</v>
      </c>
      <c r="Z661" s="18">
        <f t="shared" si="909"/>
        <v>80331</v>
      </c>
      <c r="AA661" s="18">
        <f t="shared" si="909"/>
        <v>1263</v>
      </c>
      <c r="AB661" s="18">
        <f t="shared" si="909"/>
        <v>40294</v>
      </c>
      <c r="AC661" s="18">
        <f t="shared" si="909"/>
        <v>197346</v>
      </c>
      <c r="AD661" s="18">
        <f t="shared" si="909"/>
        <v>40902</v>
      </c>
      <c r="AE661" s="18">
        <f t="shared" si="909"/>
        <v>-15382</v>
      </c>
      <c r="AF661" s="18">
        <f t="shared" si="909"/>
        <v>-6531</v>
      </c>
      <c r="AG661" s="18">
        <f t="shared" si="909"/>
        <v>6145</v>
      </c>
      <c r="AH661" s="18">
        <f t="shared" si="909"/>
        <v>34516</v>
      </c>
      <c r="AI661" s="18">
        <f t="shared" si="909"/>
        <v>5462</v>
      </c>
      <c r="AJ661" s="18">
        <f t="shared" si="909"/>
        <v>550835</v>
      </c>
    </row>
    <row r="662" spans="1:36">
      <c r="A662" s="2" t="str">
        <f t="shared" si="881"/>
        <v>YE Aug-10</v>
      </c>
      <c r="B662" s="18">
        <f t="shared" ref="B662:AJ662" si="910">IF(OR(B523="C",B535="C"),"C",B535-B523)</f>
        <v>40946</v>
      </c>
      <c r="C662" s="18">
        <f t="shared" si="910"/>
        <v>117485</v>
      </c>
      <c r="D662" s="18">
        <f t="shared" si="910"/>
        <v>40343</v>
      </c>
      <c r="E662" s="18">
        <f t="shared" si="910"/>
        <v>1057</v>
      </c>
      <c r="F662" s="18">
        <f t="shared" si="910"/>
        <v>108701</v>
      </c>
      <c r="G662" s="18">
        <f t="shared" si="910"/>
        <v>57885</v>
      </c>
      <c r="H662" s="18">
        <f t="shared" si="910"/>
        <v>-24526</v>
      </c>
      <c r="I662" s="18">
        <f t="shared" si="910"/>
        <v>-32787</v>
      </c>
      <c r="J662" s="18">
        <f t="shared" si="910"/>
        <v>-17623</v>
      </c>
      <c r="K662" s="18">
        <f t="shared" si="910"/>
        <v>10599</v>
      </c>
      <c r="L662" s="18">
        <f t="shared" si="910"/>
        <v>-27137</v>
      </c>
      <c r="M662" s="18">
        <f t="shared" si="910"/>
        <v>-33318</v>
      </c>
      <c r="N662" s="18">
        <f t="shared" si="910"/>
        <v>-23701</v>
      </c>
      <c r="O662" s="18">
        <f t="shared" si="910"/>
        <v>-15713</v>
      </c>
      <c r="P662" s="18">
        <f t="shared" si="910"/>
        <v>4700</v>
      </c>
      <c r="Q662" s="18">
        <f t="shared" si="910"/>
        <v>-8275</v>
      </c>
      <c r="R662" s="18">
        <f t="shared" si="910"/>
        <v>-10846</v>
      </c>
      <c r="S662" s="18">
        <f t="shared" si="910"/>
        <v>23105</v>
      </c>
      <c r="T662" s="18">
        <f t="shared" si="910"/>
        <v>-10570</v>
      </c>
      <c r="U662" s="18">
        <f t="shared" si="910"/>
        <v>28980</v>
      </c>
      <c r="V662" s="18">
        <f t="shared" si="910"/>
        <v>76557</v>
      </c>
      <c r="W662" s="18">
        <f t="shared" si="910"/>
        <v>-14403</v>
      </c>
      <c r="X662" s="18">
        <f t="shared" si="910"/>
        <v>29214</v>
      </c>
      <c r="Y662" s="18">
        <f t="shared" si="910"/>
        <v>-22055</v>
      </c>
      <c r="Z662" s="18">
        <f t="shared" si="910"/>
        <v>69314</v>
      </c>
      <c r="AA662" s="18">
        <f t="shared" si="910"/>
        <v>-2705</v>
      </c>
      <c r="AB662" s="18">
        <f t="shared" si="910"/>
        <v>28534</v>
      </c>
      <c r="AC662" s="18">
        <f t="shared" si="910"/>
        <v>213731</v>
      </c>
      <c r="AD662" s="18">
        <f t="shared" si="910"/>
        <v>36442</v>
      </c>
      <c r="AE662" s="18">
        <f t="shared" si="910"/>
        <v>-21552</v>
      </c>
      <c r="AF662" s="18">
        <f t="shared" si="910"/>
        <v>-18756</v>
      </c>
      <c r="AG662" s="18">
        <f t="shared" si="910"/>
        <v>6768</v>
      </c>
      <c r="AH662" s="18">
        <f t="shared" si="910"/>
        <v>36294</v>
      </c>
      <c r="AI662" s="18">
        <f t="shared" si="910"/>
        <v>-1889</v>
      </c>
      <c r="AJ662" s="18">
        <f t="shared" si="910"/>
        <v>552380</v>
      </c>
    </row>
    <row r="663" spans="1:36">
      <c r="A663" s="2" t="str">
        <f t="shared" si="881"/>
        <v>YE Sep-10</v>
      </c>
      <c r="B663" s="18">
        <f t="shared" ref="B663:AJ663" si="911">IF(OR(B524="C",B536="C"),"C",B536-B524)</f>
        <v>31565</v>
      </c>
      <c r="C663" s="18">
        <f t="shared" si="911"/>
        <v>143722</v>
      </c>
      <c r="D663" s="18">
        <f t="shared" si="911"/>
        <v>30898</v>
      </c>
      <c r="E663" s="18">
        <f t="shared" si="911"/>
        <v>-6508</v>
      </c>
      <c r="F663" s="18">
        <f t="shared" si="911"/>
        <v>106192</v>
      </c>
      <c r="G663" s="18">
        <f t="shared" si="911"/>
        <v>61292</v>
      </c>
      <c r="H663" s="18">
        <f t="shared" si="911"/>
        <v>-30144</v>
      </c>
      <c r="I663" s="18">
        <f t="shared" si="911"/>
        <v>-35991</v>
      </c>
      <c r="J663" s="18">
        <f t="shared" si="911"/>
        <v>-17540</v>
      </c>
      <c r="K663" s="18">
        <f t="shared" si="911"/>
        <v>4099</v>
      </c>
      <c r="L663" s="18">
        <f t="shared" si="911"/>
        <v>-33133</v>
      </c>
      <c r="M663" s="18">
        <f t="shared" si="911"/>
        <v>-44556</v>
      </c>
      <c r="N663" s="18">
        <f t="shared" si="911"/>
        <v>-33683</v>
      </c>
      <c r="O663" s="18">
        <f t="shared" si="911"/>
        <v>-11569</v>
      </c>
      <c r="P663" s="18">
        <f t="shared" si="911"/>
        <v>4659</v>
      </c>
      <c r="Q663" s="18">
        <f t="shared" si="911"/>
        <v>-12516</v>
      </c>
      <c r="R663" s="18">
        <f t="shared" si="911"/>
        <v>-20020</v>
      </c>
      <c r="S663" s="18">
        <f t="shared" si="911"/>
        <v>12586</v>
      </c>
      <c r="T663" s="18">
        <f t="shared" si="911"/>
        <v>-9610</v>
      </c>
      <c r="U663" s="18">
        <f t="shared" si="911"/>
        <v>29283</v>
      </c>
      <c r="V663" s="18">
        <f t="shared" si="911"/>
        <v>71890</v>
      </c>
      <c r="W663" s="18">
        <f t="shared" si="911"/>
        <v>-13115</v>
      </c>
      <c r="X663" s="18">
        <f t="shared" si="911"/>
        <v>28362</v>
      </c>
      <c r="Y663" s="18">
        <f t="shared" si="911"/>
        <v>-24183</v>
      </c>
      <c r="Z663" s="18">
        <f t="shared" si="911"/>
        <v>62955</v>
      </c>
      <c r="AA663" s="18">
        <f t="shared" si="911"/>
        <v>-15605</v>
      </c>
      <c r="AB663" s="18">
        <f t="shared" si="911"/>
        <v>18491</v>
      </c>
      <c r="AC663" s="18">
        <f t="shared" si="911"/>
        <v>222187</v>
      </c>
      <c r="AD663" s="18">
        <f t="shared" si="911"/>
        <v>31664</v>
      </c>
      <c r="AE663" s="18">
        <f t="shared" si="911"/>
        <v>-28086</v>
      </c>
      <c r="AF663" s="18">
        <f t="shared" si="911"/>
        <v>-21837</v>
      </c>
      <c r="AG663" s="18">
        <f t="shared" si="911"/>
        <v>7090</v>
      </c>
      <c r="AH663" s="18">
        <f t="shared" si="911"/>
        <v>36903</v>
      </c>
      <c r="AI663" s="18">
        <f t="shared" si="911"/>
        <v>-9398</v>
      </c>
      <c r="AJ663" s="18">
        <f t="shared" si="911"/>
        <v>460802</v>
      </c>
    </row>
    <row r="664" spans="1:36">
      <c r="A664" s="2" t="str">
        <f t="shared" si="881"/>
        <v>YE Oct-10</v>
      </c>
      <c r="B664" s="18">
        <f t="shared" ref="B664:AJ664" si="912">IF(OR(B525="C",B537="C"),"C",B537-B525)</f>
        <v>32480</v>
      </c>
      <c r="C664" s="18">
        <f t="shared" si="912"/>
        <v>148556</v>
      </c>
      <c r="D664" s="18">
        <f t="shared" si="912"/>
        <v>26221</v>
      </c>
      <c r="E664" s="18">
        <f t="shared" si="912"/>
        <v>-2849</v>
      </c>
      <c r="F664" s="18">
        <f t="shared" si="912"/>
        <v>107702</v>
      </c>
      <c r="G664" s="18">
        <f t="shared" si="912"/>
        <v>70862</v>
      </c>
      <c r="H664" s="18">
        <f t="shared" si="912"/>
        <v>-24299</v>
      </c>
      <c r="I664" s="18">
        <f t="shared" si="912"/>
        <v>-37856</v>
      </c>
      <c r="J664" s="18">
        <f t="shared" si="912"/>
        <v>-13129</v>
      </c>
      <c r="K664" s="18">
        <f t="shared" si="912"/>
        <v>2013</v>
      </c>
      <c r="L664" s="18">
        <f t="shared" si="912"/>
        <v>-32972</v>
      </c>
      <c r="M664" s="18">
        <f t="shared" si="912"/>
        <v>-33320</v>
      </c>
      <c r="N664" s="18">
        <f t="shared" si="912"/>
        <v>-36652</v>
      </c>
      <c r="O664" s="18">
        <f t="shared" si="912"/>
        <v>-6863</v>
      </c>
      <c r="P664" s="18">
        <f t="shared" si="912"/>
        <v>5020</v>
      </c>
      <c r="Q664" s="18">
        <f t="shared" si="912"/>
        <v>-9118</v>
      </c>
      <c r="R664" s="18">
        <f t="shared" si="912"/>
        <v>-31433</v>
      </c>
      <c r="S664" s="18">
        <f t="shared" si="912"/>
        <v>-4295</v>
      </c>
      <c r="T664" s="18">
        <f t="shared" si="912"/>
        <v>-13727</v>
      </c>
      <c r="U664" s="18">
        <f t="shared" si="912"/>
        <v>23359</v>
      </c>
      <c r="V664" s="18">
        <f t="shared" si="912"/>
        <v>42534</v>
      </c>
      <c r="W664" s="18">
        <f t="shared" si="912"/>
        <v>-7000</v>
      </c>
      <c r="X664" s="18">
        <f t="shared" si="912"/>
        <v>23908</v>
      </c>
      <c r="Y664" s="18">
        <f t="shared" si="912"/>
        <v>-21434</v>
      </c>
      <c r="Z664" s="18">
        <f t="shared" si="912"/>
        <v>38010</v>
      </c>
      <c r="AA664" s="18">
        <f t="shared" si="912"/>
        <v>-25398</v>
      </c>
      <c r="AB664" s="18">
        <f t="shared" si="912"/>
        <v>11094</v>
      </c>
      <c r="AC664" s="18">
        <f t="shared" si="912"/>
        <v>213601</v>
      </c>
      <c r="AD664" s="18">
        <f t="shared" si="912"/>
        <v>25962</v>
      </c>
      <c r="AE664" s="18">
        <f t="shared" si="912"/>
        <v>-27706</v>
      </c>
      <c r="AF664" s="18">
        <f t="shared" si="912"/>
        <v>-20946</v>
      </c>
      <c r="AG664" s="18">
        <f t="shared" si="912"/>
        <v>5470</v>
      </c>
      <c r="AH664" s="18">
        <f t="shared" si="912"/>
        <v>36171</v>
      </c>
      <c r="AI664" s="18">
        <f t="shared" si="912"/>
        <v>-23436</v>
      </c>
      <c r="AJ664" s="18">
        <f t="shared" si="912"/>
        <v>406814</v>
      </c>
    </row>
    <row r="665" spans="1:36">
      <c r="A665" s="2" t="str">
        <f t="shared" si="881"/>
        <v>YE Nov-10</v>
      </c>
      <c r="B665" s="18">
        <f t="shared" ref="B665:AJ665" si="913">IF(OR(B526="C",B538="C"),"C",B538-B526)</f>
        <v>21201</v>
      </c>
      <c r="C665" s="18">
        <f t="shared" si="913"/>
        <v>225158</v>
      </c>
      <c r="D665" s="18">
        <f t="shared" si="913"/>
        <v>20538</v>
      </c>
      <c r="E665" s="18">
        <f t="shared" si="913"/>
        <v>13472</v>
      </c>
      <c r="F665" s="18">
        <f t="shared" si="913"/>
        <v>118919</v>
      </c>
      <c r="G665" s="18">
        <f t="shared" si="913"/>
        <v>74350</v>
      </c>
      <c r="H665" s="18">
        <f t="shared" si="913"/>
        <v>-28298</v>
      </c>
      <c r="I665" s="18">
        <f t="shared" si="913"/>
        <v>-39871</v>
      </c>
      <c r="J665" s="18">
        <f t="shared" si="913"/>
        <v>-11957</v>
      </c>
      <c r="K665" s="18">
        <f t="shared" si="913"/>
        <v>14267</v>
      </c>
      <c r="L665" s="18">
        <f t="shared" si="913"/>
        <v>-32757</v>
      </c>
      <c r="M665" s="18">
        <f t="shared" si="913"/>
        <v>-25725</v>
      </c>
      <c r="N665" s="18">
        <f t="shared" si="913"/>
        <v>-33100</v>
      </c>
      <c r="O665" s="18">
        <f t="shared" si="913"/>
        <v>-6647</v>
      </c>
      <c r="P665" s="18">
        <f t="shared" si="913"/>
        <v>4031</v>
      </c>
      <c r="Q665" s="18">
        <f t="shared" si="913"/>
        <v>-9231</v>
      </c>
      <c r="R665" s="18">
        <f t="shared" si="913"/>
        <v>-35409</v>
      </c>
      <c r="S665" s="18">
        <f t="shared" si="913"/>
        <v>-8500</v>
      </c>
      <c r="T665" s="18">
        <f t="shared" si="913"/>
        <v>-17000</v>
      </c>
      <c r="U665" s="18">
        <f t="shared" si="913"/>
        <v>18848</v>
      </c>
      <c r="V665" s="18">
        <f t="shared" si="913"/>
        <v>33753</v>
      </c>
      <c r="W665" s="18">
        <f t="shared" si="913"/>
        <v>-5997</v>
      </c>
      <c r="X665" s="18">
        <f t="shared" si="913"/>
        <v>34841</v>
      </c>
      <c r="Y665" s="18">
        <f t="shared" si="913"/>
        <v>-21918</v>
      </c>
      <c r="Z665" s="18">
        <f t="shared" si="913"/>
        <v>40680</v>
      </c>
      <c r="AA665" s="18">
        <f t="shared" si="913"/>
        <v>-33814</v>
      </c>
      <c r="AB665" s="18">
        <f t="shared" si="913"/>
        <v>7327</v>
      </c>
      <c r="AC665" s="18">
        <f t="shared" si="913"/>
        <v>188749</v>
      </c>
      <c r="AD665" s="18">
        <f t="shared" si="913"/>
        <v>22534</v>
      </c>
      <c r="AE665" s="18">
        <f t="shared" si="913"/>
        <v>-30335</v>
      </c>
      <c r="AF665" s="18">
        <f t="shared" si="913"/>
        <v>-21254</v>
      </c>
      <c r="AG665" s="18">
        <f t="shared" si="913"/>
        <v>4724</v>
      </c>
      <c r="AH665" s="18">
        <f t="shared" si="913"/>
        <v>33220</v>
      </c>
      <c r="AI665" s="18">
        <f t="shared" si="913"/>
        <v>-35697</v>
      </c>
      <c r="AJ665" s="18">
        <f t="shared" si="913"/>
        <v>446917</v>
      </c>
    </row>
    <row r="666" spans="1:36">
      <c r="A666" s="2" t="str">
        <f t="shared" ref="A666:A693" si="914">A539</f>
        <v>YE Dec-10</v>
      </c>
      <c r="B666" s="18">
        <f t="shared" ref="B666:AJ666" si="915">IF(OR(B527="C",B539="C"),"C",B539-B527)</f>
        <v>-1757</v>
      </c>
      <c r="C666" s="18">
        <f t="shared" si="915"/>
        <v>246383</v>
      </c>
      <c r="D666" s="18">
        <f t="shared" si="915"/>
        <v>6641</v>
      </c>
      <c r="E666" s="18">
        <f t="shared" si="915"/>
        <v>27115</v>
      </c>
      <c r="F666" s="18">
        <f t="shared" si="915"/>
        <v>98607</v>
      </c>
      <c r="G666" s="18">
        <f t="shared" si="915"/>
        <v>44268</v>
      </c>
      <c r="H666" s="18">
        <f t="shared" si="915"/>
        <v>-35087</v>
      </c>
      <c r="I666" s="18">
        <f t="shared" si="915"/>
        <v>-44074</v>
      </c>
      <c r="J666" s="18">
        <f t="shared" si="915"/>
        <v>-7579</v>
      </c>
      <c r="K666" s="18">
        <f t="shared" si="915"/>
        <v>-3697</v>
      </c>
      <c r="L666" s="18">
        <f t="shared" si="915"/>
        <v>-24776</v>
      </c>
      <c r="M666" s="18">
        <f t="shared" si="915"/>
        <v>-25175</v>
      </c>
      <c r="N666" s="18">
        <f t="shared" si="915"/>
        <v>-37806</v>
      </c>
      <c r="O666" s="18">
        <f t="shared" si="915"/>
        <v>-7358</v>
      </c>
      <c r="P666" s="18">
        <f t="shared" si="915"/>
        <v>8200</v>
      </c>
      <c r="Q666" s="18">
        <f t="shared" si="915"/>
        <v>-8229</v>
      </c>
      <c r="R666" s="18">
        <f t="shared" si="915"/>
        <v>-38233</v>
      </c>
      <c r="S666" s="18">
        <f t="shared" si="915"/>
        <v>-14779</v>
      </c>
      <c r="T666" s="18">
        <f t="shared" si="915"/>
        <v>-17756</v>
      </c>
      <c r="U666" s="18">
        <f t="shared" si="915"/>
        <v>3591</v>
      </c>
      <c r="V666" s="18">
        <f t="shared" si="915"/>
        <v>9073</v>
      </c>
      <c r="W666" s="18">
        <f t="shared" si="915"/>
        <v>-4642</v>
      </c>
      <c r="X666" s="18">
        <f t="shared" si="915"/>
        <v>37035</v>
      </c>
      <c r="Y666" s="18">
        <f t="shared" si="915"/>
        <v>-32776</v>
      </c>
      <c r="Z666" s="18">
        <f t="shared" si="915"/>
        <v>8691</v>
      </c>
      <c r="AA666" s="18">
        <f t="shared" si="915"/>
        <v>-58001</v>
      </c>
      <c r="AB666" s="18">
        <f t="shared" si="915"/>
        <v>-5943</v>
      </c>
      <c r="AC666" s="18">
        <f t="shared" si="915"/>
        <v>171483</v>
      </c>
      <c r="AD666" s="18">
        <f t="shared" si="915"/>
        <v>6036</v>
      </c>
      <c r="AE666" s="18">
        <f t="shared" si="915"/>
        <v>-37641</v>
      </c>
      <c r="AF666" s="18">
        <f t="shared" si="915"/>
        <v>-21717</v>
      </c>
      <c r="AG666" s="18">
        <f t="shared" si="915"/>
        <v>89</v>
      </c>
      <c r="AH666" s="18">
        <f t="shared" si="915"/>
        <v>26035</v>
      </c>
      <c r="AI666" s="18">
        <f t="shared" si="915"/>
        <v>-39383</v>
      </c>
      <c r="AJ666" s="18">
        <f t="shared" si="915"/>
        <v>232922</v>
      </c>
    </row>
    <row r="667" spans="1:36">
      <c r="A667" s="2" t="str">
        <f t="shared" si="914"/>
        <v>YE Jan-11</v>
      </c>
      <c r="B667" s="18">
        <f t="shared" ref="B667:AJ667" si="916">IF(OR(B528="C",B540="C"),"C",B540-B528)</f>
        <v>-25514</v>
      </c>
      <c r="C667" s="18">
        <f t="shared" si="916"/>
        <v>276770</v>
      </c>
      <c r="D667" s="18">
        <f t="shared" si="916"/>
        <v>-31823</v>
      </c>
      <c r="E667" s="18">
        <f t="shared" si="916"/>
        <v>11885</v>
      </c>
      <c r="F667" s="18">
        <f t="shared" si="916"/>
        <v>75945</v>
      </c>
      <c r="G667" s="18">
        <f t="shared" si="916"/>
        <v>18258</v>
      </c>
      <c r="H667" s="18">
        <f t="shared" si="916"/>
        <v>-40479</v>
      </c>
      <c r="I667" s="18">
        <f t="shared" si="916"/>
        <v>-28472</v>
      </c>
      <c r="J667" s="18">
        <f t="shared" si="916"/>
        <v>-28693</v>
      </c>
      <c r="K667" s="18">
        <f t="shared" si="916"/>
        <v>-7145</v>
      </c>
      <c r="L667" s="18">
        <f t="shared" si="916"/>
        <v>-40659</v>
      </c>
      <c r="M667" s="18">
        <f t="shared" si="916"/>
        <v>-17487</v>
      </c>
      <c r="N667" s="18">
        <f t="shared" si="916"/>
        <v>-45999</v>
      </c>
      <c r="O667" s="18">
        <f t="shared" si="916"/>
        <v>-8112</v>
      </c>
      <c r="P667" s="18">
        <f t="shared" si="916"/>
        <v>5809</v>
      </c>
      <c r="Q667" s="18">
        <f t="shared" si="916"/>
        <v>1145</v>
      </c>
      <c r="R667" s="18">
        <f t="shared" si="916"/>
        <v>-72985</v>
      </c>
      <c r="S667" s="18">
        <f t="shared" si="916"/>
        <v>-49224</v>
      </c>
      <c r="T667" s="18">
        <f t="shared" si="916"/>
        <v>-27710</v>
      </c>
      <c r="U667" s="18">
        <f t="shared" si="916"/>
        <v>-28618</v>
      </c>
      <c r="V667" s="18">
        <f t="shared" si="916"/>
        <v>-20087</v>
      </c>
      <c r="W667" s="18">
        <f t="shared" si="916"/>
        <v>-817</v>
      </c>
      <c r="X667" s="18">
        <f t="shared" si="916"/>
        <v>37959</v>
      </c>
      <c r="Y667" s="18">
        <f t="shared" si="916"/>
        <v>-37861</v>
      </c>
      <c r="Z667" s="18">
        <f t="shared" si="916"/>
        <v>-20807</v>
      </c>
      <c r="AA667" s="18">
        <f t="shared" si="916"/>
        <v>-66312</v>
      </c>
      <c r="AB667" s="18">
        <f t="shared" si="916"/>
        <v>-5225</v>
      </c>
      <c r="AC667" s="18">
        <f t="shared" si="916"/>
        <v>136252</v>
      </c>
      <c r="AD667" s="18">
        <f t="shared" si="916"/>
        <v>-4497</v>
      </c>
      <c r="AE667" s="18">
        <f t="shared" si="916"/>
        <v>-30917</v>
      </c>
      <c r="AF667" s="18">
        <f t="shared" si="916"/>
        <v>-23195</v>
      </c>
      <c r="AG667" s="18">
        <f t="shared" si="916"/>
        <v>-5606</v>
      </c>
      <c r="AH667" s="18">
        <f t="shared" si="916"/>
        <v>19465</v>
      </c>
      <c r="AI667" s="18">
        <f t="shared" si="916"/>
        <v>-44037</v>
      </c>
      <c r="AJ667" s="18">
        <f t="shared" si="916"/>
        <v>-58765</v>
      </c>
    </row>
    <row r="668" spans="1:36">
      <c r="A668" s="2" t="str">
        <f t="shared" si="914"/>
        <v>YE Feb-11</v>
      </c>
      <c r="B668" s="18">
        <f t="shared" ref="B668:AJ668" si="917">IF(OR(B529="C",B541="C"),"C",B541-B529)</f>
        <v>-38985</v>
      </c>
      <c r="C668" s="18">
        <f t="shared" si="917"/>
        <v>300755</v>
      </c>
      <c r="D668" s="18">
        <f t="shared" si="917"/>
        <v>-33917</v>
      </c>
      <c r="E668" s="18">
        <f t="shared" si="917"/>
        <v>8733</v>
      </c>
      <c r="F668" s="18">
        <f t="shared" si="917"/>
        <v>73621</v>
      </c>
      <c r="G668" s="18">
        <f t="shared" si="917"/>
        <v>13380</v>
      </c>
      <c r="H668" s="18">
        <f t="shared" si="917"/>
        <v>-39407</v>
      </c>
      <c r="I668" s="18">
        <f t="shared" si="917"/>
        <v>-27539</v>
      </c>
      <c r="J668" s="18">
        <f t="shared" si="917"/>
        <v>-23950</v>
      </c>
      <c r="K668" s="18">
        <f t="shared" si="917"/>
        <v>-5469</v>
      </c>
      <c r="L668" s="18">
        <f t="shared" si="917"/>
        <v>-42772</v>
      </c>
      <c r="M668" s="18">
        <f t="shared" si="917"/>
        <v>-14492</v>
      </c>
      <c r="N668" s="18">
        <f t="shared" si="917"/>
        <v>-43080</v>
      </c>
      <c r="O668" s="18">
        <f t="shared" si="917"/>
        <v>-3074</v>
      </c>
      <c r="P668" s="18">
        <f t="shared" si="917"/>
        <v>7094</v>
      </c>
      <c r="Q668" s="18">
        <f t="shared" si="917"/>
        <v>1624</v>
      </c>
      <c r="R668" s="18">
        <f t="shared" si="917"/>
        <v>-90819</v>
      </c>
      <c r="S668" s="18">
        <f t="shared" si="917"/>
        <v>-62079</v>
      </c>
      <c r="T668" s="18">
        <f t="shared" si="917"/>
        <v>-29272</v>
      </c>
      <c r="U668" s="18">
        <f t="shared" si="917"/>
        <v>-25760</v>
      </c>
      <c r="V668" s="18">
        <f t="shared" si="917"/>
        <v>-106178</v>
      </c>
      <c r="W668" s="18">
        <f t="shared" si="917"/>
        <v>1832</v>
      </c>
      <c r="X668" s="18">
        <f t="shared" si="917"/>
        <v>38938</v>
      </c>
      <c r="Y668" s="18">
        <f t="shared" si="917"/>
        <v>-32491</v>
      </c>
      <c r="Z668" s="18">
        <f t="shared" si="917"/>
        <v>-97900</v>
      </c>
      <c r="AA668" s="18">
        <f t="shared" si="917"/>
        <v>-70253</v>
      </c>
      <c r="AB668" s="18">
        <f t="shared" si="917"/>
        <v>18148</v>
      </c>
      <c r="AC668" s="18">
        <f t="shared" si="917"/>
        <v>120879</v>
      </c>
      <c r="AD668" s="18">
        <f t="shared" si="917"/>
        <v>-9736</v>
      </c>
      <c r="AE668" s="18">
        <f t="shared" si="917"/>
        <v>-28573</v>
      </c>
      <c r="AF668" s="18">
        <f t="shared" si="917"/>
        <v>-27082</v>
      </c>
      <c r="AG668" s="18">
        <f t="shared" si="917"/>
        <v>-8806</v>
      </c>
      <c r="AH668" s="18">
        <f t="shared" si="917"/>
        <v>11164</v>
      </c>
      <c r="AI668" s="18">
        <f t="shared" si="917"/>
        <v>-53209</v>
      </c>
      <c r="AJ668" s="18">
        <f t="shared" si="917"/>
        <v>-158702</v>
      </c>
    </row>
    <row r="669" spans="1:36">
      <c r="A669" s="2" t="str">
        <f t="shared" si="914"/>
        <v>YE Mar-11</v>
      </c>
      <c r="B669" s="18">
        <f t="shared" ref="B669:AJ669" si="918">IF(OR(B530="C",B542="C"),"C",B542-B530)</f>
        <v>-43582</v>
      </c>
      <c r="C669" s="18">
        <f t="shared" si="918"/>
        <v>340469</v>
      </c>
      <c r="D669" s="18">
        <f t="shared" si="918"/>
        <v>-42610</v>
      </c>
      <c r="E669" s="18">
        <f t="shared" si="918"/>
        <v>14759</v>
      </c>
      <c r="F669" s="18">
        <f t="shared" si="918"/>
        <v>66382</v>
      </c>
      <c r="G669" s="18">
        <f t="shared" si="918"/>
        <v>-12897</v>
      </c>
      <c r="H669" s="18">
        <f t="shared" si="918"/>
        <v>-39328</v>
      </c>
      <c r="I669" s="18">
        <f t="shared" si="918"/>
        <v>-26500</v>
      </c>
      <c r="J669" s="18">
        <f t="shared" si="918"/>
        <v>-16721</v>
      </c>
      <c r="K669" s="18">
        <f t="shared" si="918"/>
        <v>-2164</v>
      </c>
      <c r="L669" s="18">
        <f t="shared" si="918"/>
        <v>-52430</v>
      </c>
      <c r="M669" s="18">
        <f t="shared" si="918"/>
        <v>-11548</v>
      </c>
      <c r="N669" s="18">
        <f t="shared" si="918"/>
        <v>-46947</v>
      </c>
      <c r="O669" s="18">
        <f t="shared" si="918"/>
        <v>-4866</v>
      </c>
      <c r="P669" s="18">
        <f t="shared" si="918"/>
        <v>3417</v>
      </c>
      <c r="Q669" s="18">
        <f t="shared" si="918"/>
        <v>4785</v>
      </c>
      <c r="R669" s="18">
        <f t="shared" si="918"/>
        <v>-74650</v>
      </c>
      <c r="S669" s="18">
        <f t="shared" si="918"/>
        <v>-54699</v>
      </c>
      <c r="T669" s="18">
        <f t="shared" si="918"/>
        <v>-35786</v>
      </c>
      <c r="U669" s="18">
        <f t="shared" si="918"/>
        <v>-37516</v>
      </c>
      <c r="V669" s="18">
        <f t="shared" si="918"/>
        <v>-283334</v>
      </c>
      <c r="W669" s="18">
        <f t="shared" si="918"/>
        <v>9001</v>
      </c>
      <c r="X669" s="18">
        <f t="shared" si="918"/>
        <v>37254</v>
      </c>
      <c r="Y669" s="18">
        <f t="shared" si="918"/>
        <v>-24978</v>
      </c>
      <c r="Z669" s="18">
        <f t="shared" si="918"/>
        <v>-262058</v>
      </c>
      <c r="AA669" s="18">
        <f t="shared" si="918"/>
        <v>-85720</v>
      </c>
      <c r="AB669" s="18">
        <f t="shared" si="918"/>
        <v>26384</v>
      </c>
      <c r="AC669" s="18">
        <f t="shared" si="918"/>
        <v>78815</v>
      </c>
      <c r="AD669" s="18">
        <f t="shared" si="918"/>
        <v>-24343</v>
      </c>
      <c r="AE669" s="18">
        <f t="shared" si="918"/>
        <v>-29331</v>
      </c>
      <c r="AF669" s="18">
        <f t="shared" si="918"/>
        <v>-30286</v>
      </c>
      <c r="AG669" s="18">
        <f t="shared" si="918"/>
        <v>-9725</v>
      </c>
      <c r="AH669" s="18">
        <f t="shared" si="918"/>
        <v>411</v>
      </c>
      <c r="AI669" s="18">
        <f t="shared" si="918"/>
        <v>-56871</v>
      </c>
      <c r="AJ669" s="18">
        <f t="shared" si="918"/>
        <v>-410468</v>
      </c>
    </row>
    <row r="670" spans="1:36">
      <c r="A670" s="2" t="str">
        <f t="shared" si="914"/>
        <v>YE Apr-11</v>
      </c>
      <c r="B670" s="18">
        <f t="shared" ref="B670:AJ670" si="919">IF(OR(B531="C",B543="C"),"C",B543-B531)</f>
        <v>-33621</v>
      </c>
      <c r="C670" s="18">
        <f t="shared" si="919"/>
        <v>357709</v>
      </c>
      <c r="D670" s="18">
        <f t="shared" si="919"/>
        <v>-32432</v>
      </c>
      <c r="E670" s="18">
        <f t="shared" si="919"/>
        <v>25761</v>
      </c>
      <c r="F670" s="18">
        <f t="shared" si="919"/>
        <v>49498</v>
      </c>
      <c r="G670" s="18">
        <f t="shared" si="919"/>
        <v>-3000</v>
      </c>
      <c r="H670" s="18">
        <f t="shared" si="919"/>
        <v>-26951</v>
      </c>
      <c r="I670" s="18">
        <f t="shared" si="919"/>
        <v>-22322</v>
      </c>
      <c r="J670" s="18">
        <f t="shared" si="919"/>
        <v>-25015</v>
      </c>
      <c r="K670" s="18">
        <f t="shared" si="919"/>
        <v>-6994</v>
      </c>
      <c r="L670" s="18">
        <f t="shared" si="919"/>
        <v>-57854</v>
      </c>
      <c r="M670" s="18">
        <f t="shared" si="919"/>
        <v>-12695</v>
      </c>
      <c r="N670" s="18">
        <f t="shared" si="919"/>
        <v>-37358</v>
      </c>
      <c r="O670" s="18">
        <f t="shared" si="919"/>
        <v>-4040</v>
      </c>
      <c r="P670" s="18">
        <f t="shared" si="919"/>
        <v>756</v>
      </c>
      <c r="Q670" s="18">
        <f t="shared" si="919"/>
        <v>5838</v>
      </c>
      <c r="R670" s="18">
        <f t="shared" si="919"/>
        <v>-46691</v>
      </c>
      <c r="S670" s="18">
        <f t="shared" si="919"/>
        <v>-34820</v>
      </c>
      <c r="T670" s="18">
        <f t="shared" si="919"/>
        <v>-34775</v>
      </c>
      <c r="U670" s="18">
        <f t="shared" si="919"/>
        <v>-37310</v>
      </c>
      <c r="V670" s="18">
        <f t="shared" si="919"/>
        <v>-439967</v>
      </c>
      <c r="W670" s="18">
        <f t="shared" si="919"/>
        <v>14305</v>
      </c>
      <c r="X670" s="18">
        <f t="shared" si="919"/>
        <v>43740</v>
      </c>
      <c r="Y670" s="18">
        <f t="shared" si="919"/>
        <v>-19847</v>
      </c>
      <c r="Z670" s="18">
        <f t="shared" si="919"/>
        <v>-401769</v>
      </c>
      <c r="AA670" s="18">
        <f t="shared" si="919"/>
        <v>-92068</v>
      </c>
      <c r="AB670" s="18">
        <f t="shared" si="919"/>
        <v>30160</v>
      </c>
      <c r="AC670" s="18">
        <f t="shared" si="919"/>
        <v>37979</v>
      </c>
      <c r="AD670" s="18">
        <f t="shared" si="919"/>
        <v>-31820</v>
      </c>
      <c r="AE670" s="18">
        <f t="shared" si="919"/>
        <v>-35138</v>
      </c>
      <c r="AF670" s="18">
        <f t="shared" si="919"/>
        <v>-25335</v>
      </c>
      <c r="AG670" s="18">
        <f t="shared" si="919"/>
        <v>-9792</v>
      </c>
      <c r="AH670" s="18">
        <f t="shared" si="919"/>
        <v>-5967</v>
      </c>
      <c r="AI670" s="18">
        <f t="shared" si="919"/>
        <v>-62611</v>
      </c>
      <c r="AJ670" s="18">
        <f t="shared" si="919"/>
        <v>-537870</v>
      </c>
    </row>
    <row r="671" spans="1:36">
      <c r="A671" s="2" t="str">
        <f t="shared" si="914"/>
        <v>YE May-11</v>
      </c>
      <c r="B671" s="18">
        <f t="shared" ref="B671:AJ671" si="920">IF(OR(B532="C",B544="C"),"C",B544-B532)</f>
        <v>-31731</v>
      </c>
      <c r="C671" s="18">
        <f t="shared" si="920"/>
        <v>391292</v>
      </c>
      <c r="D671" s="18">
        <f t="shared" si="920"/>
        <v>-29312</v>
      </c>
      <c r="E671" s="18">
        <f t="shared" si="920"/>
        <v>27621</v>
      </c>
      <c r="F671" s="18">
        <f t="shared" si="920"/>
        <v>46691</v>
      </c>
      <c r="G671" s="18">
        <f t="shared" si="920"/>
        <v>8259</v>
      </c>
      <c r="H671" s="18">
        <f t="shared" si="920"/>
        <v>-22599</v>
      </c>
      <c r="I671" s="18">
        <f t="shared" si="920"/>
        <v>-20086</v>
      </c>
      <c r="J671" s="18">
        <f t="shared" si="920"/>
        <v>-21740</v>
      </c>
      <c r="K671" s="18">
        <f t="shared" si="920"/>
        <v>-3930</v>
      </c>
      <c r="L671" s="18">
        <f t="shared" si="920"/>
        <v>-47172</v>
      </c>
      <c r="M671" s="18">
        <f t="shared" si="920"/>
        <v>-9483</v>
      </c>
      <c r="N671" s="18">
        <f t="shared" si="920"/>
        <v>-32782</v>
      </c>
      <c r="O671" s="18">
        <f t="shared" si="920"/>
        <v>-2663</v>
      </c>
      <c r="P671" s="18">
        <f t="shared" si="920"/>
        <v>700</v>
      </c>
      <c r="Q671" s="18">
        <f t="shared" si="920"/>
        <v>8393</v>
      </c>
      <c r="R671" s="18">
        <f t="shared" si="920"/>
        <v>-13142</v>
      </c>
      <c r="S671" s="18">
        <f t="shared" si="920"/>
        <v>-7160</v>
      </c>
      <c r="T671" s="18">
        <f t="shared" si="920"/>
        <v>-23141</v>
      </c>
      <c r="U671" s="18">
        <f t="shared" si="920"/>
        <v>-26339</v>
      </c>
      <c r="V671" s="18">
        <f t="shared" si="920"/>
        <v>-480087</v>
      </c>
      <c r="W671" s="18">
        <f t="shared" si="920"/>
        <v>23010</v>
      </c>
      <c r="X671" s="18">
        <f t="shared" si="920"/>
        <v>48151</v>
      </c>
      <c r="Y671" s="18">
        <f t="shared" si="920"/>
        <v>-11769</v>
      </c>
      <c r="Z671" s="18">
        <f t="shared" si="920"/>
        <v>-420695</v>
      </c>
      <c r="AA671" s="18">
        <f t="shared" si="920"/>
        <v>-84177</v>
      </c>
      <c r="AB671" s="18">
        <f t="shared" si="920"/>
        <v>39594</v>
      </c>
      <c r="AC671" s="18">
        <f t="shared" si="920"/>
        <v>20599</v>
      </c>
      <c r="AD671" s="18">
        <f t="shared" si="920"/>
        <v>-32087</v>
      </c>
      <c r="AE671" s="18">
        <f t="shared" si="920"/>
        <v>-30947</v>
      </c>
      <c r="AF671" s="18">
        <f t="shared" si="920"/>
        <v>-17341</v>
      </c>
      <c r="AG671" s="18">
        <f t="shared" si="920"/>
        <v>-7922</v>
      </c>
      <c r="AH671" s="18">
        <f t="shared" si="920"/>
        <v>-3528</v>
      </c>
      <c r="AI671" s="18">
        <f t="shared" si="920"/>
        <v>-61077</v>
      </c>
      <c r="AJ671" s="18">
        <f t="shared" si="920"/>
        <v>-398760</v>
      </c>
    </row>
    <row r="672" spans="1:36">
      <c r="A672" s="2" t="str">
        <f t="shared" si="914"/>
        <v>YE Jun-11</v>
      </c>
      <c r="B672" s="18">
        <f t="shared" ref="B672:AJ672" si="921">IF(OR(B533="C",B545="C"),"C",B545-B533)</f>
        <v>-35457</v>
      </c>
      <c r="C672" s="18">
        <f t="shared" si="921"/>
        <v>415666</v>
      </c>
      <c r="D672" s="18">
        <f t="shared" si="921"/>
        <v>-25709</v>
      </c>
      <c r="E672" s="18">
        <f t="shared" si="921"/>
        <v>25322</v>
      </c>
      <c r="F672" s="18">
        <f t="shared" si="921"/>
        <v>33121</v>
      </c>
      <c r="G672" s="18">
        <f t="shared" si="921"/>
        <v>-13437</v>
      </c>
      <c r="H672" s="18">
        <f t="shared" si="921"/>
        <v>-23952</v>
      </c>
      <c r="I672" s="18">
        <f t="shared" si="921"/>
        <v>-19865</v>
      </c>
      <c r="J672" s="18">
        <f t="shared" si="921"/>
        <v>-19216</v>
      </c>
      <c r="K672" s="18">
        <f t="shared" si="921"/>
        <v>-17418</v>
      </c>
      <c r="L672" s="18">
        <f t="shared" si="921"/>
        <v>-54088</v>
      </c>
      <c r="M672" s="18">
        <f t="shared" si="921"/>
        <v>-7710</v>
      </c>
      <c r="N672" s="18">
        <f t="shared" si="921"/>
        <v>-33109</v>
      </c>
      <c r="O672" s="18">
        <f t="shared" si="921"/>
        <v>-226</v>
      </c>
      <c r="P672" s="18">
        <f t="shared" si="921"/>
        <v>125</v>
      </c>
      <c r="Q672" s="18">
        <f t="shared" si="921"/>
        <v>7668</v>
      </c>
      <c r="R672" s="18">
        <f t="shared" si="921"/>
        <v>2384</v>
      </c>
      <c r="S672" s="18">
        <f t="shared" si="921"/>
        <v>8569</v>
      </c>
      <c r="T672" s="18">
        <f t="shared" si="921"/>
        <v>-20761</v>
      </c>
      <c r="U672" s="18">
        <f t="shared" si="921"/>
        <v>-15733</v>
      </c>
      <c r="V672" s="18">
        <f t="shared" si="921"/>
        <v>-548559</v>
      </c>
      <c r="W672" s="18">
        <f t="shared" si="921"/>
        <v>27639</v>
      </c>
      <c r="X672" s="18">
        <f t="shared" si="921"/>
        <v>47074</v>
      </c>
      <c r="Y672" s="18">
        <f t="shared" si="921"/>
        <v>-5676</v>
      </c>
      <c r="Z672" s="18">
        <f t="shared" si="921"/>
        <v>-479523</v>
      </c>
      <c r="AA672" s="18">
        <f t="shared" si="921"/>
        <v>-78949</v>
      </c>
      <c r="AB672" s="18">
        <f t="shared" si="921"/>
        <v>45043</v>
      </c>
      <c r="AC672" s="18">
        <f t="shared" si="921"/>
        <v>-22686</v>
      </c>
      <c r="AD672" s="18">
        <f t="shared" si="921"/>
        <v>-31729</v>
      </c>
      <c r="AE672" s="18">
        <f t="shared" si="921"/>
        <v>-31561</v>
      </c>
      <c r="AF672" s="18">
        <f t="shared" si="921"/>
        <v>-25084</v>
      </c>
      <c r="AG672" s="18">
        <f t="shared" si="921"/>
        <v>-9195</v>
      </c>
      <c r="AH672" s="18">
        <f t="shared" si="921"/>
        <v>-4001</v>
      </c>
      <c r="AI672" s="18">
        <f t="shared" si="921"/>
        <v>-66062</v>
      </c>
      <c r="AJ672" s="18">
        <f t="shared" si="921"/>
        <v>-506155</v>
      </c>
    </row>
    <row r="673" spans="1:36">
      <c r="A673" s="2" t="str">
        <f t="shared" si="914"/>
        <v>YE Jul-11</v>
      </c>
      <c r="B673" s="18">
        <f t="shared" ref="B673:AJ673" si="922">IF(OR(B534="C",B546="C"),"C",B546-B534)</f>
        <v>-25704</v>
      </c>
      <c r="C673" s="18">
        <f t="shared" si="922"/>
        <v>490494</v>
      </c>
      <c r="D673" s="18">
        <f t="shared" si="922"/>
        <v>-19231</v>
      </c>
      <c r="E673" s="18">
        <f t="shared" si="922"/>
        <v>26449</v>
      </c>
      <c r="F673" s="18">
        <f t="shared" si="922"/>
        <v>30371</v>
      </c>
      <c r="G673" s="18">
        <f t="shared" si="922"/>
        <v>-23301</v>
      </c>
      <c r="H673" s="18">
        <f t="shared" si="922"/>
        <v>-20292</v>
      </c>
      <c r="I673" s="18">
        <f t="shared" si="922"/>
        <v>-18025</v>
      </c>
      <c r="J673" s="18">
        <f t="shared" si="922"/>
        <v>-22011</v>
      </c>
      <c r="K673" s="18">
        <f t="shared" si="922"/>
        <v>-15464</v>
      </c>
      <c r="L673" s="18">
        <f t="shared" si="922"/>
        <v>-57238</v>
      </c>
      <c r="M673" s="18">
        <f t="shared" si="922"/>
        <v>-6044</v>
      </c>
      <c r="N673" s="18">
        <f t="shared" si="922"/>
        <v>-27869</v>
      </c>
      <c r="O673" s="18">
        <f t="shared" si="922"/>
        <v>-1725</v>
      </c>
      <c r="P673" s="18">
        <f t="shared" si="922"/>
        <v>-193</v>
      </c>
      <c r="Q673" s="18">
        <f t="shared" si="922"/>
        <v>10120</v>
      </c>
      <c r="R673" s="18">
        <f t="shared" si="922"/>
        <v>33438</v>
      </c>
      <c r="S673" s="18">
        <f t="shared" si="922"/>
        <v>31901</v>
      </c>
      <c r="T673" s="18">
        <f t="shared" si="922"/>
        <v>-13285</v>
      </c>
      <c r="U673" s="18">
        <f t="shared" si="922"/>
        <v>-4204</v>
      </c>
      <c r="V673" s="18">
        <f t="shared" si="922"/>
        <v>-628071</v>
      </c>
      <c r="W673" s="18">
        <f t="shared" si="922"/>
        <v>32864</v>
      </c>
      <c r="X673" s="18">
        <f t="shared" si="922"/>
        <v>41985</v>
      </c>
      <c r="Y673" s="18">
        <f t="shared" si="922"/>
        <v>5230</v>
      </c>
      <c r="Z673" s="18">
        <f t="shared" si="922"/>
        <v>-547993</v>
      </c>
      <c r="AA673" s="18">
        <f t="shared" si="922"/>
        <v>-81012</v>
      </c>
      <c r="AB673" s="18">
        <f t="shared" si="922"/>
        <v>62800</v>
      </c>
      <c r="AC673" s="18">
        <f t="shared" si="922"/>
        <v>-68506</v>
      </c>
      <c r="AD673" s="18">
        <f t="shared" si="922"/>
        <v>-29053</v>
      </c>
      <c r="AE673" s="18">
        <f t="shared" si="922"/>
        <v>-30858</v>
      </c>
      <c r="AF673" s="18">
        <f t="shared" si="922"/>
        <v>-22244</v>
      </c>
      <c r="AG673" s="18">
        <f t="shared" si="922"/>
        <v>-9738</v>
      </c>
      <c r="AH673" s="18">
        <f t="shared" si="922"/>
        <v>-6662</v>
      </c>
      <c r="AI673" s="18">
        <f t="shared" si="922"/>
        <v>-69921</v>
      </c>
      <c r="AJ673" s="18">
        <f t="shared" si="922"/>
        <v>-466914</v>
      </c>
    </row>
    <row r="674" spans="1:36">
      <c r="A674" s="2" t="str">
        <f t="shared" si="914"/>
        <v>YE Aug-11</v>
      </c>
      <c r="B674" s="18">
        <f t="shared" ref="B674:AJ674" si="923">IF(OR(B535="C",B547="C"),"C",B547-B535)</f>
        <v>-18716</v>
      </c>
      <c r="C674" s="18">
        <f t="shared" si="923"/>
        <v>513234</v>
      </c>
      <c r="D674" s="18">
        <f t="shared" si="923"/>
        <v>-16699</v>
      </c>
      <c r="E674" s="18">
        <f t="shared" si="923"/>
        <v>38827</v>
      </c>
      <c r="F674" s="18">
        <f t="shared" si="923"/>
        <v>54828</v>
      </c>
      <c r="G674" s="18">
        <f t="shared" si="923"/>
        <v>-18240</v>
      </c>
      <c r="H674" s="18">
        <f t="shared" si="923"/>
        <v>-3105</v>
      </c>
      <c r="I674" s="18">
        <f t="shared" si="923"/>
        <v>-16295</v>
      </c>
      <c r="J674" s="18">
        <f t="shared" si="923"/>
        <v>-20770</v>
      </c>
      <c r="K674" s="18">
        <f t="shared" si="923"/>
        <v>-14056</v>
      </c>
      <c r="L674" s="18">
        <f t="shared" si="923"/>
        <v>-46048</v>
      </c>
      <c r="M674" s="18">
        <f t="shared" si="923"/>
        <v>7765</v>
      </c>
      <c r="N674" s="18">
        <f t="shared" si="923"/>
        <v>-20303</v>
      </c>
      <c r="O674" s="18">
        <f t="shared" si="923"/>
        <v>-2521</v>
      </c>
      <c r="P674" s="18">
        <f t="shared" si="923"/>
        <v>-2903</v>
      </c>
      <c r="Q674" s="18">
        <f t="shared" si="923"/>
        <v>11780</v>
      </c>
      <c r="R674" s="18">
        <f t="shared" si="923"/>
        <v>103290</v>
      </c>
      <c r="S674" s="18">
        <f t="shared" si="923"/>
        <v>92098</v>
      </c>
      <c r="T674" s="18">
        <f t="shared" si="923"/>
        <v>-5867</v>
      </c>
      <c r="U674" s="18">
        <f t="shared" si="923"/>
        <v>6412</v>
      </c>
      <c r="V674" s="18">
        <f t="shared" si="923"/>
        <v>-689904</v>
      </c>
      <c r="W674" s="18">
        <f t="shared" si="923"/>
        <v>36222</v>
      </c>
      <c r="X674" s="18">
        <f t="shared" si="923"/>
        <v>39911</v>
      </c>
      <c r="Y674" s="18">
        <f t="shared" si="923"/>
        <v>11695</v>
      </c>
      <c r="Z674" s="18">
        <f t="shared" si="923"/>
        <v>-602077</v>
      </c>
      <c r="AA674" s="18">
        <f t="shared" si="923"/>
        <v>-78748</v>
      </c>
      <c r="AB674" s="18">
        <f t="shared" si="923"/>
        <v>71215</v>
      </c>
      <c r="AC674" s="18">
        <f t="shared" si="923"/>
        <v>-93912</v>
      </c>
      <c r="AD674" s="18">
        <f t="shared" si="923"/>
        <v>-25297</v>
      </c>
      <c r="AE674" s="18">
        <f t="shared" si="923"/>
        <v>-26202</v>
      </c>
      <c r="AF674" s="18">
        <f t="shared" si="923"/>
        <v>-7617</v>
      </c>
      <c r="AG674" s="18">
        <f t="shared" si="923"/>
        <v>-10281</v>
      </c>
      <c r="AH674" s="18">
        <f t="shared" si="923"/>
        <v>-9089</v>
      </c>
      <c r="AI674" s="18">
        <f t="shared" si="923"/>
        <v>-64434</v>
      </c>
      <c r="AJ674" s="18">
        <f t="shared" si="923"/>
        <v>-295836</v>
      </c>
    </row>
    <row r="675" spans="1:36">
      <c r="A675" s="2" t="str">
        <f t="shared" si="914"/>
        <v>YE Sep-11</v>
      </c>
      <c r="B675" s="18">
        <f t="shared" ref="B675:AJ675" si="924">IF(OR(B536="C",B548="C"),"C",B548-B536)</f>
        <v>-4698</v>
      </c>
      <c r="C675" s="18">
        <f t="shared" si="924"/>
        <v>538016</v>
      </c>
      <c r="D675" s="18">
        <f t="shared" si="924"/>
        <v>-1402</v>
      </c>
      <c r="E675" s="18">
        <f t="shared" si="924"/>
        <v>44145</v>
      </c>
      <c r="F675" s="18">
        <f t="shared" si="924"/>
        <v>63429</v>
      </c>
      <c r="G675" s="18">
        <f t="shared" si="924"/>
        <v>-40231</v>
      </c>
      <c r="H675" s="18">
        <f t="shared" si="924"/>
        <v>10747</v>
      </c>
      <c r="I675" s="18">
        <f t="shared" si="924"/>
        <v>-12298</v>
      </c>
      <c r="J675" s="18">
        <f t="shared" si="924"/>
        <v>-18528</v>
      </c>
      <c r="K675" s="18">
        <f t="shared" si="924"/>
        <v>-930</v>
      </c>
      <c r="L675" s="18">
        <f t="shared" si="924"/>
        <v>-28874</v>
      </c>
      <c r="M675" s="18">
        <f t="shared" si="924"/>
        <v>18507</v>
      </c>
      <c r="N675" s="18">
        <f t="shared" si="924"/>
        <v>-25958</v>
      </c>
      <c r="O675" s="18">
        <f t="shared" si="924"/>
        <v>-5665</v>
      </c>
      <c r="P675" s="18">
        <f t="shared" si="924"/>
        <v>-5139</v>
      </c>
      <c r="Q675" s="18">
        <f t="shared" si="924"/>
        <v>14657</v>
      </c>
      <c r="R675" s="18">
        <f t="shared" si="924"/>
        <v>125264</v>
      </c>
      <c r="S675" s="18">
        <f t="shared" si="924"/>
        <v>107359</v>
      </c>
      <c r="T675" s="18">
        <f t="shared" si="924"/>
        <v>-6233</v>
      </c>
      <c r="U675" s="18">
        <f t="shared" si="924"/>
        <v>8181</v>
      </c>
      <c r="V675" s="18">
        <f t="shared" si="924"/>
        <v>-778041</v>
      </c>
      <c r="W675" s="18">
        <f t="shared" si="924"/>
        <v>33559</v>
      </c>
      <c r="X675" s="18">
        <f t="shared" si="924"/>
        <v>28983</v>
      </c>
      <c r="Y675" s="18">
        <f t="shared" si="924"/>
        <v>14790</v>
      </c>
      <c r="Z675" s="18">
        <f t="shared" si="924"/>
        <v>-700709</v>
      </c>
      <c r="AA675" s="18">
        <f t="shared" si="924"/>
        <v>-74094</v>
      </c>
      <c r="AB675" s="18">
        <f t="shared" si="924"/>
        <v>76405</v>
      </c>
      <c r="AC675" s="18">
        <f t="shared" si="924"/>
        <v>-128104</v>
      </c>
      <c r="AD675" s="18">
        <f t="shared" si="924"/>
        <v>-22707</v>
      </c>
      <c r="AE675" s="18">
        <f t="shared" si="924"/>
        <v>-21440</v>
      </c>
      <c r="AF675" s="18">
        <f t="shared" si="924"/>
        <v>6230</v>
      </c>
      <c r="AG675" s="18">
        <f t="shared" si="924"/>
        <v>-9062</v>
      </c>
      <c r="AH675" s="18">
        <f t="shared" si="924"/>
        <v>-12765</v>
      </c>
      <c r="AI675" s="18">
        <f t="shared" si="924"/>
        <v>-50174</v>
      </c>
      <c r="AJ675" s="18">
        <f t="shared" si="924"/>
        <v>-263435</v>
      </c>
    </row>
    <row r="676" spans="1:36">
      <c r="A676" s="2" t="str">
        <f t="shared" si="914"/>
        <v>YE Oct-11</v>
      </c>
      <c r="B676" s="18">
        <f t="shared" ref="B676:AJ676" si="925">IF(OR(B537="C",B549="C"),"C",B549-B537)</f>
        <v>-20684</v>
      </c>
      <c r="C676" s="18">
        <f t="shared" si="925"/>
        <v>595265</v>
      </c>
      <c r="D676" s="18">
        <f t="shared" si="925"/>
        <v>6756</v>
      </c>
      <c r="E676" s="18">
        <f t="shared" si="925"/>
        <v>44325</v>
      </c>
      <c r="F676" s="18">
        <f t="shared" si="925"/>
        <v>67942</v>
      </c>
      <c r="G676" s="18">
        <f t="shared" si="925"/>
        <v>-61077</v>
      </c>
      <c r="H676" s="18">
        <f t="shared" si="925"/>
        <v>6880</v>
      </c>
      <c r="I676" s="18">
        <f t="shared" si="925"/>
        <v>-8953</v>
      </c>
      <c r="J676" s="18">
        <f t="shared" si="925"/>
        <v>-20701</v>
      </c>
      <c r="K676" s="18">
        <f t="shared" si="925"/>
        <v>-5654</v>
      </c>
      <c r="L676" s="18">
        <f t="shared" si="925"/>
        <v>-21736</v>
      </c>
      <c r="M676" s="18">
        <f t="shared" si="925"/>
        <v>9586</v>
      </c>
      <c r="N676" s="18">
        <f t="shared" si="925"/>
        <v>-9269</v>
      </c>
      <c r="O676" s="18">
        <f t="shared" si="925"/>
        <v>-5397</v>
      </c>
      <c r="P676" s="18">
        <f t="shared" si="925"/>
        <v>760</v>
      </c>
      <c r="Q676" s="18">
        <f t="shared" si="925"/>
        <v>13836</v>
      </c>
      <c r="R676" s="18">
        <f t="shared" si="925"/>
        <v>143163</v>
      </c>
      <c r="S676" s="18">
        <f t="shared" si="925"/>
        <v>122122</v>
      </c>
      <c r="T676" s="18">
        <f t="shared" si="925"/>
        <v>-2524</v>
      </c>
      <c r="U676" s="18">
        <f t="shared" si="925"/>
        <v>24890</v>
      </c>
      <c r="V676" s="18">
        <f t="shared" si="925"/>
        <v>-846653</v>
      </c>
      <c r="W676" s="18">
        <f t="shared" si="925"/>
        <v>34822</v>
      </c>
      <c r="X676" s="18">
        <f t="shared" si="925"/>
        <v>21319</v>
      </c>
      <c r="Y676" s="18">
        <f t="shared" si="925"/>
        <v>11522</v>
      </c>
      <c r="Z676" s="18">
        <f t="shared" si="925"/>
        <v>-778990</v>
      </c>
      <c r="AA676" s="18">
        <f t="shared" si="925"/>
        <v>-74478</v>
      </c>
      <c r="AB676" s="18">
        <f t="shared" si="925"/>
        <v>78571</v>
      </c>
      <c r="AC676" s="18">
        <f t="shared" si="925"/>
        <v>-136496</v>
      </c>
      <c r="AD676" s="18">
        <f t="shared" si="925"/>
        <v>-21832</v>
      </c>
      <c r="AE676" s="18">
        <f t="shared" si="925"/>
        <v>-24079</v>
      </c>
      <c r="AF676" s="18">
        <f t="shared" si="925"/>
        <v>10612</v>
      </c>
      <c r="AG676" s="18">
        <f t="shared" si="925"/>
        <v>-6207</v>
      </c>
      <c r="AH676" s="18">
        <f t="shared" si="925"/>
        <v>-21575</v>
      </c>
      <c r="AI676" s="18">
        <f t="shared" si="925"/>
        <v>-40519</v>
      </c>
      <c r="AJ676" s="18">
        <f t="shared" si="925"/>
        <v>-257584</v>
      </c>
    </row>
    <row r="677" spans="1:36">
      <c r="A677" s="2" t="str">
        <f t="shared" si="914"/>
        <v>YE Nov-11</v>
      </c>
      <c r="B677" s="18">
        <f t="shared" ref="B677:AJ677" si="926">IF(OR(B538="C",B550="C"),"C",B550-B538)</f>
        <v>-8314</v>
      </c>
      <c r="C677" s="18">
        <f t="shared" si="926"/>
        <v>527699</v>
      </c>
      <c r="D677" s="18">
        <f t="shared" si="926"/>
        <v>14581</v>
      </c>
      <c r="E677" s="18">
        <f t="shared" si="926"/>
        <v>26735</v>
      </c>
      <c r="F677" s="18">
        <f t="shared" si="926"/>
        <v>60330</v>
      </c>
      <c r="G677" s="18">
        <f t="shared" si="926"/>
        <v>-65071</v>
      </c>
      <c r="H677" s="18">
        <f t="shared" si="926"/>
        <v>16519</v>
      </c>
      <c r="I677" s="18">
        <f t="shared" si="926"/>
        <v>-7442</v>
      </c>
      <c r="J677" s="18">
        <f t="shared" si="926"/>
        <v>-22704</v>
      </c>
      <c r="K677" s="18">
        <f t="shared" si="926"/>
        <v>-15098</v>
      </c>
      <c r="L677" s="18">
        <f t="shared" si="926"/>
        <v>-18137</v>
      </c>
      <c r="M677" s="18">
        <f t="shared" si="926"/>
        <v>6818</v>
      </c>
      <c r="N677" s="18">
        <f t="shared" si="926"/>
        <v>-9032</v>
      </c>
      <c r="O677" s="18">
        <f t="shared" si="926"/>
        <v>-7271</v>
      </c>
      <c r="P677" s="18">
        <f t="shared" si="926"/>
        <v>3750</v>
      </c>
      <c r="Q677" s="18">
        <f t="shared" si="926"/>
        <v>15902</v>
      </c>
      <c r="R677" s="18">
        <f t="shared" si="926"/>
        <v>166132</v>
      </c>
      <c r="S677" s="18">
        <f t="shared" si="926"/>
        <v>141953</v>
      </c>
      <c r="T677" s="18">
        <f t="shared" si="926"/>
        <v>-1680</v>
      </c>
      <c r="U677" s="18">
        <f t="shared" si="926"/>
        <v>28506</v>
      </c>
      <c r="V677" s="18">
        <f t="shared" si="926"/>
        <v>-932675</v>
      </c>
      <c r="W677" s="18">
        <f t="shared" si="926"/>
        <v>38628</v>
      </c>
      <c r="X677" s="18">
        <f t="shared" si="926"/>
        <v>-1449</v>
      </c>
      <c r="Y677" s="18">
        <f t="shared" si="926"/>
        <v>21743</v>
      </c>
      <c r="Z677" s="18">
        <f t="shared" si="926"/>
        <v>-873750</v>
      </c>
      <c r="AA677" s="18">
        <f t="shared" si="926"/>
        <v>-70381</v>
      </c>
      <c r="AB677" s="18">
        <f t="shared" si="926"/>
        <v>82709</v>
      </c>
      <c r="AC677" s="18">
        <f t="shared" si="926"/>
        <v>-119699</v>
      </c>
      <c r="AD677" s="18">
        <f t="shared" si="926"/>
        <v>-21067</v>
      </c>
      <c r="AE677" s="18">
        <f t="shared" si="926"/>
        <v>-22802</v>
      </c>
      <c r="AF677" s="18">
        <f t="shared" si="926"/>
        <v>23240</v>
      </c>
      <c r="AG677" s="18">
        <f t="shared" si="926"/>
        <v>-3950</v>
      </c>
      <c r="AH677" s="18">
        <f t="shared" si="926"/>
        <v>-24358</v>
      </c>
      <c r="AI677" s="18">
        <f t="shared" si="926"/>
        <v>-32304</v>
      </c>
      <c r="AJ677" s="18">
        <f t="shared" si="926"/>
        <v>-350136</v>
      </c>
    </row>
    <row r="678" spans="1:36">
      <c r="A678" s="2" t="str">
        <f t="shared" si="914"/>
        <v>YE Dec-11</v>
      </c>
      <c r="B678" s="18">
        <f t="shared" ref="B678:AJ678" si="927">IF(OR(B539="C",B551="C"),"C",B551-B539)</f>
        <v>-7822</v>
      </c>
      <c r="C678" s="18">
        <f t="shared" si="927"/>
        <v>565660</v>
      </c>
      <c r="D678" s="18">
        <f t="shared" si="927"/>
        <v>30716</v>
      </c>
      <c r="E678" s="18">
        <f t="shared" si="927"/>
        <v>19787</v>
      </c>
      <c r="F678" s="18">
        <f t="shared" si="927"/>
        <v>68236</v>
      </c>
      <c r="G678" s="18">
        <f t="shared" si="927"/>
        <v>-49783</v>
      </c>
      <c r="H678" s="18">
        <f t="shared" si="927"/>
        <v>24266</v>
      </c>
      <c r="I678" s="18">
        <f t="shared" si="927"/>
        <v>-730</v>
      </c>
      <c r="J678" s="18">
        <f t="shared" si="927"/>
        <v>-22027</v>
      </c>
      <c r="K678" s="18">
        <f t="shared" si="927"/>
        <v>-3079</v>
      </c>
      <c r="L678" s="18">
        <f t="shared" si="927"/>
        <v>-18171</v>
      </c>
      <c r="M678" s="18">
        <f t="shared" si="927"/>
        <v>5767</v>
      </c>
      <c r="N678" s="18">
        <f t="shared" si="927"/>
        <v>-5539</v>
      </c>
      <c r="O678" s="18">
        <f t="shared" si="927"/>
        <v>-4459</v>
      </c>
      <c r="P678" s="18">
        <f t="shared" si="927"/>
        <v>46</v>
      </c>
      <c r="Q678" s="18">
        <f t="shared" si="927"/>
        <v>12331</v>
      </c>
      <c r="R678" s="18">
        <f t="shared" si="927"/>
        <v>160226</v>
      </c>
      <c r="S678" s="18">
        <f t="shared" si="927"/>
        <v>139477</v>
      </c>
      <c r="T678" s="18">
        <f t="shared" si="927"/>
        <v>-14931</v>
      </c>
      <c r="U678" s="18">
        <f t="shared" si="927"/>
        <v>41264</v>
      </c>
      <c r="V678" s="18">
        <f t="shared" si="927"/>
        <v>-1000748</v>
      </c>
      <c r="W678" s="18">
        <f t="shared" si="927"/>
        <v>46793</v>
      </c>
      <c r="X678" s="18">
        <f t="shared" si="927"/>
        <v>-13181</v>
      </c>
      <c r="Y678" s="18">
        <f t="shared" si="927"/>
        <v>36459</v>
      </c>
      <c r="Z678" s="18">
        <f t="shared" si="927"/>
        <v>-930674</v>
      </c>
      <c r="AA678" s="18">
        <f t="shared" si="927"/>
        <v>-53164</v>
      </c>
      <c r="AB678" s="18">
        <f t="shared" si="927"/>
        <v>101040</v>
      </c>
      <c r="AC678" s="18">
        <f t="shared" si="927"/>
        <v>-109611</v>
      </c>
      <c r="AD678" s="18">
        <f t="shared" si="927"/>
        <v>-11085</v>
      </c>
      <c r="AE678" s="18">
        <f t="shared" si="927"/>
        <v>-8980</v>
      </c>
      <c r="AF678" s="18">
        <f t="shared" si="927"/>
        <v>33234</v>
      </c>
      <c r="AG678" s="18">
        <f t="shared" si="927"/>
        <v>-1649</v>
      </c>
      <c r="AH678" s="18">
        <f t="shared" si="927"/>
        <v>-27172</v>
      </c>
      <c r="AI678" s="18">
        <f t="shared" si="927"/>
        <v>-24273</v>
      </c>
      <c r="AJ678" s="18">
        <f t="shared" si="927"/>
        <v>-230573</v>
      </c>
    </row>
    <row r="679" spans="1:36">
      <c r="A679" s="2" t="str">
        <f t="shared" si="914"/>
        <v>YE Jan-12</v>
      </c>
      <c r="B679" s="18">
        <f t="shared" ref="B679:AJ679" si="928">IF(OR(B540="C",B552="C"),"C",B552-B540)</f>
        <v>-9709</v>
      </c>
      <c r="C679" s="18">
        <f t="shared" si="928"/>
        <v>523631</v>
      </c>
      <c r="D679" s="18">
        <f t="shared" si="928"/>
        <v>31777</v>
      </c>
      <c r="E679" s="18">
        <f t="shared" si="928"/>
        <v>20926</v>
      </c>
      <c r="F679" s="18">
        <f t="shared" si="928"/>
        <v>58295</v>
      </c>
      <c r="G679" s="18">
        <f t="shared" si="928"/>
        <v>-43519</v>
      </c>
      <c r="H679" s="18">
        <f t="shared" si="928"/>
        <v>16322</v>
      </c>
      <c r="I679" s="18">
        <f t="shared" si="928"/>
        <v>-22978</v>
      </c>
      <c r="J679" s="18">
        <f t="shared" si="928"/>
        <v>-8911</v>
      </c>
      <c r="K679" s="18">
        <f t="shared" si="928"/>
        <v>7985</v>
      </c>
      <c r="L679" s="18">
        <f t="shared" si="928"/>
        <v>-21627</v>
      </c>
      <c r="M679" s="18">
        <f t="shared" si="928"/>
        <v>-867</v>
      </c>
      <c r="N679" s="18">
        <f t="shared" si="928"/>
        <v>607</v>
      </c>
      <c r="O679" s="18">
        <f t="shared" si="928"/>
        <v>4458</v>
      </c>
      <c r="P679" s="18">
        <f t="shared" si="928"/>
        <v>3574</v>
      </c>
      <c r="Q679" s="18">
        <f t="shared" si="928"/>
        <v>6284</v>
      </c>
      <c r="R679" s="18">
        <f t="shared" si="928"/>
        <v>178388</v>
      </c>
      <c r="S679" s="18">
        <f t="shared" si="928"/>
        <v>154714</v>
      </c>
      <c r="T679" s="18">
        <f t="shared" si="928"/>
        <v>-12168</v>
      </c>
      <c r="U679" s="18">
        <f t="shared" si="928"/>
        <v>23695</v>
      </c>
      <c r="V679" s="18">
        <f t="shared" si="928"/>
        <v>-1129260</v>
      </c>
      <c r="W679" s="18">
        <f t="shared" si="928"/>
        <v>53715</v>
      </c>
      <c r="X679" s="18">
        <f t="shared" si="928"/>
        <v>-21462</v>
      </c>
      <c r="Y679" s="18">
        <f t="shared" si="928"/>
        <v>49074</v>
      </c>
      <c r="Z679" s="18">
        <f t="shared" si="928"/>
        <v>-1047930</v>
      </c>
      <c r="AA679" s="18">
        <f t="shared" si="928"/>
        <v>-46717</v>
      </c>
      <c r="AB679" s="18">
        <f t="shared" si="928"/>
        <v>124247</v>
      </c>
      <c r="AC679" s="18">
        <f t="shared" si="928"/>
        <v>-88384</v>
      </c>
      <c r="AD679" s="18">
        <f t="shared" si="928"/>
        <v>-6128</v>
      </c>
      <c r="AE679" s="18">
        <f t="shared" si="928"/>
        <v>7416</v>
      </c>
      <c r="AF679" s="18">
        <f t="shared" si="928"/>
        <v>33821</v>
      </c>
      <c r="AG679" s="18">
        <f t="shared" si="928"/>
        <v>2595</v>
      </c>
      <c r="AH679" s="18">
        <f t="shared" si="928"/>
        <v>-29911</v>
      </c>
      <c r="AI679" s="18">
        <f t="shared" si="928"/>
        <v>-14923</v>
      </c>
      <c r="AJ679" s="18">
        <f t="shared" si="928"/>
        <v>-309750</v>
      </c>
    </row>
    <row r="680" spans="1:36">
      <c r="A680" s="2" t="str">
        <f t="shared" si="914"/>
        <v>YE Feb-12</v>
      </c>
      <c r="B680" s="18">
        <f t="shared" ref="B680:AJ680" si="929">IF(OR(B541="C",B553="C"),"C",B553-B541)</f>
        <v>10687</v>
      </c>
      <c r="C680" s="18">
        <f t="shared" si="929"/>
        <v>517327</v>
      </c>
      <c r="D680" s="18">
        <f t="shared" si="929"/>
        <v>39289</v>
      </c>
      <c r="E680" s="18">
        <f t="shared" si="929"/>
        <v>25632</v>
      </c>
      <c r="F680" s="18">
        <f t="shared" si="929"/>
        <v>59891</v>
      </c>
      <c r="G680" s="18">
        <f t="shared" si="929"/>
        <v>-53826</v>
      </c>
      <c r="H680" s="18">
        <f t="shared" si="929"/>
        <v>18809</v>
      </c>
      <c r="I680" s="18">
        <f t="shared" si="929"/>
        <v>-24763</v>
      </c>
      <c r="J680" s="18">
        <f t="shared" si="929"/>
        <v>-14554</v>
      </c>
      <c r="K680" s="18">
        <f t="shared" si="929"/>
        <v>20789</v>
      </c>
      <c r="L680" s="18">
        <f t="shared" si="929"/>
        <v>-16151</v>
      </c>
      <c r="M680" s="18">
        <f t="shared" si="929"/>
        <v>-2243</v>
      </c>
      <c r="N680" s="18">
        <f t="shared" si="929"/>
        <v>1452</v>
      </c>
      <c r="O680" s="18">
        <f t="shared" si="929"/>
        <v>421</v>
      </c>
      <c r="P680" s="18">
        <f t="shared" si="929"/>
        <v>6038</v>
      </c>
      <c r="Q680" s="18">
        <f t="shared" si="929"/>
        <v>8488</v>
      </c>
      <c r="R680" s="18">
        <f t="shared" si="929"/>
        <v>180465</v>
      </c>
      <c r="S680" s="18">
        <f t="shared" si="929"/>
        <v>152169</v>
      </c>
      <c r="T680" s="18">
        <f t="shared" si="929"/>
        <v>-11780</v>
      </c>
      <c r="U680" s="18">
        <f t="shared" si="929"/>
        <v>21405</v>
      </c>
      <c r="V680" s="18">
        <f t="shared" si="929"/>
        <v>-1100273</v>
      </c>
      <c r="W680" s="18">
        <f t="shared" si="929"/>
        <v>56653</v>
      </c>
      <c r="X680" s="18">
        <f t="shared" si="929"/>
        <v>-34451</v>
      </c>
      <c r="Y680" s="18">
        <f t="shared" si="929"/>
        <v>48204</v>
      </c>
      <c r="Z680" s="18">
        <f t="shared" si="929"/>
        <v>-1029865</v>
      </c>
      <c r="AA680" s="18">
        <f t="shared" si="929"/>
        <v>-57681</v>
      </c>
      <c r="AB680" s="18">
        <f t="shared" si="929"/>
        <v>79592</v>
      </c>
      <c r="AC680" s="18">
        <f t="shared" si="929"/>
        <v>-103331</v>
      </c>
      <c r="AD680" s="18">
        <f t="shared" si="929"/>
        <v>-7755</v>
      </c>
      <c r="AE680" s="18">
        <f t="shared" si="929"/>
        <v>14958</v>
      </c>
      <c r="AF680" s="18">
        <f t="shared" si="929"/>
        <v>31150</v>
      </c>
      <c r="AG680" s="18">
        <f t="shared" si="929"/>
        <v>5568</v>
      </c>
      <c r="AH680" s="18">
        <f t="shared" si="929"/>
        <v>-38662</v>
      </c>
      <c r="AI680" s="18">
        <f t="shared" si="929"/>
        <v>-7077</v>
      </c>
      <c r="AJ680" s="18">
        <f t="shared" si="929"/>
        <v>-325727</v>
      </c>
    </row>
    <row r="681" spans="1:36">
      <c r="A681" s="2" t="str">
        <f t="shared" si="914"/>
        <v>YE Mar-12</v>
      </c>
      <c r="B681" s="18">
        <f t="shared" ref="B681:AJ681" si="930">IF(OR(B542="C",B554="C"),"C",B554-B542)</f>
        <v>-1479</v>
      </c>
      <c r="C681" s="18">
        <f t="shared" si="930"/>
        <v>511941</v>
      </c>
      <c r="D681" s="18">
        <f t="shared" si="930"/>
        <v>38615</v>
      </c>
      <c r="E681" s="18">
        <f t="shared" si="930"/>
        <v>29513</v>
      </c>
      <c r="F681" s="18">
        <f t="shared" si="930"/>
        <v>43778</v>
      </c>
      <c r="G681" s="18">
        <f t="shared" si="930"/>
        <v>-36272</v>
      </c>
      <c r="H681" s="18">
        <f t="shared" si="930"/>
        <v>21371</v>
      </c>
      <c r="I681" s="18">
        <f t="shared" si="930"/>
        <v>-31371</v>
      </c>
      <c r="J681" s="18">
        <f t="shared" si="930"/>
        <v>-13233</v>
      </c>
      <c r="K681" s="18">
        <f t="shared" si="930"/>
        <v>19028</v>
      </c>
      <c r="L681" s="18">
        <f t="shared" si="930"/>
        <v>-9924</v>
      </c>
      <c r="M681" s="18">
        <f t="shared" si="930"/>
        <v>-5215</v>
      </c>
      <c r="N681" s="18">
        <f t="shared" si="930"/>
        <v>8450</v>
      </c>
      <c r="O681" s="18">
        <f t="shared" si="930"/>
        <v>3084</v>
      </c>
      <c r="P681" s="18">
        <f t="shared" si="930"/>
        <v>7338</v>
      </c>
      <c r="Q681" s="18">
        <f t="shared" si="930"/>
        <v>5680</v>
      </c>
      <c r="R681" s="18">
        <f t="shared" si="930"/>
        <v>156849</v>
      </c>
      <c r="S681" s="18">
        <f t="shared" si="930"/>
        <v>135959</v>
      </c>
      <c r="T681" s="18">
        <f t="shared" si="930"/>
        <v>-5017</v>
      </c>
      <c r="U681" s="18">
        <f t="shared" si="930"/>
        <v>16529</v>
      </c>
      <c r="V681" s="18">
        <f t="shared" si="930"/>
        <v>-914024</v>
      </c>
      <c r="W681" s="18">
        <f t="shared" si="930"/>
        <v>50879</v>
      </c>
      <c r="X681" s="18">
        <f t="shared" si="930"/>
        <v>-39087</v>
      </c>
      <c r="Y681" s="18">
        <f t="shared" si="930"/>
        <v>43480</v>
      </c>
      <c r="Z681" s="18">
        <f t="shared" si="930"/>
        <v>-858750</v>
      </c>
      <c r="AA681" s="18">
        <f t="shared" si="930"/>
        <v>-55339</v>
      </c>
      <c r="AB681" s="18">
        <f t="shared" si="930"/>
        <v>59564</v>
      </c>
      <c r="AC681" s="18">
        <f t="shared" si="930"/>
        <v>-77549</v>
      </c>
      <c r="AD681" s="18">
        <f t="shared" si="930"/>
        <v>2503</v>
      </c>
      <c r="AE681" s="18">
        <f t="shared" si="930"/>
        <v>16553</v>
      </c>
      <c r="AF681" s="18">
        <f t="shared" si="930"/>
        <v>21375</v>
      </c>
      <c r="AG681" s="18">
        <f t="shared" si="930"/>
        <v>6431</v>
      </c>
      <c r="AH681" s="18">
        <f t="shared" si="930"/>
        <v>-41525</v>
      </c>
      <c r="AI681" s="18">
        <f t="shared" si="930"/>
        <v>-5480</v>
      </c>
      <c r="AJ681" s="18">
        <f t="shared" si="930"/>
        <v>-172555</v>
      </c>
    </row>
    <row r="682" spans="1:36">
      <c r="A682" s="2" t="str">
        <f t="shared" si="914"/>
        <v>YE Apr-12</v>
      </c>
      <c r="B682" s="18">
        <f t="shared" ref="B682:AJ682" si="931">IF(OR(B543="C",B555="C"),"C",B555-B543)</f>
        <v>-29654</v>
      </c>
      <c r="C682" s="18">
        <f t="shared" si="931"/>
        <v>499987</v>
      </c>
      <c r="D682" s="18">
        <f t="shared" si="931"/>
        <v>29147</v>
      </c>
      <c r="E682" s="18">
        <f t="shared" si="931"/>
        <v>26150</v>
      </c>
      <c r="F682" s="18">
        <f t="shared" si="931"/>
        <v>34046</v>
      </c>
      <c r="G682" s="18">
        <f t="shared" si="931"/>
        <v>-33183</v>
      </c>
      <c r="H682" s="18">
        <f t="shared" si="931"/>
        <v>6517</v>
      </c>
      <c r="I682" s="18">
        <f t="shared" si="931"/>
        <v>-32289</v>
      </c>
      <c r="J682" s="18">
        <f t="shared" si="931"/>
        <v>-532</v>
      </c>
      <c r="K682" s="18">
        <f t="shared" si="931"/>
        <v>22171</v>
      </c>
      <c r="L682" s="18">
        <f t="shared" si="931"/>
        <v>-18028</v>
      </c>
      <c r="M682" s="18">
        <f t="shared" si="931"/>
        <v>-8864</v>
      </c>
      <c r="N682" s="18">
        <f t="shared" si="931"/>
        <v>3038</v>
      </c>
      <c r="O682" s="18">
        <f t="shared" si="931"/>
        <v>3542</v>
      </c>
      <c r="P682" s="18">
        <f t="shared" si="931"/>
        <v>11116</v>
      </c>
      <c r="Q682" s="18">
        <f t="shared" si="931"/>
        <v>1520</v>
      </c>
      <c r="R682" s="18">
        <f t="shared" si="931"/>
        <v>124541</v>
      </c>
      <c r="S682" s="18">
        <f t="shared" si="931"/>
        <v>110025</v>
      </c>
      <c r="T682" s="18">
        <f t="shared" si="931"/>
        <v>-8458</v>
      </c>
      <c r="U682" s="18">
        <f t="shared" si="931"/>
        <v>10731</v>
      </c>
      <c r="V682" s="18">
        <f t="shared" si="931"/>
        <v>-765900</v>
      </c>
      <c r="W682" s="18">
        <f t="shared" si="931"/>
        <v>43087</v>
      </c>
      <c r="X682" s="18">
        <f t="shared" si="931"/>
        <v>-47008</v>
      </c>
      <c r="Y682" s="18">
        <f t="shared" si="931"/>
        <v>41806</v>
      </c>
      <c r="Z682" s="18">
        <f t="shared" si="931"/>
        <v>-728014</v>
      </c>
      <c r="AA682" s="18">
        <f t="shared" si="931"/>
        <v>-49315</v>
      </c>
      <c r="AB682" s="18">
        <f t="shared" si="931"/>
        <v>54730</v>
      </c>
      <c r="AC682" s="18">
        <f t="shared" si="931"/>
        <v>-45185</v>
      </c>
      <c r="AD682" s="18">
        <f t="shared" si="931"/>
        <v>8508</v>
      </c>
      <c r="AE682" s="18">
        <f t="shared" si="931"/>
        <v>20751</v>
      </c>
      <c r="AF682" s="18">
        <f t="shared" si="931"/>
        <v>9229</v>
      </c>
      <c r="AG682" s="18">
        <f t="shared" si="931"/>
        <v>6296</v>
      </c>
      <c r="AH682" s="18">
        <f t="shared" si="931"/>
        <v>-41929</v>
      </c>
      <c r="AI682" s="18">
        <f t="shared" si="931"/>
        <v>-12</v>
      </c>
      <c r="AJ682" s="18">
        <f t="shared" si="931"/>
        <v>-123444</v>
      </c>
    </row>
    <row r="683" spans="1:36">
      <c r="A683" s="2" t="str">
        <f t="shared" si="914"/>
        <v>YE May-12</v>
      </c>
      <c r="B683" s="18">
        <f t="shared" ref="B683:AJ683" si="932">IF(OR(B544="C",B556="C"),"C",B556-B544)</f>
        <v>-32976</v>
      </c>
      <c r="C683" s="18">
        <f t="shared" si="932"/>
        <v>443635</v>
      </c>
      <c r="D683" s="18">
        <f t="shared" si="932"/>
        <v>30666</v>
      </c>
      <c r="E683" s="18">
        <f t="shared" si="932"/>
        <v>38694</v>
      </c>
      <c r="F683" s="18">
        <f t="shared" si="932"/>
        <v>8758</v>
      </c>
      <c r="G683" s="18">
        <f t="shared" si="932"/>
        <v>-26581</v>
      </c>
      <c r="H683" s="18">
        <f t="shared" si="932"/>
        <v>9603</v>
      </c>
      <c r="I683" s="18">
        <f t="shared" si="932"/>
        <v>-31893</v>
      </c>
      <c r="J683" s="18">
        <f t="shared" si="932"/>
        <v>-1718</v>
      </c>
      <c r="K683" s="18">
        <f t="shared" si="932"/>
        <v>23197</v>
      </c>
      <c r="L683" s="18">
        <f t="shared" si="932"/>
        <v>-21756</v>
      </c>
      <c r="M683" s="18">
        <f t="shared" si="932"/>
        <v>-8203</v>
      </c>
      <c r="N683" s="18">
        <f t="shared" si="932"/>
        <v>3700</v>
      </c>
      <c r="O683" s="18">
        <f t="shared" si="932"/>
        <v>1891</v>
      </c>
      <c r="P683" s="18">
        <f t="shared" si="932"/>
        <v>12177</v>
      </c>
      <c r="Q683" s="18">
        <f t="shared" si="932"/>
        <v>1229</v>
      </c>
      <c r="R683" s="18">
        <f t="shared" si="932"/>
        <v>101689</v>
      </c>
      <c r="S683" s="18">
        <f t="shared" si="932"/>
        <v>90060</v>
      </c>
      <c r="T683" s="18">
        <f t="shared" si="932"/>
        <v>-10988</v>
      </c>
      <c r="U683" s="18">
        <f t="shared" si="932"/>
        <v>5753</v>
      </c>
      <c r="V683" s="18">
        <f t="shared" si="932"/>
        <v>-711494</v>
      </c>
      <c r="W683" s="18">
        <f t="shared" si="932"/>
        <v>35821</v>
      </c>
      <c r="X683" s="18">
        <f t="shared" si="932"/>
        <v>-48868</v>
      </c>
      <c r="Y683" s="18">
        <f t="shared" si="932"/>
        <v>38828</v>
      </c>
      <c r="Z683" s="18">
        <f t="shared" si="932"/>
        <v>-685713</v>
      </c>
      <c r="AA683" s="18">
        <f t="shared" si="932"/>
        <v>-42331</v>
      </c>
      <c r="AB683" s="18">
        <f t="shared" si="932"/>
        <v>49535</v>
      </c>
      <c r="AC683" s="18">
        <f t="shared" si="932"/>
        <v>-16544</v>
      </c>
      <c r="AD683" s="18">
        <f t="shared" si="932"/>
        <v>11903</v>
      </c>
      <c r="AE683" s="18">
        <f t="shared" si="932"/>
        <v>21400</v>
      </c>
      <c r="AF683" s="18">
        <f t="shared" si="932"/>
        <v>6213</v>
      </c>
      <c r="AG683" s="18">
        <f t="shared" si="932"/>
        <v>6130</v>
      </c>
      <c r="AH683" s="18">
        <f t="shared" si="932"/>
        <v>-43675</v>
      </c>
      <c r="AI683" s="18">
        <f t="shared" si="932"/>
        <v>220</v>
      </c>
      <c r="AJ683" s="18">
        <f t="shared" si="932"/>
        <v>-145981</v>
      </c>
    </row>
    <row r="684" spans="1:36">
      <c r="A684" s="2" t="str">
        <f t="shared" si="914"/>
        <v>YE Jun-12</v>
      </c>
      <c r="B684" s="18">
        <f t="shared" ref="B684:AJ684" si="933">IF(OR(B545="C",B557="C"),"C",B557-B545)</f>
        <v>-33942</v>
      </c>
      <c r="C684" s="18">
        <f t="shared" si="933"/>
        <v>449256</v>
      </c>
      <c r="D684" s="18">
        <f t="shared" si="933"/>
        <v>26914</v>
      </c>
      <c r="E684" s="18">
        <f t="shared" si="933"/>
        <v>46457</v>
      </c>
      <c r="F684" s="18">
        <f t="shared" si="933"/>
        <v>-8329</v>
      </c>
      <c r="G684" s="18">
        <f t="shared" si="933"/>
        <v>-12081</v>
      </c>
      <c r="H684" s="18">
        <f t="shared" si="933"/>
        <v>11592</v>
      </c>
      <c r="I684" s="18">
        <f t="shared" si="933"/>
        <v>-31827</v>
      </c>
      <c r="J684" s="18">
        <f t="shared" si="933"/>
        <v>-4654</v>
      </c>
      <c r="K684" s="18">
        <f t="shared" si="933"/>
        <v>28855</v>
      </c>
      <c r="L684" s="18">
        <f t="shared" si="933"/>
        <v>-22624</v>
      </c>
      <c r="M684" s="18">
        <f t="shared" si="933"/>
        <v>-4114</v>
      </c>
      <c r="N684" s="18">
        <f t="shared" si="933"/>
        <v>5381</v>
      </c>
      <c r="O684" s="18">
        <f t="shared" si="933"/>
        <v>1444</v>
      </c>
      <c r="P684" s="18">
        <f t="shared" si="933"/>
        <v>11246</v>
      </c>
      <c r="Q684" s="18">
        <f t="shared" si="933"/>
        <v>1301</v>
      </c>
      <c r="R684" s="18">
        <f t="shared" si="933"/>
        <v>75347</v>
      </c>
      <c r="S684" s="18">
        <f t="shared" si="933"/>
        <v>65279</v>
      </c>
      <c r="T684" s="18">
        <f t="shared" si="933"/>
        <v>-12377</v>
      </c>
      <c r="U684" s="18">
        <f t="shared" si="933"/>
        <v>-3234</v>
      </c>
      <c r="V684" s="18">
        <f t="shared" si="933"/>
        <v>-641708</v>
      </c>
      <c r="W684" s="18">
        <f t="shared" si="933"/>
        <v>26273</v>
      </c>
      <c r="X684" s="18">
        <f t="shared" si="933"/>
        <v>-49804</v>
      </c>
      <c r="Y684" s="18">
        <f t="shared" si="933"/>
        <v>31577</v>
      </c>
      <c r="Z684" s="18">
        <f t="shared" si="933"/>
        <v>-633660</v>
      </c>
      <c r="AA684" s="18">
        <f t="shared" si="933"/>
        <v>-49400</v>
      </c>
      <c r="AB684" s="18">
        <f t="shared" si="933"/>
        <v>43489</v>
      </c>
      <c r="AC684" s="18">
        <f t="shared" si="933"/>
        <v>31161</v>
      </c>
      <c r="AD684" s="18">
        <f t="shared" si="933"/>
        <v>10864</v>
      </c>
      <c r="AE684" s="18">
        <f t="shared" si="933"/>
        <v>21594</v>
      </c>
      <c r="AF684" s="18">
        <f t="shared" si="933"/>
        <v>8069</v>
      </c>
      <c r="AG684" s="18">
        <f t="shared" si="933"/>
        <v>6920</v>
      </c>
      <c r="AH684" s="18">
        <f t="shared" si="933"/>
        <v>-46822</v>
      </c>
      <c r="AI684" s="18">
        <f t="shared" si="933"/>
        <v>3930</v>
      </c>
      <c r="AJ684" s="18">
        <f t="shared" si="933"/>
        <v>-79237</v>
      </c>
    </row>
    <row r="685" spans="1:36">
      <c r="A685" s="2" t="str">
        <f t="shared" si="914"/>
        <v>YE Jul-12</v>
      </c>
      <c r="B685" s="18">
        <f t="shared" ref="B685:AJ685" si="934">IF(OR(B546="C",B558="C"),"C",B558-B546)</f>
        <v>-55451</v>
      </c>
      <c r="C685" s="18">
        <f t="shared" si="934"/>
        <v>342296</v>
      </c>
      <c r="D685" s="18">
        <f t="shared" si="934"/>
        <v>23601</v>
      </c>
      <c r="E685" s="18">
        <f t="shared" si="934"/>
        <v>35388</v>
      </c>
      <c r="F685" s="18">
        <f t="shared" si="934"/>
        <v>-45599</v>
      </c>
      <c r="G685" s="18">
        <f t="shared" si="934"/>
        <v>-25877</v>
      </c>
      <c r="H685" s="18">
        <f t="shared" si="934"/>
        <v>6204</v>
      </c>
      <c r="I685" s="18">
        <f t="shared" si="934"/>
        <v>-31979</v>
      </c>
      <c r="J685" s="18">
        <f t="shared" si="934"/>
        <v>-5227</v>
      </c>
      <c r="K685" s="18">
        <f t="shared" si="934"/>
        <v>24765</v>
      </c>
      <c r="L685" s="18">
        <f t="shared" si="934"/>
        <v>-19429</v>
      </c>
      <c r="M685" s="18">
        <f t="shared" si="934"/>
        <v>6558</v>
      </c>
      <c r="N685" s="18">
        <f t="shared" si="934"/>
        <v>6705</v>
      </c>
      <c r="O685" s="18">
        <f t="shared" si="934"/>
        <v>540</v>
      </c>
      <c r="P685" s="18">
        <f t="shared" si="934"/>
        <v>8241</v>
      </c>
      <c r="Q685" s="18">
        <f t="shared" si="934"/>
        <v>-1131</v>
      </c>
      <c r="R685" s="18">
        <f t="shared" si="934"/>
        <v>17307</v>
      </c>
      <c r="S685" s="18">
        <f t="shared" si="934"/>
        <v>19510</v>
      </c>
      <c r="T685" s="18">
        <f t="shared" si="934"/>
        <v>-15570</v>
      </c>
      <c r="U685" s="18">
        <f t="shared" si="934"/>
        <v>-20031</v>
      </c>
      <c r="V685" s="18">
        <f t="shared" si="934"/>
        <v>-561498</v>
      </c>
      <c r="W685" s="18">
        <f t="shared" si="934"/>
        <v>17129</v>
      </c>
      <c r="X685" s="18">
        <f t="shared" si="934"/>
        <v>-49959</v>
      </c>
      <c r="Y685" s="18">
        <f t="shared" si="934"/>
        <v>20445</v>
      </c>
      <c r="Z685" s="18">
        <f t="shared" si="934"/>
        <v>-573881</v>
      </c>
      <c r="AA685" s="18">
        <f t="shared" si="934"/>
        <v>-42228</v>
      </c>
      <c r="AB685" s="18">
        <f t="shared" si="934"/>
        <v>22245</v>
      </c>
      <c r="AC685" s="18">
        <f t="shared" si="934"/>
        <v>77130</v>
      </c>
      <c r="AD685" s="18">
        <f t="shared" si="934"/>
        <v>8052</v>
      </c>
      <c r="AE685" s="18">
        <f t="shared" si="934"/>
        <v>24025</v>
      </c>
      <c r="AF685" s="18">
        <f t="shared" si="934"/>
        <v>-7862</v>
      </c>
      <c r="AG685" s="18">
        <f t="shared" si="934"/>
        <v>7641</v>
      </c>
      <c r="AH685" s="18">
        <f t="shared" si="934"/>
        <v>-46098</v>
      </c>
      <c r="AI685" s="18">
        <f t="shared" si="934"/>
        <v>6072</v>
      </c>
      <c r="AJ685" s="18">
        <f t="shared" si="934"/>
        <v>-273583</v>
      </c>
    </row>
    <row r="686" spans="1:36">
      <c r="A686" s="2" t="str">
        <f t="shared" si="914"/>
        <v>YE Aug-12</v>
      </c>
      <c r="B686" s="18">
        <f t="shared" ref="B686:AJ686" si="935">IF(OR(B547="C",B559="C"),"C",B559-B547)</f>
        <v>-70854</v>
      </c>
      <c r="C686" s="18">
        <f t="shared" si="935"/>
        <v>259432</v>
      </c>
      <c r="D686" s="18">
        <f t="shared" si="935"/>
        <v>19769</v>
      </c>
      <c r="E686" s="18">
        <f t="shared" si="935"/>
        <v>25106</v>
      </c>
      <c r="F686" s="18">
        <f t="shared" si="935"/>
        <v>-104995</v>
      </c>
      <c r="G686" s="18">
        <f t="shared" si="935"/>
        <v>-49313</v>
      </c>
      <c r="H686" s="18">
        <f t="shared" si="935"/>
        <v>-15770</v>
      </c>
      <c r="I686" s="18">
        <f t="shared" si="935"/>
        <v>-34288</v>
      </c>
      <c r="J686" s="18">
        <f t="shared" si="935"/>
        <v>-8690</v>
      </c>
      <c r="K686" s="18">
        <f t="shared" si="935"/>
        <v>24367</v>
      </c>
      <c r="L686" s="18">
        <f t="shared" si="935"/>
        <v>-42701</v>
      </c>
      <c r="M686" s="18">
        <f t="shared" si="935"/>
        <v>-4519</v>
      </c>
      <c r="N686" s="18">
        <f t="shared" si="935"/>
        <v>39</v>
      </c>
      <c r="O686" s="18">
        <f t="shared" si="935"/>
        <v>-869</v>
      </c>
      <c r="P686" s="18">
        <f t="shared" si="935"/>
        <v>11043</v>
      </c>
      <c r="Q686" s="18">
        <f t="shared" si="935"/>
        <v>-3392</v>
      </c>
      <c r="R686" s="18">
        <f t="shared" si="935"/>
        <v>-85612</v>
      </c>
      <c r="S686" s="18">
        <f t="shared" si="935"/>
        <v>-68104</v>
      </c>
      <c r="T686" s="18">
        <f t="shared" si="935"/>
        <v>-27128</v>
      </c>
      <c r="U686" s="18">
        <f t="shared" si="935"/>
        <v>-40025</v>
      </c>
      <c r="V686" s="18">
        <f t="shared" si="935"/>
        <v>-507941</v>
      </c>
      <c r="W686" s="18">
        <f t="shared" si="935"/>
        <v>12841</v>
      </c>
      <c r="X686" s="18">
        <f t="shared" si="935"/>
        <v>-45554</v>
      </c>
      <c r="Y686" s="18">
        <f t="shared" si="935"/>
        <v>13674</v>
      </c>
      <c r="Z686" s="18">
        <f t="shared" si="935"/>
        <v>-526978</v>
      </c>
      <c r="AA686" s="18">
        <f t="shared" si="935"/>
        <v>-39596</v>
      </c>
      <c r="AB686" s="18">
        <f t="shared" si="935"/>
        <v>11567</v>
      </c>
      <c r="AC686" s="18">
        <f t="shared" si="935"/>
        <v>82729</v>
      </c>
      <c r="AD686" s="18">
        <f t="shared" si="935"/>
        <v>6872</v>
      </c>
      <c r="AE686" s="18">
        <f t="shared" si="935"/>
        <v>20386</v>
      </c>
      <c r="AF686" s="18">
        <f t="shared" si="935"/>
        <v>-24364</v>
      </c>
      <c r="AG686" s="18">
        <f t="shared" si="935"/>
        <v>9251</v>
      </c>
      <c r="AH686" s="18">
        <f t="shared" si="935"/>
        <v>-43172</v>
      </c>
      <c r="AI686" s="18">
        <f t="shared" si="935"/>
        <v>5635</v>
      </c>
      <c r="AJ686" s="18">
        <f t="shared" si="935"/>
        <v>-646070</v>
      </c>
    </row>
    <row r="687" spans="1:36">
      <c r="A687" s="2" t="str">
        <f t="shared" si="914"/>
        <v>YE Sep-12</v>
      </c>
      <c r="B687" s="18">
        <f t="shared" ref="B687:AJ687" si="936">IF(OR(B548="C",B560="C"),"C",B560-B548)</f>
        <v>-83207</v>
      </c>
      <c r="C687" s="18">
        <f t="shared" si="936"/>
        <v>190943</v>
      </c>
      <c r="D687" s="18">
        <f t="shared" si="936"/>
        <v>9134</v>
      </c>
      <c r="E687" s="18">
        <f t="shared" si="936"/>
        <v>20249</v>
      </c>
      <c r="F687" s="18">
        <f t="shared" si="936"/>
        <v>-131720</v>
      </c>
      <c r="G687" s="18">
        <f t="shared" si="936"/>
        <v>-32834</v>
      </c>
      <c r="H687" s="18">
        <f t="shared" si="936"/>
        <v>-28923</v>
      </c>
      <c r="I687" s="18">
        <f t="shared" si="936"/>
        <v>-36139</v>
      </c>
      <c r="J687" s="18">
        <f t="shared" si="936"/>
        <v>-16945</v>
      </c>
      <c r="K687" s="18">
        <f t="shared" si="936"/>
        <v>9853</v>
      </c>
      <c r="L687" s="18">
        <f t="shared" si="936"/>
        <v>-66452</v>
      </c>
      <c r="M687" s="18">
        <f t="shared" si="936"/>
        <v>-10343</v>
      </c>
      <c r="N687" s="18">
        <f t="shared" si="936"/>
        <v>19073</v>
      </c>
      <c r="O687" s="18">
        <f t="shared" si="936"/>
        <v>1901</v>
      </c>
      <c r="P687" s="18">
        <f t="shared" si="936"/>
        <v>15224</v>
      </c>
      <c r="Q687" s="18">
        <f t="shared" si="936"/>
        <v>-2319</v>
      </c>
      <c r="R687" s="18">
        <f t="shared" si="936"/>
        <v>-116145</v>
      </c>
      <c r="S687" s="18">
        <f t="shared" si="936"/>
        <v>-90912</v>
      </c>
      <c r="T687" s="18">
        <f t="shared" si="936"/>
        <v>-23818</v>
      </c>
      <c r="U687" s="18">
        <f t="shared" si="936"/>
        <v>-43918</v>
      </c>
      <c r="V687" s="18">
        <f t="shared" si="936"/>
        <v>-406195</v>
      </c>
      <c r="W687" s="18">
        <f t="shared" si="936"/>
        <v>14508</v>
      </c>
      <c r="X687" s="18">
        <f t="shared" si="936"/>
        <v>-33649</v>
      </c>
      <c r="Y687" s="18">
        <f t="shared" si="936"/>
        <v>11626</v>
      </c>
      <c r="Z687" s="18">
        <f t="shared" si="936"/>
        <v>-413711</v>
      </c>
      <c r="AA687" s="18">
        <f t="shared" si="936"/>
        <v>-35327</v>
      </c>
      <c r="AB687" s="18">
        <f t="shared" si="936"/>
        <v>4697</v>
      </c>
      <c r="AC687" s="18">
        <f t="shared" si="936"/>
        <v>106397</v>
      </c>
      <c r="AD687" s="18">
        <f t="shared" si="936"/>
        <v>6584</v>
      </c>
      <c r="AE687" s="18">
        <f t="shared" si="936"/>
        <v>19107</v>
      </c>
      <c r="AF687" s="18">
        <f t="shared" si="936"/>
        <v>-47344</v>
      </c>
      <c r="AG687" s="18">
        <f t="shared" si="936"/>
        <v>8106</v>
      </c>
      <c r="AH687" s="18">
        <f t="shared" si="936"/>
        <v>-41537</v>
      </c>
      <c r="AI687" s="18">
        <f t="shared" si="936"/>
        <v>-10464</v>
      </c>
      <c r="AJ687" s="18">
        <f t="shared" si="936"/>
        <v>-729880</v>
      </c>
    </row>
    <row r="688" spans="1:36">
      <c r="A688" s="2" t="str">
        <f t="shared" si="914"/>
        <v>YE Oct-12</v>
      </c>
      <c r="B688" s="18">
        <f t="shared" ref="B688:AJ688" si="937">IF(OR(B549="C",B561="C"),"C",B561-B549)</f>
        <v>-67578</v>
      </c>
      <c r="C688" s="18">
        <f t="shared" si="937"/>
        <v>141128</v>
      </c>
      <c r="D688" s="18">
        <f t="shared" si="937"/>
        <v>-2630</v>
      </c>
      <c r="E688" s="18">
        <f t="shared" si="937"/>
        <v>10089</v>
      </c>
      <c r="F688" s="18">
        <f t="shared" si="937"/>
        <v>-146710</v>
      </c>
      <c r="G688" s="18">
        <f t="shared" si="937"/>
        <v>-4267</v>
      </c>
      <c r="H688" s="18">
        <f t="shared" si="937"/>
        <v>-21749</v>
      </c>
      <c r="I688" s="18">
        <f t="shared" si="937"/>
        <v>-36987</v>
      </c>
      <c r="J688" s="18">
        <f t="shared" si="937"/>
        <v>-17350</v>
      </c>
      <c r="K688" s="18">
        <f t="shared" si="937"/>
        <v>17294</v>
      </c>
      <c r="L688" s="18">
        <f t="shared" si="937"/>
        <v>-70442</v>
      </c>
      <c r="M688" s="18">
        <f t="shared" si="937"/>
        <v>-8338</v>
      </c>
      <c r="N688" s="18">
        <f t="shared" si="937"/>
        <v>1884</v>
      </c>
      <c r="O688" s="18">
        <f t="shared" si="937"/>
        <v>-1374</v>
      </c>
      <c r="P688" s="18">
        <f t="shared" si="937"/>
        <v>4842</v>
      </c>
      <c r="Q688" s="18">
        <f t="shared" si="937"/>
        <v>709</v>
      </c>
      <c r="R688" s="18">
        <f t="shared" si="937"/>
        <v>-124634</v>
      </c>
      <c r="S688" s="18">
        <f t="shared" si="937"/>
        <v>-98437</v>
      </c>
      <c r="T688" s="18">
        <f t="shared" si="937"/>
        <v>-21940</v>
      </c>
      <c r="U688" s="18">
        <f t="shared" si="937"/>
        <v>-64754</v>
      </c>
      <c r="V688" s="18">
        <f t="shared" si="937"/>
        <v>-291834</v>
      </c>
      <c r="W688" s="18">
        <f t="shared" si="937"/>
        <v>10284</v>
      </c>
      <c r="X688" s="18">
        <f t="shared" si="937"/>
        <v>-17464</v>
      </c>
      <c r="Y688" s="18">
        <f t="shared" si="937"/>
        <v>15653</v>
      </c>
      <c r="Z688" s="18">
        <f t="shared" si="937"/>
        <v>-283364</v>
      </c>
      <c r="AA688" s="18">
        <f t="shared" si="937"/>
        <v>-16490</v>
      </c>
      <c r="AB688" s="18">
        <f t="shared" si="937"/>
        <v>6490</v>
      </c>
      <c r="AC688" s="18">
        <f t="shared" si="937"/>
        <v>142472</v>
      </c>
      <c r="AD688" s="18">
        <f t="shared" si="937"/>
        <v>11293</v>
      </c>
      <c r="AE688" s="18">
        <f t="shared" si="937"/>
        <v>19606</v>
      </c>
      <c r="AF688" s="18">
        <f t="shared" si="937"/>
        <v>-43777</v>
      </c>
      <c r="AG688" s="18">
        <f t="shared" si="937"/>
        <v>4874</v>
      </c>
      <c r="AH688" s="18">
        <f t="shared" si="937"/>
        <v>-28696</v>
      </c>
      <c r="AI688" s="18">
        <f t="shared" si="937"/>
        <v>-10795</v>
      </c>
      <c r="AJ688" s="18">
        <f t="shared" si="937"/>
        <v>-611198</v>
      </c>
    </row>
    <row r="689" spans="1:36">
      <c r="A689" s="2" t="str">
        <f t="shared" si="914"/>
        <v>YE Nov-12</v>
      </c>
      <c r="B689" s="18">
        <f t="shared" ref="B689:AJ689" si="938">IF(OR(B550="C",B562="C"),"C",B562-B550)</f>
        <v>-79097</v>
      </c>
      <c r="C689" s="18">
        <f t="shared" si="938"/>
        <v>210010</v>
      </c>
      <c r="D689" s="18">
        <f t="shared" si="938"/>
        <v>-12677</v>
      </c>
      <c r="E689" s="18">
        <f t="shared" si="938"/>
        <v>11181</v>
      </c>
      <c r="F689" s="18">
        <f t="shared" si="938"/>
        <v>-162749</v>
      </c>
      <c r="G689" s="18">
        <f t="shared" si="938"/>
        <v>-16429</v>
      </c>
      <c r="H689" s="18">
        <f t="shared" si="938"/>
        <v>-28975</v>
      </c>
      <c r="I689" s="18">
        <f t="shared" si="938"/>
        <v>-36515</v>
      </c>
      <c r="J689" s="18">
        <f t="shared" si="938"/>
        <v>-19492</v>
      </c>
      <c r="K689" s="18">
        <f t="shared" si="938"/>
        <v>22698</v>
      </c>
      <c r="L689" s="18">
        <f t="shared" si="938"/>
        <v>-70066</v>
      </c>
      <c r="M689" s="18">
        <f t="shared" si="938"/>
        <v>-12569</v>
      </c>
      <c r="N689" s="18">
        <f t="shared" si="938"/>
        <v>645</v>
      </c>
      <c r="O689" s="18">
        <f t="shared" si="938"/>
        <v>818</v>
      </c>
      <c r="P689" s="18">
        <f t="shared" si="938"/>
        <v>812</v>
      </c>
      <c r="Q689" s="18">
        <f t="shared" si="938"/>
        <v>1827</v>
      </c>
      <c r="R689" s="18">
        <f t="shared" si="938"/>
        <v>-136496</v>
      </c>
      <c r="S689" s="18">
        <f t="shared" si="938"/>
        <v>-108195</v>
      </c>
      <c r="T689" s="18">
        <f t="shared" si="938"/>
        <v>-28120</v>
      </c>
      <c r="U689" s="18">
        <f t="shared" si="938"/>
        <v>-72183</v>
      </c>
      <c r="V689" s="18">
        <f t="shared" si="938"/>
        <v>-207475</v>
      </c>
      <c r="W689" s="18">
        <f t="shared" si="938"/>
        <v>4509</v>
      </c>
      <c r="X689" s="18">
        <f t="shared" si="938"/>
        <v>-2355</v>
      </c>
      <c r="Y689" s="18">
        <f t="shared" si="938"/>
        <v>2930</v>
      </c>
      <c r="Z689" s="18">
        <f t="shared" si="938"/>
        <v>-202398</v>
      </c>
      <c r="AA689" s="18">
        <f t="shared" si="938"/>
        <v>-20629</v>
      </c>
      <c r="AB689" s="18">
        <f t="shared" si="938"/>
        <v>-4222</v>
      </c>
      <c r="AC689" s="18">
        <f t="shared" si="938"/>
        <v>131544</v>
      </c>
      <c r="AD689" s="18">
        <f t="shared" si="938"/>
        <v>13128</v>
      </c>
      <c r="AE689" s="18">
        <f t="shared" si="938"/>
        <v>17759</v>
      </c>
      <c r="AF689" s="18">
        <f t="shared" si="938"/>
        <v>-71230</v>
      </c>
      <c r="AG689" s="18">
        <f t="shared" si="938"/>
        <v>2667</v>
      </c>
      <c r="AH689" s="18">
        <f t="shared" si="938"/>
        <v>-28909</v>
      </c>
      <c r="AI689" s="18">
        <f t="shared" si="938"/>
        <v>-14459</v>
      </c>
      <c r="AJ689" s="18">
        <f t="shared" si="938"/>
        <v>-604126</v>
      </c>
    </row>
    <row r="690" spans="1:36">
      <c r="A690" s="2" t="str">
        <f t="shared" si="914"/>
        <v>YE Dec-12</v>
      </c>
      <c r="B690" s="18">
        <f t="shared" ref="B690:AJ693" si="939">IF(OR(B551="C",B563="C"),"C",B563-B551)</f>
        <v>-74878</v>
      </c>
      <c r="C690" s="18">
        <f t="shared" si="939"/>
        <v>170453</v>
      </c>
      <c r="D690" s="18">
        <f t="shared" si="939"/>
        <v>-30246</v>
      </c>
      <c r="E690" s="18">
        <f t="shared" si="939"/>
        <v>20477</v>
      </c>
      <c r="F690" s="18">
        <f t="shared" si="939"/>
        <v>-172114</v>
      </c>
      <c r="G690" s="18">
        <f t="shared" si="939"/>
        <v>-19667</v>
      </c>
      <c r="H690" s="18">
        <f t="shared" si="939"/>
        <v>-33236</v>
      </c>
      <c r="I690" s="18">
        <f t="shared" si="939"/>
        <v>-36178</v>
      </c>
      <c r="J690" s="18">
        <f t="shared" si="939"/>
        <v>-23289</v>
      </c>
      <c r="K690" s="18">
        <f t="shared" si="939"/>
        <v>22090</v>
      </c>
      <c r="L690" s="18">
        <f t="shared" si="939"/>
        <v>-64081</v>
      </c>
      <c r="M690" s="18">
        <f t="shared" si="939"/>
        <v>-14356</v>
      </c>
      <c r="N690" s="18">
        <f t="shared" si="939"/>
        <v>-411</v>
      </c>
      <c r="O690" s="18">
        <f t="shared" si="939"/>
        <v>-4956</v>
      </c>
      <c r="P690" s="18">
        <f t="shared" si="939"/>
        <v>1759</v>
      </c>
      <c r="Q690" s="18">
        <f t="shared" si="939"/>
        <v>7809</v>
      </c>
      <c r="R690" s="18">
        <f t="shared" si="939"/>
        <v>-108736</v>
      </c>
      <c r="S690" s="18">
        <f t="shared" si="939"/>
        <v>-93665</v>
      </c>
      <c r="T690" s="18">
        <f t="shared" si="939"/>
        <v>-16053</v>
      </c>
      <c r="U690" s="18">
        <f t="shared" si="939"/>
        <v>-76536</v>
      </c>
      <c r="V690" s="18">
        <f t="shared" si="939"/>
        <v>-130889</v>
      </c>
      <c r="W690" s="18">
        <f t="shared" si="939"/>
        <v>162</v>
      </c>
      <c r="X690" s="18">
        <f t="shared" si="939"/>
        <v>7382</v>
      </c>
      <c r="Y690" s="18">
        <f t="shared" si="939"/>
        <v>-5463</v>
      </c>
      <c r="Z690" s="18">
        <f t="shared" si="939"/>
        <v>-128815</v>
      </c>
      <c r="AA690" s="18">
        <f t="shared" si="939"/>
        <v>-15529</v>
      </c>
      <c r="AB690" s="18">
        <f t="shared" si="939"/>
        <v>-23070</v>
      </c>
      <c r="AC690" s="18">
        <f t="shared" si="939"/>
        <v>138326</v>
      </c>
      <c r="AD690" s="18">
        <f t="shared" si="939"/>
        <v>14481</v>
      </c>
      <c r="AE690" s="18">
        <f t="shared" si="939"/>
        <v>15643</v>
      </c>
      <c r="AF690" s="18">
        <f t="shared" si="939"/>
        <v>-83738</v>
      </c>
      <c r="AG690" s="18">
        <f t="shared" si="939"/>
        <v>3392</v>
      </c>
      <c r="AH690" s="18">
        <f t="shared" si="939"/>
        <v>-29424</v>
      </c>
      <c r="AI690" s="18">
        <f t="shared" si="939"/>
        <v>-17115</v>
      </c>
      <c r="AJ690" s="18">
        <f t="shared" si="939"/>
        <v>-577999</v>
      </c>
    </row>
    <row r="691" spans="1:36">
      <c r="A691" s="2" t="str">
        <f t="shared" si="914"/>
        <v>YE Jan-13</v>
      </c>
      <c r="B691" s="18">
        <f t="shared" si="939"/>
        <v>-74443</v>
      </c>
      <c r="C691" s="18">
        <f t="shared" si="939"/>
        <v>193332</v>
      </c>
      <c r="D691" s="18">
        <f t="shared" si="939"/>
        <v>4333</v>
      </c>
      <c r="E691" s="18">
        <f t="shared" si="939"/>
        <v>36755</v>
      </c>
      <c r="F691" s="18">
        <f t="shared" si="939"/>
        <v>-157935</v>
      </c>
      <c r="G691" s="18">
        <f t="shared" si="939"/>
        <v>-25225</v>
      </c>
      <c r="H691" s="18">
        <f t="shared" si="939"/>
        <v>-25233</v>
      </c>
      <c r="I691" s="18">
        <f t="shared" si="939"/>
        <v>5985</v>
      </c>
      <c r="J691" s="18">
        <f t="shared" si="939"/>
        <v>-17294</v>
      </c>
      <c r="K691" s="18">
        <f t="shared" si="939"/>
        <v>17221</v>
      </c>
      <c r="L691" s="18">
        <f t="shared" si="939"/>
        <v>-54597</v>
      </c>
      <c r="M691" s="18">
        <f t="shared" si="939"/>
        <v>-16631</v>
      </c>
      <c r="N691" s="18">
        <f t="shared" si="939"/>
        <v>5</v>
      </c>
      <c r="O691" s="18">
        <f t="shared" si="939"/>
        <v>-17308</v>
      </c>
      <c r="P691" s="18">
        <f t="shared" si="939"/>
        <v>156</v>
      </c>
      <c r="Q691" s="18">
        <f t="shared" si="939"/>
        <v>611</v>
      </c>
      <c r="R691" s="18">
        <f t="shared" si="939"/>
        <v>-96682</v>
      </c>
      <c r="S691" s="18">
        <f t="shared" si="939"/>
        <v>-86326</v>
      </c>
      <c r="T691" s="18">
        <f t="shared" si="939"/>
        <v>-13796</v>
      </c>
      <c r="U691" s="18">
        <f t="shared" si="939"/>
        <v>-59406</v>
      </c>
      <c r="V691" s="18">
        <f t="shared" si="939"/>
        <v>19011</v>
      </c>
      <c r="W691" s="18">
        <f t="shared" si="939"/>
        <v>-13023</v>
      </c>
      <c r="X691" s="18">
        <f t="shared" si="939"/>
        <v>9366</v>
      </c>
      <c r="Y691" s="18">
        <f t="shared" si="939"/>
        <v>-16986</v>
      </c>
      <c r="Z691" s="18">
        <f t="shared" si="939"/>
        <v>-1637</v>
      </c>
      <c r="AA691" s="18">
        <f t="shared" si="939"/>
        <v>-40569</v>
      </c>
      <c r="AB691" s="18">
        <f t="shared" si="939"/>
        <v>-55483</v>
      </c>
      <c r="AC691" s="18">
        <f t="shared" si="939"/>
        <v>112331</v>
      </c>
      <c r="AD691" s="18">
        <f t="shared" si="939"/>
        <v>15380</v>
      </c>
      <c r="AE691" s="18">
        <f t="shared" si="939"/>
        <v>-694</v>
      </c>
      <c r="AF691" s="18">
        <f t="shared" si="939"/>
        <v>-83196</v>
      </c>
      <c r="AG691" s="18">
        <f t="shared" si="939"/>
        <v>1320</v>
      </c>
      <c r="AH691" s="18">
        <f t="shared" si="939"/>
        <v>-32479</v>
      </c>
      <c r="AI691" s="18">
        <f t="shared" si="939"/>
        <v>-17922</v>
      </c>
      <c r="AJ691" s="18">
        <f t="shared" si="939"/>
        <v>-403103</v>
      </c>
    </row>
    <row r="692" spans="1:36">
      <c r="A692" s="2" t="str">
        <f t="shared" si="914"/>
        <v>YE Feb-13</v>
      </c>
      <c r="B692" s="18">
        <f t="shared" si="939"/>
        <v>-95779</v>
      </c>
      <c r="C692" s="18">
        <f t="shared" si="939"/>
        <v>189678</v>
      </c>
      <c r="D692" s="18">
        <f t="shared" si="939"/>
        <v>-3131</v>
      </c>
      <c r="E692" s="18">
        <f t="shared" si="939"/>
        <v>24874</v>
      </c>
      <c r="F692" s="18">
        <f t="shared" si="939"/>
        <v>-151206</v>
      </c>
      <c r="G692" s="18">
        <f t="shared" si="939"/>
        <v>11553</v>
      </c>
      <c r="H692" s="18">
        <f t="shared" si="939"/>
        <v>-26363</v>
      </c>
      <c r="I692" s="18">
        <f t="shared" si="939"/>
        <v>6738</v>
      </c>
      <c r="J692" s="18">
        <f t="shared" si="939"/>
        <v>-15861</v>
      </c>
      <c r="K692" s="18">
        <f t="shared" si="939"/>
        <v>-5059</v>
      </c>
      <c r="L692" s="18">
        <f t="shared" si="939"/>
        <v>-62106</v>
      </c>
      <c r="M692" s="18">
        <f t="shared" si="939"/>
        <v>-21347</v>
      </c>
      <c r="N692" s="18">
        <f t="shared" si="939"/>
        <v>-8638</v>
      </c>
      <c r="O692" s="18">
        <f t="shared" si="939"/>
        <v>-13052</v>
      </c>
      <c r="P692" s="18">
        <f t="shared" si="939"/>
        <v>-7654</v>
      </c>
      <c r="Q692" s="18">
        <f t="shared" si="939"/>
        <v>-2104</v>
      </c>
      <c r="R692" s="18">
        <f t="shared" si="939"/>
        <v>-105410</v>
      </c>
      <c r="S692" s="18">
        <f t="shared" si="939"/>
        <v>-93136</v>
      </c>
      <c r="T692" s="18">
        <f t="shared" si="939"/>
        <v>-6850</v>
      </c>
      <c r="U692" s="18">
        <f t="shared" si="939"/>
        <v>-55823</v>
      </c>
      <c r="V692" s="18">
        <f t="shared" si="939"/>
        <v>84227</v>
      </c>
      <c r="W692" s="18">
        <f t="shared" si="939"/>
        <v>-16966</v>
      </c>
      <c r="X692" s="18">
        <f t="shared" si="939"/>
        <v>23168</v>
      </c>
      <c r="Y692" s="18">
        <f t="shared" si="939"/>
        <v>-19769</v>
      </c>
      <c r="Z692" s="18">
        <f t="shared" si="939"/>
        <v>70657</v>
      </c>
      <c r="AA692" s="18">
        <f t="shared" si="939"/>
        <v>-26595</v>
      </c>
      <c r="AB692" s="18">
        <f t="shared" si="939"/>
        <v>-30187</v>
      </c>
      <c r="AC692" s="18">
        <f t="shared" si="939"/>
        <v>155900</v>
      </c>
      <c r="AD692" s="18">
        <f t="shared" si="939"/>
        <v>20110</v>
      </c>
      <c r="AE692" s="18">
        <f t="shared" si="939"/>
        <v>-15317</v>
      </c>
      <c r="AF692" s="18">
        <f t="shared" si="939"/>
        <v>-82759</v>
      </c>
      <c r="AG692" s="18">
        <f t="shared" si="939"/>
        <v>478</v>
      </c>
      <c r="AH692" s="18">
        <f t="shared" si="939"/>
        <v>-16990</v>
      </c>
      <c r="AI692" s="18">
        <f t="shared" si="939"/>
        <v>-15570</v>
      </c>
      <c r="AJ692" s="18">
        <f t="shared" si="939"/>
        <v>-287813</v>
      </c>
    </row>
    <row r="693" spans="1:36">
      <c r="A693" s="2" t="str">
        <f t="shared" si="914"/>
        <v>YE Mar-13</v>
      </c>
      <c r="B693" s="18">
        <f t="shared" si="939"/>
        <v>-50512</v>
      </c>
      <c r="C693" s="18">
        <f t="shared" si="939"/>
        <v>185801</v>
      </c>
      <c r="D693" s="18">
        <f t="shared" si="939"/>
        <v>15772</v>
      </c>
      <c r="E693" s="18">
        <f t="shared" si="939"/>
        <v>29961</v>
      </c>
      <c r="F693" s="18">
        <f t="shared" si="939"/>
        <v>-118022</v>
      </c>
      <c r="G693" s="18">
        <f t="shared" si="939"/>
        <v>31972</v>
      </c>
      <c r="H693" s="18">
        <f t="shared" si="939"/>
        <v>-14592</v>
      </c>
      <c r="I693" s="18">
        <f t="shared" si="939"/>
        <v>15747</v>
      </c>
      <c r="J693" s="18">
        <f t="shared" si="939"/>
        <v>-12893</v>
      </c>
      <c r="K693" s="18">
        <f t="shared" si="939"/>
        <v>-4849</v>
      </c>
      <c r="L693" s="18">
        <f t="shared" si="939"/>
        <v>-42936</v>
      </c>
      <c r="M693" s="18">
        <f t="shared" si="939"/>
        <v>-18754</v>
      </c>
      <c r="N693" s="18">
        <f t="shared" si="939"/>
        <v>-22531</v>
      </c>
      <c r="O693" s="18">
        <f t="shared" si="939"/>
        <v>-10282</v>
      </c>
      <c r="P693" s="18">
        <f t="shared" si="939"/>
        <v>-7070</v>
      </c>
      <c r="Q693" s="18">
        <f t="shared" si="939"/>
        <v>4257</v>
      </c>
      <c r="R693" s="18">
        <f t="shared" si="939"/>
        <v>-88429</v>
      </c>
      <c r="S693" s="18">
        <f t="shared" si="939"/>
        <v>-85231</v>
      </c>
      <c r="T693" s="18">
        <f t="shared" si="939"/>
        <v>6307</v>
      </c>
      <c r="U693" s="18">
        <f t="shared" si="939"/>
        <v>-38780</v>
      </c>
      <c r="V693" s="18">
        <f t="shared" si="939"/>
        <v>103198</v>
      </c>
      <c r="W693" s="18">
        <f t="shared" si="939"/>
        <v>-14541</v>
      </c>
      <c r="X693" s="18">
        <f t="shared" si="939"/>
        <v>31378</v>
      </c>
      <c r="Y693" s="18">
        <f t="shared" si="939"/>
        <v>-16474</v>
      </c>
      <c r="Z693" s="18">
        <f t="shared" si="939"/>
        <v>103558</v>
      </c>
      <c r="AA693" s="18">
        <f t="shared" si="939"/>
        <v>-11084</v>
      </c>
      <c r="AB693" s="18">
        <f t="shared" si="939"/>
        <v>-9022</v>
      </c>
      <c r="AC693" s="18">
        <f t="shared" si="939"/>
        <v>186586</v>
      </c>
      <c r="AD693" s="18">
        <f t="shared" si="939"/>
        <v>17836</v>
      </c>
      <c r="AE693" s="18">
        <f t="shared" si="939"/>
        <v>-9198</v>
      </c>
      <c r="AF693" s="18">
        <f t="shared" si="939"/>
        <v>-66708</v>
      </c>
      <c r="AG693" s="18">
        <f t="shared" si="939"/>
        <v>1700</v>
      </c>
      <c r="AH693" s="18">
        <f t="shared" si="939"/>
        <v>573</v>
      </c>
      <c r="AI693" s="18">
        <f t="shared" si="939"/>
        <v>-10319</v>
      </c>
      <c r="AJ693" s="18">
        <f t="shared" si="939"/>
        <v>64097</v>
      </c>
    </row>
    <row r="695" spans="1:36">
      <c r="A695" s="13" t="s">
        <v>54</v>
      </c>
      <c r="K695" s="13" t="s">
        <v>54</v>
      </c>
      <c r="W695" s="13" t="s">
        <v>54</v>
      </c>
      <c r="AG695" s="13" t="s">
        <v>54</v>
      </c>
    </row>
    <row r="696" spans="1:36" ht="38.25">
      <c r="B696" s="12" t="str">
        <f t="shared" ref="B696:AJ696" si="940">B4</f>
        <v>Northland</v>
      </c>
      <c r="C696" s="12" t="str">
        <f t="shared" si="940"/>
        <v>Auckland</v>
      </c>
      <c r="D696" s="12" t="str">
        <f t="shared" si="940"/>
        <v>Coromandel</v>
      </c>
      <c r="E696" s="12" t="str">
        <f t="shared" si="940"/>
        <v>Waikato</v>
      </c>
      <c r="F696" s="12" t="str">
        <f t="shared" si="940"/>
        <v xml:space="preserve">Bay of Plenty </v>
      </c>
      <c r="G696" s="12" t="str">
        <f t="shared" si="940"/>
        <v>Rotorua</v>
      </c>
      <c r="H696" s="12" t="str">
        <f t="shared" si="940"/>
        <v>Taupo</v>
      </c>
      <c r="I696" s="12" t="str">
        <f t="shared" si="940"/>
        <v>Whakatane-Kawerau</v>
      </c>
      <c r="J696" s="12" t="str">
        <f t="shared" si="940"/>
        <v>Gisborne</v>
      </c>
      <c r="K696" s="12" t="str">
        <f t="shared" si="940"/>
        <v>Taranaki</v>
      </c>
      <c r="L696" s="12" t="str">
        <f t="shared" si="940"/>
        <v>Hawke's Bay</v>
      </c>
      <c r="M696" s="12" t="str">
        <f t="shared" si="940"/>
        <v>Ruapehu</v>
      </c>
      <c r="N696" s="12" t="str">
        <f t="shared" si="940"/>
        <v>Manawatu</v>
      </c>
      <c r="O696" s="12" t="str">
        <f t="shared" si="940"/>
        <v>Wanganui</v>
      </c>
      <c r="P696" s="12" t="str">
        <f t="shared" si="940"/>
        <v>Wairarapa</v>
      </c>
      <c r="Q696" s="12" t="str">
        <f t="shared" si="940"/>
        <v>Kapiti-Horowhenua</v>
      </c>
      <c r="R696" s="12" t="str">
        <f t="shared" si="940"/>
        <v>Wellington</v>
      </c>
      <c r="S696" s="12" t="str">
        <f t="shared" si="940"/>
        <v>Wellington City</v>
      </c>
      <c r="T696" s="12" t="str">
        <f t="shared" si="940"/>
        <v>Marlborough</v>
      </c>
      <c r="U696" s="12" t="str">
        <f t="shared" si="940"/>
        <v>Nelson-Tasman</v>
      </c>
      <c r="V696" s="12" t="str">
        <f t="shared" si="940"/>
        <v>Canterbury</v>
      </c>
      <c r="W696" s="12" t="str">
        <f t="shared" si="940"/>
        <v>Hurunui</v>
      </c>
      <c r="X696" s="12" t="str">
        <f t="shared" si="940"/>
        <v>Mackenzie</v>
      </c>
      <c r="Y696" s="12" t="str">
        <f t="shared" si="940"/>
        <v>Timaru</v>
      </c>
      <c r="Z696" s="12" t="str">
        <f t="shared" si="940"/>
        <v>Combined Canterbury RTOs</v>
      </c>
      <c r="AA696" s="12" t="str">
        <f t="shared" si="940"/>
        <v>West Coast</v>
      </c>
      <c r="AB696" s="12" t="str">
        <f t="shared" si="940"/>
        <v>Wanaka</v>
      </c>
      <c r="AC696" s="12" t="str">
        <f t="shared" si="940"/>
        <v>Queenstown</v>
      </c>
      <c r="AD696" s="12" t="str">
        <f t="shared" si="940"/>
        <v>Waitaki</v>
      </c>
      <c r="AE696" s="12" t="str">
        <f t="shared" si="940"/>
        <v>Central Otago</v>
      </c>
      <c r="AF696" s="12" t="str">
        <f t="shared" si="940"/>
        <v>Dunedin</v>
      </c>
      <c r="AG696" s="12" t="str">
        <f t="shared" si="940"/>
        <v>Clutha</v>
      </c>
      <c r="AH696" s="12" t="str">
        <f t="shared" si="940"/>
        <v>Fiordland</v>
      </c>
      <c r="AI696" s="12" t="str">
        <f t="shared" si="940"/>
        <v>Southland</v>
      </c>
      <c r="AJ696" s="12" t="str">
        <f t="shared" si="940"/>
        <v>Total NZ</v>
      </c>
    </row>
    <row r="697" spans="1:36">
      <c r="A697" s="2" t="str">
        <f t="shared" ref="A697:A728" si="941">A443</f>
        <v>YE Dec-02</v>
      </c>
      <c r="B697" s="35">
        <f t="shared" ref="B697:AJ697" si="942">IF(OR(B431="C",B443="C"),"C",(B443/B431)-1)</f>
        <v>6.8875969835202833E-2</v>
      </c>
      <c r="C697" s="35">
        <f t="shared" si="942"/>
        <v>0.12724234059152639</v>
      </c>
      <c r="D697" s="35">
        <f t="shared" si="942"/>
        <v>5.5935794841543984E-2</v>
      </c>
      <c r="E697" s="35">
        <f t="shared" si="942"/>
        <v>6.8781874301448553E-2</v>
      </c>
      <c r="F697" s="35">
        <f t="shared" si="942"/>
        <v>1.518399473259624E-2</v>
      </c>
      <c r="G697" s="35">
        <f t="shared" si="942"/>
        <v>4.6955528000070634E-2</v>
      </c>
      <c r="H697" s="35">
        <f t="shared" si="942"/>
        <v>4.930525812524289E-2</v>
      </c>
      <c r="I697" s="35">
        <f t="shared" si="942"/>
        <v>3.3942546726820844E-2</v>
      </c>
      <c r="J697" s="35">
        <f t="shared" si="942"/>
        <v>-1.1698151328417006E-2</v>
      </c>
      <c r="K697" s="35">
        <f t="shared" si="942"/>
        <v>3.3779757317962789E-2</v>
      </c>
      <c r="L697" s="35">
        <f t="shared" si="942"/>
        <v>7.1016035955332457E-2</v>
      </c>
      <c r="M697" s="35">
        <f t="shared" si="942"/>
        <v>0.14172826821888718</v>
      </c>
      <c r="N697" s="35">
        <f t="shared" si="942"/>
        <v>9.4671165325720175E-2</v>
      </c>
      <c r="O697" s="35">
        <f t="shared" si="942"/>
        <v>-3.3842971006260325E-2</v>
      </c>
      <c r="P697" s="35">
        <f t="shared" si="942"/>
        <v>8.2418683114555247E-2</v>
      </c>
      <c r="Q697" s="35">
        <f t="shared" si="942"/>
        <v>-2.6473016424784945E-2</v>
      </c>
      <c r="R697" s="35">
        <f t="shared" si="942"/>
        <v>5.5735451986111073E-2</v>
      </c>
      <c r="S697" s="35">
        <f t="shared" si="942"/>
        <v>7.9745603278918553E-2</v>
      </c>
      <c r="T697" s="35">
        <f t="shared" si="942"/>
        <v>-6.2241295349403369E-3</v>
      </c>
      <c r="U697" s="35">
        <f t="shared" si="942"/>
        <v>4.160645306636046E-2</v>
      </c>
      <c r="V697" s="35">
        <f t="shared" si="942"/>
        <v>8.7044299178657747E-2</v>
      </c>
      <c r="W697" s="35">
        <f t="shared" si="942"/>
        <v>3.3113537275249572E-2</v>
      </c>
      <c r="X697" s="35">
        <f t="shared" si="942"/>
        <v>5.7546323283795164E-2</v>
      </c>
      <c r="Y697" s="35">
        <f t="shared" si="942"/>
        <v>-2.0283799915283618E-2</v>
      </c>
      <c r="Z697" s="35">
        <f t="shared" si="942"/>
        <v>7.6121572010432681E-2</v>
      </c>
      <c r="AA697" s="35">
        <f t="shared" si="942"/>
        <v>2.8288503624144479E-2</v>
      </c>
      <c r="AB697" s="35">
        <f t="shared" si="942"/>
        <v>6.2611510979207807E-2</v>
      </c>
      <c r="AC697" s="35">
        <f t="shared" si="942"/>
        <v>5.1843147177017546E-3</v>
      </c>
      <c r="AD697" s="35">
        <f t="shared" si="942"/>
        <v>0.10610879319845701</v>
      </c>
      <c r="AE697" s="35">
        <f t="shared" si="942"/>
        <v>9.7115605554018547E-2</v>
      </c>
      <c r="AF697" s="35">
        <f t="shared" si="942"/>
        <v>7.2036820676225854E-2</v>
      </c>
      <c r="AG697" s="35">
        <f t="shared" si="942"/>
        <v>-5.6813247257041954E-2</v>
      </c>
      <c r="AH697" s="35">
        <f t="shared" si="942"/>
        <v>0.10706485465570381</v>
      </c>
      <c r="AI697" s="35">
        <f t="shared" si="942"/>
        <v>0.10170430808842967</v>
      </c>
      <c r="AJ697" s="35">
        <f t="shared" si="942"/>
        <v>6.5200386374874464E-2</v>
      </c>
    </row>
    <row r="698" spans="1:36">
      <c r="A698" s="2" t="str">
        <f t="shared" si="941"/>
        <v>YE Jan-03</v>
      </c>
      <c r="B698" s="35">
        <f t="shared" ref="B698:AJ698" si="943">IF(OR(B432="C",B444="C"),"C",(B444/B432)-1)</f>
        <v>5.3763433675528383E-2</v>
      </c>
      <c r="C698" s="35">
        <f t="shared" si="943"/>
        <v>0.12255791371654534</v>
      </c>
      <c r="D698" s="35">
        <f t="shared" si="943"/>
        <v>2.9815218456684445E-2</v>
      </c>
      <c r="E698" s="35">
        <f t="shared" si="943"/>
        <v>7.4982305315310693E-2</v>
      </c>
      <c r="F698" s="35">
        <f t="shared" si="943"/>
        <v>7.8144173913483606E-3</v>
      </c>
      <c r="G698" s="35">
        <f t="shared" si="943"/>
        <v>5.1814610226567748E-2</v>
      </c>
      <c r="H698" s="35">
        <f t="shared" si="943"/>
        <v>5.8034568473320558E-2</v>
      </c>
      <c r="I698" s="35">
        <f t="shared" si="943"/>
        <v>4.1586671286887533E-2</v>
      </c>
      <c r="J698" s="35">
        <f t="shared" si="943"/>
        <v>-8.039190566636778E-2</v>
      </c>
      <c r="K698" s="35">
        <f t="shared" si="943"/>
        <v>4.4975860413902113E-2</v>
      </c>
      <c r="L698" s="35">
        <f t="shared" si="943"/>
        <v>5.3217743761922121E-2</v>
      </c>
      <c r="M698" s="35">
        <f t="shared" si="943"/>
        <v>0.13715429484737807</v>
      </c>
      <c r="N698" s="35">
        <f t="shared" si="943"/>
        <v>7.8975532803365445E-2</v>
      </c>
      <c r="O698" s="35">
        <f t="shared" si="943"/>
        <v>-4.9715390145310123E-2</v>
      </c>
      <c r="P698" s="35">
        <f t="shared" si="943"/>
        <v>0.12239718827314516</v>
      </c>
      <c r="Q698" s="35">
        <f t="shared" si="943"/>
        <v>-1.4898101826627208E-2</v>
      </c>
      <c r="R698" s="35">
        <f t="shared" si="943"/>
        <v>4.7351952790102514E-2</v>
      </c>
      <c r="S698" s="35">
        <f t="shared" si="943"/>
        <v>7.3753087556189589E-2</v>
      </c>
      <c r="T698" s="35">
        <f t="shared" si="943"/>
        <v>-9.7101506995781461E-3</v>
      </c>
      <c r="U698" s="35">
        <f t="shared" si="943"/>
        <v>6.6191256114201957E-2</v>
      </c>
      <c r="V698" s="35">
        <f t="shared" si="943"/>
        <v>9.059078143364907E-2</v>
      </c>
      <c r="W698" s="35">
        <f t="shared" si="943"/>
        <v>4.7133284368397588E-2</v>
      </c>
      <c r="X698" s="35">
        <f t="shared" si="943"/>
        <v>8.1891787516812586E-2</v>
      </c>
      <c r="Y698" s="35">
        <f t="shared" si="943"/>
        <v>-1.4851700338570417E-2</v>
      </c>
      <c r="Z698" s="35">
        <f t="shared" si="943"/>
        <v>8.2023659969134854E-2</v>
      </c>
      <c r="AA698" s="35">
        <f t="shared" si="943"/>
        <v>4.7783585099438364E-2</v>
      </c>
      <c r="AB698" s="35">
        <f t="shared" si="943"/>
        <v>9.5411049338284926E-2</v>
      </c>
      <c r="AC698" s="35">
        <f t="shared" si="943"/>
        <v>-2.0259765427150689E-2</v>
      </c>
      <c r="AD698" s="35">
        <f t="shared" si="943"/>
        <v>8.0509984353456909E-2</v>
      </c>
      <c r="AE698" s="35">
        <f t="shared" si="943"/>
        <v>0.13178502621514632</v>
      </c>
      <c r="AF698" s="35">
        <f t="shared" si="943"/>
        <v>6.9413818320384069E-2</v>
      </c>
      <c r="AG698" s="35">
        <f t="shared" si="943"/>
        <v>-3.9943567586632533E-2</v>
      </c>
      <c r="AH698" s="35">
        <f t="shared" si="943"/>
        <v>0.13160454915258102</v>
      </c>
      <c r="AI698" s="35">
        <f t="shared" si="943"/>
        <v>7.6582053797795702E-2</v>
      </c>
      <c r="AJ698" s="35">
        <f t="shared" si="943"/>
        <v>6.2865368292579271E-2</v>
      </c>
    </row>
    <row r="699" spans="1:36">
      <c r="A699" s="2" t="str">
        <f t="shared" si="941"/>
        <v>YE Feb-03</v>
      </c>
      <c r="B699" s="35">
        <f t="shared" ref="B699:AJ699" si="944">IF(OR(B433="C",B445="C"),"C",(B445/B433)-1)</f>
        <v>4.6875330918948688E-2</v>
      </c>
      <c r="C699" s="35">
        <f t="shared" si="944"/>
        <v>0.11845370586875048</v>
      </c>
      <c r="D699" s="35">
        <f t="shared" si="944"/>
        <v>3.4135469202341229E-2</v>
      </c>
      <c r="E699" s="35">
        <f t="shared" si="944"/>
        <v>8.4445053345435284E-2</v>
      </c>
      <c r="F699" s="35">
        <f t="shared" si="944"/>
        <v>1.4732143422941935E-2</v>
      </c>
      <c r="G699" s="35">
        <f t="shared" si="944"/>
        <v>4.9270278977779247E-2</v>
      </c>
      <c r="H699" s="35">
        <f t="shared" si="944"/>
        <v>5.7971849853962309E-2</v>
      </c>
      <c r="I699" s="35">
        <f t="shared" si="944"/>
        <v>3.2458949249730029E-2</v>
      </c>
      <c r="J699" s="35">
        <f t="shared" si="944"/>
        <v>-0.10882483885329364</v>
      </c>
      <c r="K699" s="35">
        <f t="shared" si="944"/>
        <v>5.2822659859728116E-2</v>
      </c>
      <c r="L699" s="35">
        <f t="shared" si="944"/>
        <v>4.6167165720066405E-2</v>
      </c>
      <c r="M699" s="35">
        <f t="shared" si="944"/>
        <v>0.12503506000797149</v>
      </c>
      <c r="N699" s="35">
        <f t="shared" si="944"/>
        <v>6.9733923478723092E-2</v>
      </c>
      <c r="O699" s="35">
        <f t="shared" si="944"/>
        <v>-1.5071292832470773E-2</v>
      </c>
      <c r="P699" s="35">
        <f t="shared" si="944"/>
        <v>0.10092390338729729</v>
      </c>
      <c r="Q699" s="35">
        <f t="shared" si="944"/>
        <v>-3.354530393084254E-2</v>
      </c>
      <c r="R699" s="35">
        <f t="shared" si="944"/>
        <v>4.5737728508763231E-2</v>
      </c>
      <c r="S699" s="35">
        <f t="shared" si="944"/>
        <v>6.5678611770235484E-2</v>
      </c>
      <c r="T699" s="35">
        <f t="shared" si="944"/>
        <v>-9.8243365084427214E-3</v>
      </c>
      <c r="U699" s="35">
        <f t="shared" si="944"/>
        <v>6.0964680280759742E-2</v>
      </c>
      <c r="V699" s="35">
        <f t="shared" si="944"/>
        <v>8.9980915797220895E-2</v>
      </c>
      <c r="W699" s="35">
        <f t="shared" si="944"/>
        <v>4.6784258070329487E-2</v>
      </c>
      <c r="X699" s="35">
        <f t="shared" si="944"/>
        <v>9.1337196752071526E-2</v>
      </c>
      <c r="Y699" s="35">
        <f t="shared" si="944"/>
        <v>-1.1180561244897858E-3</v>
      </c>
      <c r="Z699" s="35">
        <f t="shared" si="944"/>
        <v>8.2964761519753516E-2</v>
      </c>
      <c r="AA699" s="35">
        <f t="shared" si="944"/>
        <v>6.6408605375547936E-2</v>
      </c>
      <c r="AB699" s="35">
        <f t="shared" si="944"/>
        <v>0.12726147759479467</v>
      </c>
      <c r="AC699" s="35">
        <f t="shared" si="944"/>
        <v>-1.9995766177625995E-2</v>
      </c>
      <c r="AD699" s="35">
        <f t="shared" si="944"/>
        <v>0.10292216088144879</v>
      </c>
      <c r="AE699" s="35">
        <f t="shared" si="944"/>
        <v>0.13426007474232948</v>
      </c>
      <c r="AF699" s="35">
        <f t="shared" si="944"/>
        <v>5.4342361157152741E-2</v>
      </c>
      <c r="AG699" s="35">
        <f t="shared" si="944"/>
        <v>-4.5433268971973528E-2</v>
      </c>
      <c r="AH699" s="35">
        <f t="shared" si="944"/>
        <v>0.14391129317042162</v>
      </c>
      <c r="AI699" s="35">
        <f t="shared" si="944"/>
        <v>7.6383115515502142E-2</v>
      </c>
      <c r="AJ699" s="35">
        <f t="shared" si="944"/>
        <v>6.2440570651901561E-2</v>
      </c>
    </row>
    <row r="700" spans="1:36">
      <c r="A700" s="2" t="str">
        <f t="shared" si="941"/>
        <v>YE Mar-03</v>
      </c>
      <c r="B700" s="35">
        <f t="shared" ref="B700:AJ700" si="945">IF(OR(B434="C",B446="C"),"C",(B446/B434)-1)</f>
        <v>6.9895431674935615E-3</v>
      </c>
      <c r="C700" s="35">
        <f t="shared" si="945"/>
        <v>0.1015181178509077</v>
      </c>
      <c r="D700" s="35">
        <f t="shared" si="945"/>
        <v>-4.4871158893509122E-3</v>
      </c>
      <c r="E700" s="35">
        <f t="shared" si="945"/>
        <v>8.1525799495854478E-2</v>
      </c>
      <c r="F700" s="35">
        <f t="shared" si="945"/>
        <v>-3.053766966752125E-2</v>
      </c>
      <c r="G700" s="35">
        <f t="shared" si="945"/>
        <v>2.3317929910160906E-2</v>
      </c>
      <c r="H700" s="35">
        <f t="shared" si="945"/>
        <v>4.2189470040145727E-2</v>
      </c>
      <c r="I700" s="35">
        <f t="shared" si="945"/>
        <v>-1.3294044467852317E-2</v>
      </c>
      <c r="J700" s="35">
        <f t="shared" si="945"/>
        <v>-0.12874557847079726</v>
      </c>
      <c r="K700" s="35">
        <f t="shared" si="945"/>
        <v>6.1423772051844683E-2</v>
      </c>
      <c r="L700" s="35">
        <f t="shared" si="945"/>
        <v>5.6560037088548842E-3</v>
      </c>
      <c r="M700" s="35">
        <f t="shared" si="945"/>
        <v>7.9324480947815745E-2</v>
      </c>
      <c r="N700" s="35">
        <f t="shared" si="945"/>
        <v>1.5470216274572568E-2</v>
      </c>
      <c r="O700" s="35">
        <f t="shared" si="945"/>
        <v>-1.6057625152408384E-2</v>
      </c>
      <c r="P700" s="35">
        <f t="shared" si="945"/>
        <v>6.4638802678863128E-2</v>
      </c>
      <c r="Q700" s="35">
        <f t="shared" si="945"/>
        <v>-0.10013889772462203</v>
      </c>
      <c r="R700" s="35">
        <f t="shared" si="945"/>
        <v>3.728778931666743E-2</v>
      </c>
      <c r="S700" s="35">
        <f t="shared" si="945"/>
        <v>5.6774384597809036E-2</v>
      </c>
      <c r="T700" s="35">
        <f t="shared" si="945"/>
        <v>-3.8621293820895075E-2</v>
      </c>
      <c r="U700" s="35">
        <f t="shared" si="945"/>
        <v>4.5642661288800568E-2</v>
      </c>
      <c r="V700" s="35">
        <f t="shared" si="945"/>
        <v>5.4054909568054033E-2</v>
      </c>
      <c r="W700" s="35">
        <f t="shared" si="945"/>
        <v>1.4542381535048721E-2</v>
      </c>
      <c r="X700" s="35">
        <f t="shared" si="945"/>
        <v>5.2651732720658595E-2</v>
      </c>
      <c r="Y700" s="35">
        <f t="shared" si="945"/>
        <v>-2.2552639457140033E-2</v>
      </c>
      <c r="Z700" s="35">
        <f t="shared" si="945"/>
        <v>4.7820014121385812E-2</v>
      </c>
      <c r="AA700" s="35">
        <f t="shared" si="945"/>
        <v>6.8996343454535314E-2</v>
      </c>
      <c r="AB700" s="35">
        <f t="shared" si="945"/>
        <v>0.11947907220662302</v>
      </c>
      <c r="AC700" s="35">
        <f t="shared" si="945"/>
        <v>-3.7517209840395416E-2</v>
      </c>
      <c r="AD700" s="35">
        <f t="shared" si="945"/>
        <v>2.2197937807117318E-2</v>
      </c>
      <c r="AE700" s="35">
        <f t="shared" si="945"/>
        <v>6.5908750799258176E-2</v>
      </c>
      <c r="AF700" s="35">
        <f t="shared" si="945"/>
        <v>4.8581730868065387E-2</v>
      </c>
      <c r="AG700" s="35">
        <f t="shared" si="945"/>
        <v>-1.3030957523398112E-2</v>
      </c>
      <c r="AH700" s="35">
        <f t="shared" si="945"/>
        <v>0.12995239011655646</v>
      </c>
      <c r="AI700" s="35">
        <f t="shared" si="945"/>
        <v>6.2350015271172454E-2</v>
      </c>
      <c r="AJ700" s="35">
        <f t="shared" si="945"/>
        <v>3.8666014428638817E-2</v>
      </c>
    </row>
    <row r="701" spans="1:36">
      <c r="A701" s="2" t="str">
        <f t="shared" si="941"/>
        <v>YE Apr-03</v>
      </c>
      <c r="B701" s="35">
        <f t="shared" ref="B701:AJ701" si="946">IF(OR(B435="C",B447="C"),"C",(B447/B435)-1)</f>
        <v>2.1959678957354845E-2</v>
      </c>
      <c r="C701" s="35">
        <f t="shared" si="946"/>
        <v>9.2413578098444304E-2</v>
      </c>
      <c r="D701" s="35">
        <f t="shared" si="946"/>
        <v>9.6821018366155531E-3</v>
      </c>
      <c r="E701" s="35">
        <f t="shared" si="946"/>
        <v>9.0557462358739738E-2</v>
      </c>
      <c r="F701" s="35">
        <f t="shared" si="946"/>
        <v>-1.1103064806717522E-2</v>
      </c>
      <c r="G701" s="35">
        <f t="shared" si="946"/>
        <v>3.6626310374032522E-2</v>
      </c>
      <c r="H701" s="35">
        <f t="shared" si="946"/>
        <v>6.054737074980765E-2</v>
      </c>
      <c r="I701" s="35">
        <f t="shared" si="946"/>
        <v>1.3451494763508931E-2</v>
      </c>
      <c r="J701" s="35">
        <f t="shared" si="946"/>
        <v>-8.547107550090971E-2</v>
      </c>
      <c r="K701" s="35">
        <f t="shared" si="946"/>
        <v>0.11967015388389468</v>
      </c>
      <c r="L701" s="35">
        <f t="shared" si="946"/>
        <v>3.4424339449729002E-2</v>
      </c>
      <c r="M701" s="35">
        <f t="shared" si="946"/>
        <v>7.4710037622485626E-2</v>
      </c>
      <c r="N701" s="35">
        <f t="shared" si="946"/>
        <v>3.24233804640226E-2</v>
      </c>
      <c r="O701" s="35">
        <f t="shared" si="946"/>
        <v>4.0361206870252353E-2</v>
      </c>
      <c r="P701" s="35">
        <f t="shared" si="946"/>
        <v>8.5091843288375157E-2</v>
      </c>
      <c r="Q701" s="35">
        <f t="shared" si="946"/>
        <v>-6.7800714654727035E-2</v>
      </c>
      <c r="R701" s="35">
        <f t="shared" si="946"/>
        <v>4.1326571286649072E-2</v>
      </c>
      <c r="S701" s="35">
        <f t="shared" si="946"/>
        <v>5.5558378859102975E-2</v>
      </c>
      <c r="T701" s="35">
        <f t="shared" si="946"/>
        <v>-2.3182822554490334E-2</v>
      </c>
      <c r="U701" s="35">
        <f t="shared" si="946"/>
        <v>6.2072291060731644E-2</v>
      </c>
      <c r="V701" s="35">
        <f t="shared" si="946"/>
        <v>6.0358165589559309E-2</v>
      </c>
      <c r="W701" s="35">
        <f t="shared" si="946"/>
        <v>3.8325351651367301E-2</v>
      </c>
      <c r="X701" s="35">
        <f t="shared" si="946"/>
        <v>6.7351987854079809E-2</v>
      </c>
      <c r="Y701" s="35">
        <f t="shared" si="946"/>
        <v>-5.9141253660383031E-3</v>
      </c>
      <c r="Z701" s="35">
        <f t="shared" si="946"/>
        <v>5.6284230409508584E-2</v>
      </c>
      <c r="AA701" s="35">
        <f t="shared" si="946"/>
        <v>9.1403122187393215E-2</v>
      </c>
      <c r="AB701" s="35">
        <f t="shared" si="946"/>
        <v>0.12111102692053732</v>
      </c>
      <c r="AC701" s="35">
        <f t="shared" si="946"/>
        <v>-3.9949786315996771E-2</v>
      </c>
      <c r="AD701" s="35">
        <f t="shared" si="946"/>
        <v>2.8563459893644616E-2</v>
      </c>
      <c r="AE701" s="35">
        <f t="shared" si="946"/>
        <v>0.10774367711611643</v>
      </c>
      <c r="AF701" s="35">
        <f t="shared" si="946"/>
        <v>6.1412747959551206E-2</v>
      </c>
      <c r="AG701" s="35">
        <f t="shared" si="946"/>
        <v>-7.9114152482423483E-3</v>
      </c>
      <c r="AH701" s="35">
        <f t="shared" si="946"/>
        <v>0.12280499012211155</v>
      </c>
      <c r="AI701" s="35">
        <f t="shared" si="946"/>
        <v>4.3405291826710712E-2</v>
      </c>
      <c r="AJ701" s="35">
        <f t="shared" si="946"/>
        <v>4.7905483093134693E-2</v>
      </c>
    </row>
    <row r="702" spans="1:36">
      <c r="A702" s="2" t="str">
        <f t="shared" si="941"/>
        <v>YE May-03</v>
      </c>
      <c r="B702" s="35">
        <f t="shared" ref="B702:AJ702" si="947">IF(OR(B436="C",B448="C"),"C",(B448/B436)-1)</f>
        <v>1.6528512164523113E-2</v>
      </c>
      <c r="C702" s="35">
        <f t="shared" si="947"/>
        <v>8.0058724009619109E-2</v>
      </c>
      <c r="D702" s="35">
        <f t="shared" si="947"/>
        <v>6.7488921713441119E-3</v>
      </c>
      <c r="E702" s="35">
        <f t="shared" si="947"/>
        <v>8.8937715055343203E-2</v>
      </c>
      <c r="F702" s="35">
        <f t="shared" si="947"/>
        <v>-1.8846985985925047E-2</v>
      </c>
      <c r="G702" s="35">
        <f t="shared" si="947"/>
        <v>2.4581256574753851E-2</v>
      </c>
      <c r="H702" s="35">
        <f t="shared" si="947"/>
        <v>4.8647904028981337E-2</v>
      </c>
      <c r="I702" s="35">
        <f t="shared" si="947"/>
        <v>5.4509550546459895E-3</v>
      </c>
      <c r="J702" s="35">
        <f t="shared" si="947"/>
        <v>-8.5609731975076597E-2</v>
      </c>
      <c r="K702" s="35">
        <f t="shared" si="947"/>
        <v>0.14322833088992337</v>
      </c>
      <c r="L702" s="35">
        <f t="shared" si="947"/>
        <v>3.4028058282880025E-2</v>
      </c>
      <c r="M702" s="35">
        <f t="shared" si="947"/>
        <v>6.0633959357989209E-2</v>
      </c>
      <c r="N702" s="35">
        <f t="shared" si="947"/>
        <v>2.2143172129942768E-2</v>
      </c>
      <c r="O702" s="35">
        <f t="shared" si="947"/>
        <v>5.8038635349081824E-2</v>
      </c>
      <c r="P702" s="35">
        <f t="shared" si="947"/>
        <v>8.564424225950229E-2</v>
      </c>
      <c r="Q702" s="35">
        <f t="shared" si="947"/>
        <v>-6.8764456437933719E-2</v>
      </c>
      <c r="R702" s="35">
        <f t="shared" si="947"/>
        <v>4.5931801724705457E-2</v>
      </c>
      <c r="S702" s="35">
        <f t="shared" si="947"/>
        <v>5.6918107892780734E-2</v>
      </c>
      <c r="T702" s="35">
        <f t="shared" si="947"/>
        <v>-1.8733149344787314E-2</v>
      </c>
      <c r="U702" s="35">
        <f t="shared" si="947"/>
        <v>6.4326042130526284E-2</v>
      </c>
      <c r="V702" s="35">
        <f t="shared" si="947"/>
        <v>5.2639264658690399E-2</v>
      </c>
      <c r="W702" s="35">
        <f t="shared" si="947"/>
        <v>4.5953573134698056E-2</v>
      </c>
      <c r="X702" s="35">
        <f t="shared" si="947"/>
        <v>5.8104751776012042E-2</v>
      </c>
      <c r="Y702" s="35">
        <f t="shared" si="947"/>
        <v>6.7374655169087916E-3</v>
      </c>
      <c r="Z702" s="35">
        <f t="shared" si="947"/>
        <v>5.0368528532564794E-2</v>
      </c>
      <c r="AA702" s="35">
        <f t="shared" si="947"/>
        <v>9.8064992583919652E-2</v>
      </c>
      <c r="AB702" s="35">
        <f t="shared" si="947"/>
        <v>0.12196380429033971</v>
      </c>
      <c r="AC702" s="35">
        <f t="shared" si="947"/>
        <v>-4.5447657538630337E-2</v>
      </c>
      <c r="AD702" s="35">
        <f t="shared" si="947"/>
        <v>2.4335694323273316E-2</v>
      </c>
      <c r="AE702" s="35">
        <f t="shared" si="947"/>
        <v>0.10631377145401188</v>
      </c>
      <c r="AF702" s="35">
        <f t="shared" si="947"/>
        <v>6.2180512873768246E-2</v>
      </c>
      <c r="AG702" s="35">
        <f t="shared" si="947"/>
        <v>-6.3778283494475563E-4</v>
      </c>
      <c r="AH702" s="35">
        <f t="shared" si="947"/>
        <v>0.10982456811407304</v>
      </c>
      <c r="AI702" s="35">
        <f t="shared" si="947"/>
        <v>4.3252359692686149E-2</v>
      </c>
      <c r="AJ702" s="35">
        <f t="shared" si="947"/>
        <v>4.3240783674930672E-2</v>
      </c>
    </row>
    <row r="703" spans="1:36">
      <c r="A703" s="2" t="str">
        <f t="shared" si="941"/>
        <v>YE Jun-03</v>
      </c>
      <c r="B703" s="35">
        <f t="shared" ref="B703:AJ703" si="948">IF(OR(B437="C",B449="C"),"C",(B449/B437)-1)</f>
        <v>1.2434935150835491E-2</v>
      </c>
      <c r="C703" s="35">
        <f t="shared" si="948"/>
        <v>6.6870299540382261E-2</v>
      </c>
      <c r="D703" s="35">
        <f t="shared" si="948"/>
        <v>5.5006652722011662E-3</v>
      </c>
      <c r="E703" s="35">
        <f t="shared" si="948"/>
        <v>8.0495953866087211E-2</v>
      </c>
      <c r="F703" s="35">
        <f t="shared" si="948"/>
        <v>-1.7733618724717237E-2</v>
      </c>
      <c r="G703" s="35">
        <f t="shared" si="948"/>
        <v>1.7567150497798556E-2</v>
      </c>
      <c r="H703" s="35">
        <f t="shared" si="948"/>
        <v>3.7572243083253909E-2</v>
      </c>
      <c r="I703" s="35">
        <f t="shared" si="948"/>
        <v>-6.7581627206354522E-3</v>
      </c>
      <c r="J703" s="35">
        <f t="shared" si="948"/>
        <v>-7.9553249444265783E-2</v>
      </c>
      <c r="K703" s="35">
        <f t="shared" si="948"/>
        <v>0.1590720602108624</v>
      </c>
      <c r="L703" s="35">
        <f t="shared" si="948"/>
        <v>2.7797863479261942E-2</v>
      </c>
      <c r="M703" s="35">
        <f t="shared" si="948"/>
        <v>4.0749342864692784E-2</v>
      </c>
      <c r="N703" s="35">
        <f t="shared" si="948"/>
        <v>1.3831034348013027E-2</v>
      </c>
      <c r="O703" s="35">
        <f t="shared" si="948"/>
        <v>1.2704239329933475E-2</v>
      </c>
      <c r="P703" s="35">
        <f t="shared" si="948"/>
        <v>8.5014860404593051E-2</v>
      </c>
      <c r="Q703" s="35">
        <f t="shared" si="948"/>
        <v>-7.4861847419636085E-2</v>
      </c>
      <c r="R703" s="35">
        <f t="shared" si="948"/>
        <v>4.8016123044543058E-2</v>
      </c>
      <c r="S703" s="35">
        <f t="shared" si="948"/>
        <v>5.6055148795465248E-2</v>
      </c>
      <c r="T703" s="35">
        <f t="shared" si="948"/>
        <v>-2.3068328762720802E-2</v>
      </c>
      <c r="U703" s="35">
        <f t="shared" si="948"/>
        <v>6.6514697360537722E-2</v>
      </c>
      <c r="V703" s="35">
        <f t="shared" si="948"/>
        <v>4.6711121277884349E-2</v>
      </c>
      <c r="W703" s="35">
        <f t="shared" si="948"/>
        <v>4.3027172493770083E-2</v>
      </c>
      <c r="X703" s="35">
        <f t="shared" si="948"/>
        <v>5.9457397147840263E-2</v>
      </c>
      <c r="Y703" s="35">
        <f t="shared" si="948"/>
        <v>3.9765287813393613E-3</v>
      </c>
      <c r="Z703" s="35">
        <f t="shared" si="948"/>
        <v>4.5334543374538905E-2</v>
      </c>
      <c r="AA703" s="35">
        <f t="shared" si="948"/>
        <v>9.7109390735796053E-2</v>
      </c>
      <c r="AB703" s="35">
        <f t="shared" si="948"/>
        <v>0.11260383856379907</v>
      </c>
      <c r="AC703" s="35">
        <f t="shared" si="948"/>
        <v>-4.9176308202870556E-2</v>
      </c>
      <c r="AD703" s="35">
        <f t="shared" si="948"/>
        <v>1.6167898541646686E-2</v>
      </c>
      <c r="AE703" s="35">
        <f t="shared" si="948"/>
        <v>9.324405806492253E-2</v>
      </c>
      <c r="AF703" s="35">
        <f t="shared" si="948"/>
        <v>4.3154874477213445E-2</v>
      </c>
      <c r="AG703" s="35">
        <f t="shared" si="948"/>
        <v>4.7672133071259282E-3</v>
      </c>
      <c r="AH703" s="35">
        <f t="shared" si="948"/>
        <v>0.10070928916359256</v>
      </c>
      <c r="AI703" s="35">
        <f t="shared" si="948"/>
        <v>3.4106654162129768E-2</v>
      </c>
      <c r="AJ703" s="35">
        <f t="shared" si="948"/>
        <v>3.697034842879332E-2</v>
      </c>
    </row>
    <row r="704" spans="1:36">
      <c r="A704" s="2" t="str">
        <f t="shared" si="941"/>
        <v>YE Jul-03</v>
      </c>
      <c r="B704" s="35">
        <f t="shared" ref="B704:AJ704" si="949">IF(OR(B438="C",B450="C"),"C",(B450/B438)-1)</f>
        <v>1.2830045383330768E-2</v>
      </c>
      <c r="C704" s="35">
        <f t="shared" si="949"/>
        <v>6.0520887277218272E-2</v>
      </c>
      <c r="D704" s="35">
        <f t="shared" si="949"/>
        <v>-1.2122458875476472E-3</v>
      </c>
      <c r="E704" s="35">
        <f t="shared" si="949"/>
        <v>7.2689602710179546E-2</v>
      </c>
      <c r="F704" s="35">
        <f t="shared" si="949"/>
        <v>-1.1528145812382706E-2</v>
      </c>
      <c r="G704" s="35">
        <f t="shared" si="949"/>
        <v>1.6511549787879831E-2</v>
      </c>
      <c r="H704" s="35">
        <f t="shared" si="949"/>
        <v>3.6806788072100138E-2</v>
      </c>
      <c r="I704" s="35">
        <f t="shared" si="949"/>
        <v>4.4358595614135687E-3</v>
      </c>
      <c r="J704" s="35">
        <f t="shared" si="949"/>
        <v>-7.6509281851518951E-2</v>
      </c>
      <c r="K704" s="35">
        <f t="shared" si="949"/>
        <v>0.16398060458343222</v>
      </c>
      <c r="L704" s="35">
        <f t="shared" si="949"/>
        <v>3.0981793340856711E-2</v>
      </c>
      <c r="M704" s="35">
        <f t="shared" si="949"/>
        <v>3.2138865055735488E-2</v>
      </c>
      <c r="N704" s="35">
        <f t="shared" si="949"/>
        <v>1.5917940407064401E-2</v>
      </c>
      <c r="O704" s="35">
        <f t="shared" si="949"/>
        <v>4.4775219232114694E-2</v>
      </c>
      <c r="P704" s="35">
        <f t="shared" si="949"/>
        <v>7.0995926379868957E-2</v>
      </c>
      <c r="Q704" s="35">
        <f t="shared" si="949"/>
        <v>-8.2674492572338831E-2</v>
      </c>
      <c r="R704" s="35">
        <f t="shared" si="949"/>
        <v>4.0189913358974705E-2</v>
      </c>
      <c r="S704" s="35">
        <f t="shared" si="949"/>
        <v>4.3100173539570408E-2</v>
      </c>
      <c r="T704" s="35">
        <f t="shared" si="949"/>
        <v>-1.793584841933582E-2</v>
      </c>
      <c r="U704" s="35">
        <f t="shared" si="949"/>
        <v>7.2697270640312617E-2</v>
      </c>
      <c r="V704" s="35">
        <f t="shared" si="949"/>
        <v>3.3555189711880429E-2</v>
      </c>
      <c r="W704" s="35">
        <f t="shared" si="949"/>
        <v>4.8847582009535762E-2</v>
      </c>
      <c r="X704" s="35">
        <f t="shared" si="949"/>
        <v>5.5388368219757345E-2</v>
      </c>
      <c r="Y704" s="35">
        <f t="shared" si="949"/>
        <v>1.03161659232478E-2</v>
      </c>
      <c r="Z704" s="35">
        <f t="shared" si="949"/>
        <v>3.4905936178268648E-2</v>
      </c>
      <c r="AA704" s="35">
        <f t="shared" si="949"/>
        <v>9.3818761080136648E-2</v>
      </c>
      <c r="AB704" s="35">
        <f t="shared" si="949"/>
        <v>0.10411198968737767</v>
      </c>
      <c r="AC704" s="35">
        <f t="shared" si="949"/>
        <v>-4.5592294440184977E-2</v>
      </c>
      <c r="AD704" s="35">
        <f t="shared" si="949"/>
        <v>2.1505021625980447E-2</v>
      </c>
      <c r="AE704" s="35">
        <f t="shared" si="949"/>
        <v>8.3384424008174474E-2</v>
      </c>
      <c r="AF704" s="35">
        <f t="shared" si="949"/>
        <v>4.0995725044714604E-2</v>
      </c>
      <c r="AG704" s="35">
        <f t="shared" si="949"/>
        <v>-5.1525144270403445E-4</v>
      </c>
      <c r="AH704" s="35">
        <f t="shared" si="949"/>
        <v>9.8195851943811086E-2</v>
      </c>
      <c r="AI704" s="35">
        <f t="shared" si="949"/>
        <v>3.2280417021254282E-2</v>
      </c>
      <c r="AJ704" s="35">
        <f t="shared" si="949"/>
        <v>3.4163182402985992E-2</v>
      </c>
    </row>
    <row r="705" spans="1:36">
      <c r="A705" s="2" t="str">
        <f t="shared" si="941"/>
        <v>YE Aug-03</v>
      </c>
      <c r="B705" s="35">
        <f t="shared" ref="B705:AJ705" si="950">IF(OR(B439="C",B451="C"),"C",(B451/B439)-1)</f>
        <v>1.1752769356269122E-2</v>
      </c>
      <c r="C705" s="35">
        <f t="shared" si="950"/>
        <v>5.3080958225151686E-2</v>
      </c>
      <c r="D705" s="35">
        <f t="shared" si="950"/>
        <v>-1.5898351022506252E-2</v>
      </c>
      <c r="E705" s="35">
        <f t="shared" si="950"/>
        <v>8.4941524436518367E-2</v>
      </c>
      <c r="F705" s="35">
        <f t="shared" si="950"/>
        <v>-5.4356253015829248E-3</v>
      </c>
      <c r="G705" s="35">
        <f t="shared" si="950"/>
        <v>9.2931444288992804E-3</v>
      </c>
      <c r="H705" s="35">
        <f t="shared" si="950"/>
        <v>2.8865844520731709E-2</v>
      </c>
      <c r="I705" s="35">
        <f t="shared" si="950"/>
        <v>3.3138516281785435E-3</v>
      </c>
      <c r="J705" s="35">
        <f t="shared" si="950"/>
        <v>-7.428130757036977E-2</v>
      </c>
      <c r="K705" s="35">
        <f t="shared" si="950"/>
        <v>0.1518390604343236</v>
      </c>
      <c r="L705" s="35">
        <f t="shared" si="950"/>
        <v>2.7339055461220507E-2</v>
      </c>
      <c r="M705" s="35">
        <f t="shared" si="950"/>
        <v>3.0978562739171434E-2</v>
      </c>
      <c r="N705" s="35">
        <f t="shared" si="950"/>
        <v>1.3074359331260998E-2</v>
      </c>
      <c r="O705" s="35">
        <f t="shared" si="950"/>
        <v>6.5848981952095542E-2</v>
      </c>
      <c r="P705" s="35">
        <f t="shared" si="950"/>
        <v>5.4777713261467742E-2</v>
      </c>
      <c r="Q705" s="35">
        <f t="shared" si="950"/>
        <v>-8.9368563237107734E-2</v>
      </c>
      <c r="R705" s="35">
        <f t="shared" si="950"/>
        <v>4.0706514607393496E-2</v>
      </c>
      <c r="S705" s="35">
        <f t="shared" si="950"/>
        <v>4.0779854132087401E-2</v>
      </c>
      <c r="T705" s="35">
        <f t="shared" si="950"/>
        <v>-7.6476495419957047E-3</v>
      </c>
      <c r="U705" s="35">
        <f t="shared" si="950"/>
        <v>7.4729365855757957E-2</v>
      </c>
      <c r="V705" s="35">
        <f t="shared" si="950"/>
        <v>3.1465260826466279E-2</v>
      </c>
      <c r="W705" s="35">
        <f t="shared" si="950"/>
        <v>5.7976964704546274E-2</v>
      </c>
      <c r="X705" s="35">
        <f t="shared" si="950"/>
        <v>5.0382719766723261E-2</v>
      </c>
      <c r="Y705" s="35">
        <f t="shared" si="950"/>
        <v>1.2452518905996079E-2</v>
      </c>
      <c r="Z705" s="35">
        <f t="shared" si="950"/>
        <v>3.3439515784875029E-2</v>
      </c>
      <c r="AA705" s="35">
        <f t="shared" si="950"/>
        <v>9.7725246416230815E-2</v>
      </c>
      <c r="AB705" s="35">
        <f t="shared" si="950"/>
        <v>8.8816297886738615E-2</v>
      </c>
      <c r="AC705" s="35">
        <f t="shared" si="950"/>
        <v>-4.2737545211618655E-2</v>
      </c>
      <c r="AD705" s="35">
        <f t="shared" si="950"/>
        <v>4.1083709873519503E-3</v>
      </c>
      <c r="AE705" s="35">
        <f t="shared" si="950"/>
        <v>6.4723823922368418E-2</v>
      </c>
      <c r="AF705" s="35">
        <f t="shared" si="950"/>
        <v>3.5835911560267997E-2</v>
      </c>
      <c r="AG705" s="35">
        <f t="shared" si="950"/>
        <v>-5.6399905010686702E-3</v>
      </c>
      <c r="AH705" s="35">
        <f t="shared" si="950"/>
        <v>9.6818631882560569E-2</v>
      </c>
      <c r="AI705" s="35">
        <f t="shared" si="950"/>
        <v>2.7882348940088786E-2</v>
      </c>
      <c r="AJ705" s="35">
        <f t="shared" si="950"/>
        <v>3.1630016431288821E-2</v>
      </c>
    </row>
    <row r="706" spans="1:36">
      <c r="A706" s="2" t="str">
        <f t="shared" si="941"/>
        <v>YE Sep-03</v>
      </c>
      <c r="B706" s="35">
        <f t="shared" ref="B706:AJ706" si="951">IF(OR(B440="C",B452="C"),"C",(B452/B440)-1)</f>
        <v>1.588901142082122E-2</v>
      </c>
      <c r="C706" s="35">
        <f t="shared" si="951"/>
        <v>4.6308546859754829E-2</v>
      </c>
      <c r="D706" s="35">
        <f t="shared" si="951"/>
        <v>-2.5660556941161761E-2</v>
      </c>
      <c r="E706" s="35">
        <f t="shared" si="951"/>
        <v>9.0763584799440356E-2</v>
      </c>
      <c r="F706" s="35">
        <f t="shared" si="951"/>
        <v>3.3902089574455729E-3</v>
      </c>
      <c r="G706" s="35">
        <f t="shared" si="951"/>
        <v>1.1226205790352717E-2</v>
      </c>
      <c r="H706" s="35">
        <f t="shared" si="951"/>
        <v>3.4475486495231245E-2</v>
      </c>
      <c r="I706" s="35">
        <f t="shared" si="951"/>
        <v>1.579977565136037E-2</v>
      </c>
      <c r="J706" s="35">
        <f t="shared" si="951"/>
        <v>-7.4027495681419087E-2</v>
      </c>
      <c r="K706" s="35">
        <f t="shared" si="951"/>
        <v>0.16346764183599793</v>
      </c>
      <c r="L706" s="35">
        <f t="shared" si="951"/>
        <v>2.3603822747486625E-2</v>
      </c>
      <c r="M706" s="35">
        <f t="shared" si="951"/>
        <v>2.249632474018548E-2</v>
      </c>
      <c r="N706" s="35">
        <f t="shared" si="951"/>
        <v>8.1649316186971355E-4</v>
      </c>
      <c r="O706" s="35">
        <f t="shared" si="951"/>
        <v>0.10531045951431861</v>
      </c>
      <c r="P706" s="35">
        <f t="shared" si="951"/>
        <v>5.2803670149351278E-2</v>
      </c>
      <c r="Q706" s="35">
        <f t="shared" si="951"/>
        <v>-8.8963063532012887E-2</v>
      </c>
      <c r="R706" s="35">
        <f t="shared" si="951"/>
        <v>5.3410898809861163E-2</v>
      </c>
      <c r="S706" s="35">
        <f t="shared" si="951"/>
        <v>4.898103422826261E-2</v>
      </c>
      <c r="T706" s="35">
        <f t="shared" si="951"/>
        <v>-8.8447973398370072E-3</v>
      </c>
      <c r="U706" s="35">
        <f t="shared" si="951"/>
        <v>6.7521379744301058E-2</v>
      </c>
      <c r="V706" s="35">
        <f t="shared" si="951"/>
        <v>2.5548809090784053E-2</v>
      </c>
      <c r="W706" s="35">
        <f t="shared" si="951"/>
        <v>8.0803224086231973E-2</v>
      </c>
      <c r="X706" s="35">
        <f t="shared" si="951"/>
        <v>3.8868214863315931E-2</v>
      </c>
      <c r="Y706" s="35">
        <f t="shared" si="951"/>
        <v>2.7407813449088048E-2</v>
      </c>
      <c r="Z706" s="35">
        <f t="shared" si="951"/>
        <v>2.9690130056007069E-2</v>
      </c>
      <c r="AA706" s="35">
        <f t="shared" si="951"/>
        <v>0.10130705213338187</v>
      </c>
      <c r="AB706" s="35">
        <f t="shared" si="951"/>
        <v>9.5997109162534455E-2</v>
      </c>
      <c r="AC706" s="35">
        <f t="shared" si="951"/>
        <v>-2.7833301199699401E-2</v>
      </c>
      <c r="AD706" s="35">
        <f t="shared" si="951"/>
        <v>-4.065333141459182E-3</v>
      </c>
      <c r="AE706" s="35">
        <f t="shared" si="951"/>
        <v>5.4703202319447142E-2</v>
      </c>
      <c r="AF706" s="35">
        <f t="shared" si="951"/>
        <v>4.2200750933344633E-2</v>
      </c>
      <c r="AG706" s="35">
        <f t="shared" si="951"/>
        <v>-1.0191025946203247E-2</v>
      </c>
      <c r="AH706" s="35">
        <f t="shared" si="951"/>
        <v>9.5028508284927593E-2</v>
      </c>
      <c r="AI706" s="35">
        <f t="shared" si="951"/>
        <v>3.3169430568387614E-2</v>
      </c>
      <c r="AJ706" s="35">
        <f t="shared" si="951"/>
        <v>3.2550695681609509E-2</v>
      </c>
    </row>
    <row r="707" spans="1:36">
      <c r="A707" s="2" t="str">
        <f t="shared" si="941"/>
        <v>YE Oct-03</v>
      </c>
      <c r="B707" s="35">
        <f t="shared" ref="B707:AJ707" si="952">IF(OR(B441="C",B453="C"),"C",(B453/B441)-1)</f>
        <v>1.7930449748171373E-2</v>
      </c>
      <c r="C707" s="35">
        <f t="shared" si="952"/>
        <v>2.8361549513927997E-2</v>
      </c>
      <c r="D707" s="35">
        <f t="shared" si="952"/>
        <v>-3.5996984818474242E-2</v>
      </c>
      <c r="E707" s="35">
        <f t="shared" si="952"/>
        <v>9.8605397385430615E-2</v>
      </c>
      <c r="F707" s="35">
        <f t="shared" si="952"/>
        <v>7.0253975075738051E-3</v>
      </c>
      <c r="G707" s="35">
        <f t="shared" si="952"/>
        <v>1.8568524946104281E-2</v>
      </c>
      <c r="H707" s="35">
        <f t="shared" si="952"/>
        <v>2.792828987046958E-2</v>
      </c>
      <c r="I707" s="35">
        <f t="shared" si="952"/>
        <v>7.5262901567487717E-3</v>
      </c>
      <c r="J707" s="35">
        <f t="shared" si="952"/>
        <v>-6.7233235639090339E-2</v>
      </c>
      <c r="K707" s="35">
        <f t="shared" si="952"/>
        <v>0.13952245504811156</v>
      </c>
      <c r="L707" s="35">
        <f t="shared" si="952"/>
        <v>2.8335215304053918E-2</v>
      </c>
      <c r="M707" s="35">
        <f t="shared" si="952"/>
        <v>1.8527994327891983E-2</v>
      </c>
      <c r="N707" s="35">
        <f t="shared" si="952"/>
        <v>-2.2861965491372871E-2</v>
      </c>
      <c r="O707" s="35">
        <f t="shared" si="952"/>
        <v>0.12508492582115549</v>
      </c>
      <c r="P707" s="35">
        <f t="shared" si="952"/>
        <v>3.3537265003839245E-2</v>
      </c>
      <c r="Q707" s="35">
        <f t="shared" si="952"/>
        <v>-7.8793131466334487E-2</v>
      </c>
      <c r="R707" s="35">
        <f t="shared" si="952"/>
        <v>4.5296183902112208E-2</v>
      </c>
      <c r="S707" s="35">
        <f t="shared" si="952"/>
        <v>3.5418536002235657E-2</v>
      </c>
      <c r="T707" s="35">
        <f t="shared" si="952"/>
        <v>8.2771795549052563E-4</v>
      </c>
      <c r="U707" s="35">
        <f t="shared" si="952"/>
        <v>6.5813939579504099E-2</v>
      </c>
      <c r="V707" s="35">
        <f t="shared" si="952"/>
        <v>1.6139993942792641E-2</v>
      </c>
      <c r="W707" s="35">
        <f t="shared" si="952"/>
        <v>0.10395142645310451</v>
      </c>
      <c r="X707" s="35">
        <f t="shared" si="952"/>
        <v>3.5999052410430998E-2</v>
      </c>
      <c r="Y707" s="35">
        <f t="shared" si="952"/>
        <v>1.4574791823634747E-2</v>
      </c>
      <c r="Z707" s="35">
        <f t="shared" si="952"/>
        <v>2.2341162997497888E-2</v>
      </c>
      <c r="AA707" s="35">
        <f t="shared" si="952"/>
        <v>0.10349141875199175</v>
      </c>
      <c r="AB707" s="35">
        <f t="shared" si="952"/>
        <v>9.6287050311739453E-2</v>
      </c>
      <c r="AC707" s="35">
        <f t="shared" si="952"/>
        <v>-2.0460780454807037E-2</v>
      </c>
      <c r="AD707" s="35">
        <f t="shared" si="952"/>
        <v>-2.0253619929849753E-3</v>
      </c>
      <c r="AE707" s="35">
        <f t="shared" si="952"/>
        <v>3.9114381571665691E-2</v>
      </c>
      <c r="AF707" s="35">
        <f t="shared" si="952"/>
        <v>4.6099474389254658E-2</v>
      </c>
      <c r="AG707" s="35">
        <f t="shared" si="952"/>
        <v>2.5568908207618257E-4</v>
      </c>
      <c r="AH707" s="35">
        <f t="shared" si="952"/>
        <v>9.6189576192459159E-2</v>
      </c>
      <c r="AI707" s="35">
        <f t="shared" si="952"/>
        <v>3.5624666831354901E-2</v>
      </c>
      <c r="AJ707" s="35">
        <f t="shared" si="952"/>
        <v>2.8515653360220439E-2</v>
      </c>
    </row>
    <row r="708" spans="1:36">
      <c r="A708" s="2" t="str">
        <f t="shared" si="941"/>
        <v>YE Nov-03</v>
      </c>
      <c r="B708" s="35">
        <f t="shared" ref="B708:AJ708" si="953">IF(OR(B442="C",B454="C"),"C",(B454/B442)-1)</f>
        <v>2.0960971343861656E-2</v>
      </c>
      <c r="C708" s="35">
        <f t="shared" si="953"/>
        <v>3.0935531656561821E-3</v>
      </c>
      <c r="D708" s="35">
        <f t="shared" si="953"/>
        <v>-3.8449100693603522E-2</v>
      </c>
      <c r="E708" s="35">
        <f t="shared" si="953"/>
        <v>9.9578927406241968E-2</v>
      </c>
      <c r="F708" s="35">
        <f t="shared" si="953"/>
        <v>1.2164457531951278E-3</v>
      </c>
      <c r="G708" s="35">
        <f t="shared" si="953"/>
        <v>1.2454052611914346E-2</v>
      </c>
      <c r="H708" s="35">
        <f t="shared" si="953"/>
        <v>1.9349358977414299E-2</v>
      </c>
      <c r="I708" s="35">
        <f t="shared" si="953"/>
        <v>6.9093724399311718E-3</v>
      </c>
      <c r="J708" s="35">
        <f t="shared" si="953"/>
        <v>-6.0729649863277779E-2</v>
      </c>
      <c r="K708" s="35">
        <f t="shared" si="953"/>
        <v>0.11326419077755423</v>
      </c>
      <c r="L708" s="35">
        <f t="shared" si="953"/>
        <v>3.6940246341697014E-2</v>
      </c>
      <c r="M708" s="35">
        <f t="shared" si="953"/>
        <v>2.9125986201543164E-2</v>
      </c>
      <c r="N708" s="35">
        <f t="shared" si="953"/>
        <v>-2.3572348486270767E-2</v>
      </c>
      <c r="O708" s="35">
        <f t="shared" si="953"/>
        <v>0.12535436953038337</v>
      </c>
      <c r="P708" s="35">
        <f t="shared" si="953"/>
        <v>4.4155172497915007E-3</v>
      </c>
      <c r="Q708" s="35">
        <f t="shared" si="953"/>
        <v>-5.9922277931023005E-2</v>
      </c>
      <c r="R708" s="35">
        <f t="shared" si="953"/>
        <v>4.6824620641572112E-2</v>
      </c>
      <c r="S708" s="35">
        <f t="shared" si="953"/>
        <v>3.1831099184242095E-2</v>
      </c>
      <c r="T708" s="35">
        <f t="shared" si="953"/>
        <v>-7.9484780601487559E-3</v>
      </c>
      <c r="U708" s="35">
        <f t="shared" si="953"/>
        <v>6.5698526596246865E-2</v>
      </c>
      <c r="V708" s="35">
        <f t="shared" si="953"/>
        <v>4.0822796330017841E-3</v>
      </c>
      <c r="W708" s="35">
        <f t="shared" si="953"/>
        <v>0.11025837921796877</v>
      </c>
      <c r="X708" s="35">
        <f t="shared" si="953"/>
        <v>3.3736362788673757E-2</v>
      </c>
      <c r="Y708" s="35">
        <f t="shared" si="953"/>
        <v>2.1746659707215121E-2</v>
      </c>
      <c r="Z708" s="35">
        <f t="shared" si="953"/>
        <v>1.2916935632064863E-2</v>
      </c>
      <c r="AA708" s="35">
        <f t="shared" si="953"/>
        <v>9.8370105750299475E-2</v>
      </c>
      <c r="AB708" s="35">
        <f t="shared" si="953"/>
        <v>7.7385456938389385E-2</v>
      </c>
      <c r="AC708" s="35">
        <f t="shared" si="953"/>
        <v>-2.5060307652447378E-2</v>
      </c>
      <c r="AD708" s="35">
        <f t="shared" si="953"/>
        <v>1.274230279555999E-2</v>
      </c>
      <c r="AE708" s="35">
        <f t="shared" si="953"/>
        <v>3.3709364908503847E-2</v>
      </c>
      <c r="AF708" s="35">
        <f t="shared" si="953"/>
        <v>4.7343833034135141E-2</v>
      </c>
      <c r="AG708" s="35">
        <f t="shared" si="953"/>
        <v>4.4054197259859595E-3</v>
      </c>
      <c r="AH708" s="35">
        <f t="shared" si="953"/>
        <v>8.505526441412381E-2</v>
      </c>
      <c r="AI708" s="35">
        <f t="shared" si="953"/>
        <v>2.5448651152020441E-2</v>
      </c>
      <c r="AJ708" s="35">
        <f t="shared" si="953"/>
        <v>2.084656288398401E-2</v>
      </c>
    </row>
    <row r="709" spans="1:36">
      <c r="A709" s="2" t="str">
        <f t="shared" si="941"/>
        <v>YE Dec-03</v>
      </c>
      <c r="B709" s="35">
        <f t="shared" ref="B709:AJ709" si="954">IF(OR(B443="C",B455="C"),"C",(B455/B443)-1)</f>
        <v>3.1343647053811541E-2</v>
      </c>
      <c r="C709" s="35">
        <f t="shared" si="954"/>
        <v>-3.9472774054513105E-3</v>
      </c>
      <c r="D709" s="35">
        <f t="shared" si="954"/>
        <v>-2.2475147673245877E-2</v>
      </c>
      <c r="E709" s="35">
        <f t="shared" si="954"/>
        <v>8.7178439472690883E-2</v>
      </c>
      <c r="F709" s="35">
        <f t="shared" si="954"/>
        <v>-3.8506192429467179E-3</v>
      </c>
      <c r="G709" s="35">
        <f t="shared" si="954"/>
        <v>1.2090839117400831E-2</v>
      </c>
      <c r="H709" s="35">
        <f t="shared" si="954"/>
        <v>9.461105241625134E-3</v>
      </c>
      <c r="I709" s="35">
        <f t="shared" si="954"/>
        <v>-3.8380537238471568E-3</v>
      </c>
      <c r="J709" s="35">
        <f t="shared" si="954"/>
        <v>-4.8996530495426516E-2</v>
      </c>
      <c r="K709" s="35">
        <f t="shared" si="954"/>
        <v>0.1236175885227857</v>
      </c>
      <c r="L709" s="35">
        <f t="shared" si="954"/>
        <v>5.887655972069572E-2</v>
      </c>
      <c r="M709" s="35">
        <f t="shared" si="954"/>
        <v>2.056838483424861E-2</v>
      </c>
      <c r="N709" s="35">
        <f t="shared" si="954"/>
        <v>-7.3877937335576904E-3</v>
      </c>
      <c r="O709" s="35">
        <f t="shared" si="954"/>
        <v>0.14063979502794233</v>
      </c>
      <c r="P709" s="35">
        <f t="shared" si="954"/>
        <v>5.4401823459508947E-3</v>
      </c>
      <c r="Q709" s="35">
        <f t="shared" si="954"/>
        <v>-5.3900400584697472E-2</v>
      </c>
      <c r="R709" s="35">
        <f t="shared" si="954"/>
        <v>5.6317351707037888E-2</v>
      </c>
      <c r="S709" s="35">
        <f t="shared" si="954"/>
        <v>3.8502581423883964E-2</v>
      </c>
      <c r="T709" s="35">
        <f t="shared" si="954"/>
        <v>-6.3090516515320605E-3</v>
      </c>
      <c r="U709" s="35">
        <f t="shared" si="954"/>
        <v>4.9952610301940092E-2</v>
      </c>
      <c r="V709" s="35">
        <f t="shared" si="954"/>
        <v>4.17710729689591E-3</v>
      </c>
      <c r="W709" s="35">
        <f t="shared" si="954"/>
        <v>0.1290457589285714</v>
      </c>
      <c r="X709" s="35">
        <f t="shared" si="954"/>
        <v>4.715012108037131E-2</v>
      </c>
      <c r="Y709" s="35">
        <f t="shared" si="954"/>
        <v>4.6251805559649695E-2</v>
      </c>
      <c r="Z709" s="35">
        <f t="shared" si="954"/>
        <v>1.615847766576417E-2</v>
      </c>
      <c r="AA709" s="35">
        <f t="shared" si="954"/>
        <v>0.10675666700879671</v>
      </c>
      <c r="AB709" s="35">
        <f t="shared" si="954"/>
        <v>7.5557157248982376E-2</v>
      </c>
      <c r="AC709" s="35">
        <f t="shared" si="954"/>
        <v>-1.2391751614354241E-2</v>
      </c>
      <c r="AD709" s="35">
        <f t="shared" si="954"/>
        <v>2.9314848159192719E-2</v>
      </c>
      <c r="AE709" s="35">
        <f t="shared" si="954"/>
        <v>3.1650574241006035E-2</v>
      </c>
      <c r="AF709" s="35">
        <f t="shared" si="954"/>
        <v>5.1980734274602591E-2</v>
      </c>
      <c r="AG709" s="35">
        <f t="shared" si="954"/>
        <v>3.1092217737603844E-2</v>
      </c>
      <c r="AH709" s="35">
        <f t="shared" si="954"/>
        <v>8.0917514982349559E-2</v>
      </c>
      <c r="AI709" s="35">
        <f t="shared" si="954"/>
        <v>4.1799515038951629E-2</v>
      </c>
      <c r="AJ709" s="35">
        <f t="shared" si="954"/>
        <v>2.3092148345400298E-2</v>
      </c>
    </row>
    <row r="710" spans="1:36">
      <c r="A710" s="2" t="str">
        <f t="shared" si="941"/>
        <v>YE Jan-04</v>
      </c>
      <c r="B710" s="35">
        <f t="shared" ref="B710:AJ710" si="955">IF(OR(B444="C",B456="C"),"C",(B456/B444)-1)</f>
        <v>3.109173628394335E-2</v>
      </c>
      <c r="C710" s="35">
        <f t="shared" si="955"/>
        <v>-5.6572684140633323E-3</v>
      </c>
      <c r="D710" s="35">
        <f t="shared" si="955"/>
        <v>1.3764440879075135E-2</v>
      </c>
      <c r="E710" s="35">
        <f t="shared" si="955"/>
        <v>9.5805512126241776E-2</v>
      </c>
      <c r="F710" s="35">
        <f t="shared" si="955"/>
        <v>3.3176884385524019E-3</v>
      </c>
      <c r="G710" s="35">
        <f t="shared" si="955"/>
        <v>3.7954811234170327E-2</v>
      </c>
      <c r="H710" s="35">
        <f t="shared" si="955"/>
        <v>-1.8255133902445042E-3</v>
      </c>
      <c r="I710" s="35">
        <f t="shared" si="955"/>
        <v>1.9416908310292857E-2</v>
      </c>
      <c r="J710" s="35">
        <f t="shared" si="955"/>
        <v>-4.712295578437331E-3</v>
      </c>
      <c r="K710" s="35">
        <f t="shared" si="955"/>
        <v>0.13940933161726421</v>
      </c>
      <c r="L710" s="35">
        <f t="shared" si="955"/>
        <v>9.1677935666940158E-2</v>
      </c>
      <c r="M710" s="35">
        <f t="shared" si="955"/>
        <v>1.7848112073664879E-2</v>
      </c>
      <c r="N710" s="35">
        <f t="shared" si="955"/>
        <v>2.7578535757493139E-3</v>
      </c>
      <c r="O710" s="35">
        <f t="shared" si="955"/>
        <v>0.15608703470598817</v>
      </c>
      <c r="P710" s="35">
        <f t="shared" si="955"/>
        <v>-3.4804737758268423E-2</v>
      </c>
      <c r="Q710" s="35">
        <f t="shared" si="955"/>
        <v>-6.3672525336044838E-2</v>
      </c>
      <c r="R710" s="35">
        <f t="shared" si="955"/>
        <v>7.1404372632775104E-2</v>
      </c>
      <c r="S710" s="35">
        <f t="shared" si="955"/>
        <v>5.016909969237715E-2</v>
      </c>
      <c r="T710" s="35">
        <f t="shared" si="955"/>
        <v>4.0062925088517609E-3</v>
      </c>
      <c r="U710" s="35">
        <f t="shared" si="955"/>
        <v>2.6227282331221513E-2</v>
      </c>
      <c r="V710" s="35">
        <f t="shared" si="955"/>
        <v>1.9137849896058157E-3</v>
      </c>
      <c r="W710" s="35">
        <f t="shared" si="955"/>
        <v>0.12723305132446039</v>
      </c>
      <c r="X710" s="35">
        <f t="shared" si="955"/>
        <v>5.1140105240483846E-2</v>
      </c>
      <c r="Y710" s="35">
        <f t="shared" si="955"/>
        <v>7.3260055301707983E-2</v>
      </c>
      <c r="Z710" s="35">
        <f t="shared" si="955"/>
        <v>1.5756935278182338E-2</v>
      </c>
      <c r="AA710" s="35">
        <f t="shared" si="955"/>
        <v>0.1082797934863271</v>
      </c>
      <c r="AB710" s="35">
        <f t="shared" si="955"/>
        <v>6.0998494337135556E-2</v>
      </c>
      <c r="AC710" s="35">
        <f t="shared" si="955"/>
        <v>1.0864814673293921E-2</v>
      </c>
      <c r="AD710" s="35">
        <f t="shared" si="955"/>
        <v>3.2108447554051622E-2</v>
      </c>
      <c r="AE710" s="35">
        <f t="shared" si="955"/>
        <v>6.2479886176933785E-2</v>
      </c>
      <c r="AF710" s="35">
        <f t="shared" si="955"/>
        <v>4.785066954519146E-2</v>
      </c>
      <c r="AG710" s="35">
        <f t="shared" si="955"/>
        <v>1.8537227528777844E-2</v>
      </c>
      <c r="AH710" s="35">
        <f t="shared" si="955"/>
        <v>7.5771363643219569E-2</v>
      </c>
      <c r="AI710" s="35">
        <f t="shared" si="955"/>
        <v>5.0913424589244638E-2</v>
      </c>
      <c r="AJ710" s="35">
        <f t="shared" si="955"/>
        <v>2.9031307432721309E-2</v>
      </c>
    </row>
    <row r="711" spans="1:36">
      <c r="A711" s="2" t="str">
        <f t="shared" si="941"/>
        <v>YE Feb-04</v>
      </c>
      <c r="B711" s="35">
        <f t="shared" ref="B711:AJ711" si="956">IF(OR(B445="C",B457="C"),"C",(B457/B445)-1)</f>
        <v>3.1576019269552447E-2</v>
      </c>
      <c r="C711" s="35">
        <f t="shared" si="956"/>
        <v>-1.5581782508793607E-2</v>
      </c>
      <c r="D711" s="35">
        <f t="shared" si="956"/>
        <v>-6.2699345057138922E-3</v>
      </c>
      <c r="E711" s="35">
        <f t="shared" si="956"/>
        <v>8.0777317559580286E-2</v>
      </c>
      <c r="F711" s="35">
        <f t="shared" si="956"/>
        <v>-6.3286317190971442E-3</v>
      </c>
      <c r="G711" s="35">
        <f t="shared" si="956"/>
        <v>4.4256018700878474E-2</v>
      </c>
      <c r="H711" s="35">
        <f t="shared" si="956"/>
        <v>-7.6555940787972343E-3</v>
      </c>
      <c r="I711" s="35">
        <f t="shared" si="956"/>
        <v>2.2161114366857415E-2</v>
      </c>
      <c r="J711" s="35">
        <f t="shared" si="956"/>
        <v>4.1936494835124183E-2</v>
      </c>
      <c r="K711" s="35">
        <f t="shared" si="956"/>
        <v>0.13547813317113233</v>
      </c>
      <c r="L711" s="35">
        <f t="shared" si="956"/>
        <v>0.10068417978084998</v>
      </c>
      <c r="M711" s="35">
        <f t="shared" si="956"/>
        <v>2.0827045964493252E-2</v>
      </c>
      <c r="N711" s="35">
        <f t="shared" si="956"/>
        <v>9.4963258831735065E-3</v>
      </c>
      <c r="O711" s="35">
        <f t="shared" si="956"/>
        <v>0.12428405009222399</v>
      </c>
      <c r="P711" s="35">
        <f t="shared" si="956"/>
        <v>-4.1153435386258486E-2</v>
      </c>
      <c r="Q711" s="35">
        <f t="shared" si="956"/>
        <v>-5.7396804562324655E-2</v>
      </c>
      <c r="R711" s="35">
        <f t="shared" si="956"/>
        <v>7.1343412834459219E-2</v>
      </c>
      <c r="S711" s="35">
        <f t="shared" si="956"/>
        <v>5.4449444628611898E-2</v>
      </c>
      <c r="T711" s="35">
        <f t="shared" si="956"/>
        <v>5.5516926855481152E-3</v>
      </c>
      <c r="U711" s="35">
        <f t="shared" si="956"/>
        <v>1.3825491913172172E-2</v>
      </c>
      <c r="V711" s="35">
        <f t="shared" si="956"/>
        <v>3.2331178949562833E-4</v>
      </c>
      <c r="W711" s="35">
        <f t="shared" si="956"/>
        <v>0.13806549911982069</v>
      </c>
      <c r="X711" s="35">
        <f t="shared" si="956"/>
        <v>4.9343006165213144E-2</v>
      </c>
      <c r="Y711" s="35">
        <f t="shared" si="956"/>
        <v>7.0636992150373112E-2</v>
      </c>
      <c r="Z711" s="35">
        <f t="shared" si="956"/>
        <v>1.4785982881768245E-2</v>
      </c>
      <c r="AA711" s="35">
        <f t="shared" si="956"/>
        <v>0.10836275213499924</v>
      </c>
      <c r="AB711" s="35">
        <f t="shared" si="956"/>
        <v>2.5588866570792845E-2</v>
      </c>
      <c r="AC711" s="35">
        <f t="shared" si="956"/>
        <v>1.0990589828154596E-2</v>
      </c>
      <c r="AD711" s="35">
        <f t="shared" si="956"/>
        <v>7.4520774903734655E-3</v>
      </c>
      <c r="AE711" s="35">
        <f t="shared" si="956"/>
        <v>6.1295156070965362E-2</v>
      </c>
      <c r="AF711" s="35">
        <f t="shared" si="956"/>
        <v>5.7474712672288542E-2</v>
      </c>
      <c r="AG711" s="35">
        <f t="shared" si="956"/>
        <v>2.9099880474424689E-2</v>
      </c>
      <c r="AH711" s="35">
        <f t="shared" si="956"/>
        <v>7.2017406079285529E-2</v>
      </c>
      <c r="AI711" s="35">
        <f t="shared" si="956"/>
        <v>4.4982814772859037E-2</v>
      </c>
      <c r="AJ711" s="35">
        <f t="shared" si="956"/>
        <v>2.5743197835717213E-2</v>
      </c>
    </row>
    <row r="712" spans="1:36">
      <c r="A712" s="2" t="str">
        <f t="shared" si="941"/>
        <v>YE Mar-04</v>
      </c>
      <c r="B712" s="35">
        <f t="shared" ref="B712:AJ712" si="957">IF(OR(B446="C",B458="C"),"C",(B458/B446)-1)</f>
        <v>5.0751896598003388E-2</v>
      </c>
      <c r="C712" s="35">
        <f t="shared" si="957"/>
        <v>-1.5240407647331589E-2</v>
      </c>
      <c r="D712" s="35">
        <f t="shared" si="957"/>
        <v>-5.374079090619488E-3</v>
      </c>
      <c r="E712" s="35">
        <f t="shared" si="957"/>
        <v>8.0232734461436417E-2</v>
      </c>
      <c r="F712" s="35">
        <f t="shared" si="957"/>
        <v>2.990321811924912E-2</v>
      </c>
      <c r="G712" s="35">
        <f t="shared" si="957"/>
        <v>6.4453686501105167E-2</v>
      </c>
      <c r="H712" s="35">
        <f t="shared" si="957"/>
        <v>-5.8601933391966288E-4</v>
      </c>
      <c r="I712" s="35">
        <f t="shared" si="957"/>
        <v>4.8817187478430446E-2</v>
      </c>
      <c r="J712" s="35">
        <f t="shared" si="957"/>
        <v>7.9307351107322788E-2</v>
      </c>
      <c r="K712" s="35">
        <f t="shared" si="957"/>
        <v>9.2028226121226631E-2</v>
      </c>
      <c r="L712" s="35">
        <f t="shared" si="957"/>
        <v>0.12905623293739854</v>
      </c>
      <c r="M712" s="35">
        <f t="shared" si="957"/>
        <v>3.6274993951405765E-2</v>
      </c>
      <c r="N712" s="35">
        <f t="shared" si="957"/>
        <v>3.5190918472652211E-2</v>
      </c>
      <c r="O712" s="35">
        <f t="shared" si="957"/>
        <v>0.10985256344704375</v>
      </c>
      <c r="P712" s="35">
        <f t="shared" si="957"/>
        <v>-3.6602147031889021E-2</v>
      </c>
      <c r="Q712" s="35">
        <f t="shared" si="957"/>
        <v>-3.0140392013620954E-2</v>
      </c>
      <c r="R712" s="35">
        <f t="shared" si="957"/>
        <v>8.0684373201710846E-2</v>
      </c>
      <c r="S712" s="35">
        <f t="shared" si="957"/>
        <v>6.1496346860818063E-2</v>
      </c>
      <c r="T712" s="35">
        <f t="shared" si="957"/>
        <v>3.049489395129612E-2</v>
      </c>
      <c r="U712" s="35">
        <f t="shared" si="957"/>
        <v>2.2750400517062008E-3</v>
      </c>
      <c r="V712" s="35">
        <f t="shared" si="957"/>
        <v>1.8820473012023609E-2</v>
      </c>
      <c r="W712" s="35">
        <f t="shared" si="957"/>
        <v>0.16443241273394582</v>
      </c>
      <c r="X712" s="35">
        <f t="shared" si="957"/>
        <v>7.5913583367757775E-2</v>
      </c>
      <c r="Y712" s="35">
        <f t="shared" si="957"/>
        <v>9.2928850968667209E-2</v>
      </c>
      <c r="Z712" s="35">
        <f t="shared" si="957"/>
        <v>3.4513453377830627E-2</v>
      </c>
      <c r="AA712" s="35">
        <f t="shared" si="957"/>
        <v>0.10879332539659492</v>
      </c>
      <c r="AB712" s="35">
        <f t="shared" si="957"/>
        <v>7.2258961126161481E-3</v>
      </c>
      <c r="AC712" s="35">
        <f t="shared" si="957"/>
        <v>2.1694881471645999E-2</v>
      </c>
      <c r="AD712" s="35">
        <f t="shared" si="957"/>
        <v>5.6086049031657481E-2</v>
      </c>
      <c r="AE712" s="35">
        <f t="shared" si="957"/>
        <v>7.4507234600150518E-2</v>
      </c>
      <c r="AF712" s="35">
        <f t="shared" si="957"/>
        <v>6.0985093549251301E-2</v>
      </c>
      <c r="AG712" s="35">
        <f t="shared" si="957"/>
        <v>-8.4207454956597871E-2</v>
      </c>
      <c r="AH712" s="35">
        <f t="shared" si="957"/>
        <v>8.6497734071858012E-2</v>
      </c>
      <c r="AI712" s="35">
        <f t="shared" si="957"/>
        <v>3.4782117627731202E-2</v>
      </c>
      <c r="AJ712" s="35">
        <f t="shared" si="957"/>
        <v>3.55581762853312E-2</v>
      </c>
    </row>
    <row r="713" spans="1:36">
      <c r="A713" s="2" t="str">
        <f t="shared" si="941"/>
        <v>YE Apr-04</v>
      </c>
      <c r="B713" s="35">
        <f t="shared" ref="B713:AJ713" si="958">IF(OR(B447="C",B459="C"),"C",(B459/B447)-1)</f>
        <v>3.1840147064498225E-2</v>
      </c>
      <c r="C713" s="35">
        <f t="shared" si="958"/>
        <v>-9.8999024586227113E-3</v>
      </c>
      <c r="D713" s="35">
        <f t="shared" si="958"/>
        <v>-3.9428249746231936E-2</v>
      </c>
      <c r="E713" s="35">
        <f t="shared" si="958"/>
        <v>6.6525830272594844E-2</v>
      </c>
      <c r="F713" s="35">
        <f t="shared" si="958"/>
        <v>2.1987948754333075E-2</v>
      </c>
      <c r="G713" s="35">
        <f t="shared" si="958"/>
        <v>5.7900458477099681E-2</v>
      </c>
      <c r="H713" s="35">
        <f t="shared" si="958"/>
        <v>-1.6581953366399116E-2</v>
      </c>
      <c r="I713" s="35">
        <f t="shared" si="958"/>
        <v>3.6019472432921917E-2</v>
      </c>
      <c r="J713" s="35">
        <f t="shared" si="958"/>
        <v>5.8525870937248037E-2</v>
      </c>
      <c r="K713" s="35">
        <f t="shared" si="958"/>
        <v>5.6656738899729664E-2</v>
      </c>
      <c r="L713" s="35">
        <f t="shared" si="958"/>
        <v>9.9861503456917688E-2</v>
      </c>
      <c r="M713" s="35">
        <f t="shared" si="958"/>
        <v>3.2320588594013211E-2</v>
      </c>
      <c r="N713" s="35">
        <f t="shared" si="958"/>
        <v>9.4809719098645218E-3</v>
      </c>
      <c r="O713" s="35">
        <f t="shared" si="958"/>
        <v>8.5819013547592471E-2</v>
      </c>
      <c r="P713" s="35">
        <f t="shared" si="958"/>
        <v>-4.9326186394931471E-2</v>
      </c>
      <c r="Q713" s="35">
        <f t="shared" si="958"/>
        <v>-5.9489103766777296E-2</v>
      </c>
      <c r="R713" s="35">
        <f t="shared" si="958"/>
        <v>7.655618764943517E-2</v>
      </c>
      <c r="S713" s="35">
        <f t="shared" si="958"/>
        <v>6.114509161993209E-2</v>
      </c>
      <c r="T713" s="35">
        <f t="shared" si="958"/>
        <v>1.2669402446687128E-2</v>
      </c>
      <c r="U713" s="35">
        <f t="shared" si="958"/>
        <v>-2.192662435331505E-2</v>
      </c>
      <c r="V713" s="35">
        <f t="shared" si="958"/>
        <v>2.6122677494805124E-2</v>
      </c>
      <c r="W713" s="35">
        <f t="shared" si="958"/>
        <v>0.16298866547595203</v>
      </c>
      <c r="X713" s="35">
        <f t="shared" si="958"/>
        <v>6.7999756327860927E-2</v>
      </c>
      <c r="Y713" s="35">
        <f t="shared" si="958"/>
        <v>9.9663000978695404E-2</v>
      </c>
      <c r="Z713" s="35">
        <f t="shared" si="958"/>
        <v>4.0276568907607002E-2</v>
      </c>
      <c r="AA713" s="35">
        <f t="shared" si="958"/>
        <v>9.33474757413153E-2</v>
      </c>
      <c r="AB713" s="35">
        <f t="shared" si="958"/>
        <v>-4.5649579614488456E-3</v>
      </c>
      <c r="AC713" s="35">
        <f t="shared" si="958"/>
        <v>2.9880261193315105E-2</v>
      </c>
      <c r="AD713" s="35">
        <f t="shared" si="958"/>
        <v>5.1068183708074422E-2</v>
      </c>
      <c r="AE713" s="35">
        <f t="shared" si="958"/>
        <v>5.6511968331855789E-2</v>
      </c>
      <c r="AF713" s="35">
        <f t="shared" si="958"/>
        <v>5.2555852206667142E-2</v>
      </c>
      <c r="AG713" s="35">
        <f t="shared" si="958"/>
        <v>-9.1168381379240104E-2</v>
      </c>
      <c r="AH713" s="35">
        <f t="shared" si="958"/>
        <v>9.1800426397431911E-2</v>
      </c>
      <c r="AI713" s="35">
        <f t="shared" si="958"/>
        <v>3.6163679321517428E-2</v>
      </c>
      <c r="AJ713" s="35">
        <f t="shared" si="958"/>
        <v>2.9169330536823024E-2</v>
      </c>
    </row>
    <row r="714" spans="1:36">
      <c r="A714" s="2" t="str">
        <f t="shared" si="941"/>
        <v>YE May-04</v>
      </c>
      <c r="B714" s="35">
        <f t="shared" ref="B714:AJ714" si="959">IF(OR(B448="C",B460="C"),"C",(B460/B448)-1)</f>
        <v>2.8384232636378126E-2</v>
      </c>
      <c r="C714" s="35">
        <f t="shared" si="959"/>
        <v>-3.3311643610998143E-3</v>
      </c>
      <c r="D714" s="35">
        <f t="shared" si="959"/>
        <v>-5.0237026625330694E-2</v>
      </c>
      <c r="E714" s="35">
        <f t="shared" si="959"/>
        <v>6.2074799025940708E-2</v>
      </c>
      <c r="F714" s="35">
        <f t="shared" si="959"/>
        <v>2.4755390899591445E-2</v>
      </c>
      <c r="G714" s="35">
        <f t="shared" si="959"/>
        <v>6.6548229115634294E-2</v>
      </c>
      <c r="H714" s="35">
        <f t="shared" si="959"/>
        <v>-2.2668218191033151E-2</v>
      </c>
      <c r="I714" s="35">
        <f t="shared" si="959"/>
        <v>3.5116935775830749E-2</v>
      </c>
      <c r="J714" s="35">
        <f t="shared" si="959"/>
        <v>5.3552500239501422E-2</v>
      </c>
      <c r="K714" s="35">
        <f t="shared" si="959"/>
        <v>3.5879515258226524E-2</v>
      </c>
      <c r="L714" s="35">
        <f t="shared" si="959"/>
        <v>9.4571812971039559E-2</v>
      </c>
      <c r="M714" s="35">
        <f t="shared" si="959"/>
        <v>3.4018073442337204E-2</v>
      </c>
      <c r="N714" s="35">
        <f t="shared" si="959"/>
        <v>8.4751775089497716E-3</v>
      </c>
      <c r="O714" s="35">
        <f t="shared" si="959"/>
        <v>6.7263900127152887E-2</v>
      </c>
      <c r="P714" s="35">
        <f t="shared" si="959"/>
        <v>-5.4502078609221516E-2</v>
      </c>
      <c r="Q714" s="35">
        <f t="shared" si="959"/>
        <v>-7.0265919218053807E-2</v>
      </c>
      <c r="R714" s="35">
        <f t="shared" si="959"/>
        <v>6.2375836618618452E-2</v>
      </c>
      <c r="S714" s="35">
        <f t="shared" si="959"/>
        <v>5.0172308512953068E-2</v>
      </c>
      <c r="T714" s="35">
        <f t="shared" si="959"/>
        <v>1.0082690119241899E-2</v>
      </c>
      <c r="U714" s="35">
        <f t="shared" si="959"/>
        <v>-3.2529539466609303E-2</v>
      </c>
      <c r="V714" s="35">
        <f t="shared" si="959"/>
        <v>3.8617553680069472E-2</v>
      </c>
      <c r="W714" s="35">
        <f t="shared" si="959"/>
        <v>0.16501384982978462</v>
      </c>
      <c r="X714" s="35">
        <f t="shared" si="959"/>
        <v>7.2802635774258606E-2</v>
      </c>
      <c r="Y714" s="35">
        <f t="shared" si="959"/>
        <v>9.7247838271575349E-2</v>
      </c>
      <c r="Z714" s="35">
        <f t="shared" si="959"/>
        <v>5.0992924455587785E-2</v>
      </c>
      <c r="AA714" s="35">
        <f t="shared" si="959"/>
        <v>8.8715549405677496E-2</v>
      </c>
      <c r="AB714" s="35">
        <f t="shared" si="959"/>
        <v>-1.8069703449914543E-2</v>
      </c>
      <c r="AC714" s="35">
        <f t="shared" si="959"/>
        <v>4.4510051646652338E-2</v>
      </c>
      <c r="AD714" s="35">
        <f t="shared" si="959"/>
        <v>4.9276230552417699E-2</v>
      </c>
      <c r="AE714" s="35">
        <f t="shared" si="959"/>
        <v>5.31118082817299E-2</v>
      </c>
      <c r="AF714" s="35">
        <f t="shared" si="959"/>
        <v>5.0830843012672711E-2</v>
      </c>
      <c r="AG714" s="35">
        <f t="shared" si="959"/>
        <v>-0.10131264051055189</v>
      </c>
      <c r="AH714" s="35">
        <f t="shared" si="959"/>
        <v>0.10109352843863251</v>
      </c>
      <c r="AI714" s="35">
        <f t="shared" si="959"/>
        <v>2.5336433561246041E-2</v>
      </c>
      <c r="AJ714" s="35">
        <f t="shared" si="959"/>
        <v>3.0141694424835608E-2</v>
      </c>
    </row>
    <row r="715" spans="1:36">
      <c r="A715" s="2" t="str">
        <f t="shared" si="941"/>
        <v>YE Jun-04</v>
      </c>
      <c r="B715" s="35">
        <f t="shared" ref="B715:AJ715" si="960">IF(OR(B449="C",B461="C"),"C",(B461/B449)-1)</f>
        <v>3.717295894632322E-2</v>
      </c>
      <c r="C715" s="35">
        <f t="shared" si="960"/>
        <v>9.9703798042924952E-3</v>
      </c>
      <c r="D715" s="35">
        <f t="shared" si="960"/>
        <v>-4.3953835342926739E-2</v>
      </c>
      <c r="E715" s="35">
        <f t="shared" si="960"/>
        <v>7.3726862449406072E-2</v>
      </c>
      <c r="F715" s="35">
        <f t="shared" si="960"/>
        <v>2.6701915720421576E-2</v>
      </c>
      <c r="G715" s="35">
        <f t="shared" si="960"/>
        <v>7.9119602093134622E-2</v>
      </c>
      <c r="H715" s="35">
        <f t="shared" si="960"/>
        <v>-6.2671370693512252E-3</v>
      </c>
      <c r="I715" s="35">
        <f t="shared" si="960"/>
        <v>4.9824203450348881E-2</v>
      </c>
      <c r="J715" s="35">
        <f t="shared" si="960"/>
        <v>5.845009230426701E-2</v>
      </c>
      <c r="K715" s="35">
        <f t="shared" si="960"/>
        <v>4.3774778018026872E-2</v>
      </c>
      <c r="L715" s="35">
        <f t="shared" si="960"/>
        <v>9.8886679530151955E-2</v>
      </c>
      <c r="M715" s="35">
        <f t="shared" si="960"/>
        <v>6.2926783638234562E-2</v>
      </c>
      <c r="N715" s="35">
        <f t="shared" si="960"/>
        <v>2.6213193704362592E-2</v>
      </c>
      <c r="O715" s="35">
        <f t="shared" si="960"/>
        <v>0.10221261925002367</v>
      </c>
      <c r="P715" s="35">
        <f t="shared" si="960"/>
        <v>-4.5033707865168582E-2</v>
      </c>
      <c r="Q715" s="35">
        <f t="shared" si="960"/>
        <v>-6.7527481105836284E-2</v>
      </c>
      <c r="R715" s="35">
        <f t="shared" si="960"/>
        <v>5.780435627032765E-2</v>
      </c>
      <c r="S715" s="35">
        <f t="shared" si="960"/>
        <v>4.5933543374885089E-2</v>
      </c>
      <c r="T715" s="35">
        <f t="shared" si="960"/>
        <v>1.5682026963279361E-2</v>
      </c>
      <c r="U715" s="35">
        <f t="shared" si="960"/>
        <v>-3.6032272404950549E-2</v>
      </c>
      <c r="V715" s="35">
        <f t="shared" si="960"/>
        <v>4.9506152918496138E-2</v>
      </c>
      <c r="W715" s="35">
        <f t="shared" si="960"/>
        <v>0.18388019418794133</v>
      </c>
      <c r="X715" s="35">
        <f t="shared" si="960"/>
        <v>7.1986902668793151E-2</v>
      </c>
      <c r="Y715" s="35">
        <f t="shared" si="960"/>
        <v>0.13667584408056799</v>
      </c>
      <c r="Z715" s="35">
        <f t="shared" si="960"/>
        <v>6.2777850680335812E-2</v>
      </c>
      <c r="AA715" s="35">
        <f t="shared" si="960"/>
        <v>9.2231794002730405E-2</v>
      </c>
      <c r="AB715" s="35">
        <f t="shared" si="960"/>
        <v>-1.8604570982002633E-2</v>
      </c>
      <c r="AC715" s="35">
        <f t="shared" si="960"/>
        <v>6.0780632556824088E-2</v>
      </c>
      <c r="AD715" s="35">
        <f t="shared" si="960"/>
        <v>6.2446064034229032E-2</v>
      </c>
      <c r="AE715" s="35">
        <f t="shared" si="960"/>
        <v>6.4085678065163965E-2</v>
      </c>
      <c r="AF715" s="35">
        <f t="shared" si="960"/>
        <v>7.4784061330467111E-2</v>
      </c>
      <c r="AG715" s="35">
        <f t="shared" si="960"/>
        <v>-9.064365903151872E-2</v>
      </c>
      <c r="AH715" s="35">
        <f t="shared" si="960"/>
        <v>0.10697709976374736</v>
      </c>
      <c r="AI715" s="35">
        <f t="shared" si="960"/>
        <v>2.6904956486318188E-2</v>
      </c>
      <c r="AJ715" s="35">
        <f t="shared" si="960"/>
        <v>4.0002408240903176E-2</v>
      </c>
    </row>
    <row r="716" spans="1:36">
      <c r="A716" s="2" t="str">
        <f t="shared" si="941"/>
        <v>YE Jul-04</v>
      </c>
      <c r="B716" s="35">
        <f t="shared" ref="B716:AJ716" si="961">IF(OR(B450="C",B462="C"),"C",(B462/B450)-1)</f>
        <v>4.0340174226373593E-2</v>
      </c>
      <c r="C716" s="35">
        <f t="shared" si="961"/>
        <v>1.3254307011846267E-2</v>
      </c>
      <c r="D716" s="35">
        <f t="shared" si="961"/>
        <v>-4.2325629293984424E-2</v>
      </c>
      <c r="E716" s="35">
        <f t="shared" si="961"/>
        <v>7.1891063334962979E-2</v>
      </c>
      <c r="F716" s="35">
        <f t="shared" si="961"/>
        <v>2.2415713705084439E-2</v>
      </c>
      <c r="G716" s="35">
        <f t="shared" si="961"/>
        <v>7.8456323721963761E-2</v>
      </c>
      <c r="H716" s="35">
        <f t="shared" si="961"/>
        <v>-6.6624602380490616E-3</v>
      </c>
      <c r="I716" s="35">
        <f t="shared" si="961"/>
        <v>5.2004289573350349E-2</v>
      </c>
      <c r="J716" s="35">
        <f t="shared" si="961"/>
        <v>5.7891565334281081E-2</v>
      </c>
      <c r="K716" s="35">
        <f t="shared" si="961"/>
        <v>4.4319338803377795E-2</v>
      </c>
      <c r="L716" s="35">
        <f t="shared" si="961"/>
        <v>8.7544132597546342E-2</v>
      </c>
      <c r="M716" s="35">
        <f t="shared" si="961"/>
        <v>9.7971484873072834E-2</v>
      </c>
      <c r="N716" s="35">
        <f t="shared" si="961"/>
        <v>3.3622532618803325E-2</v>
      </c>
      <c r="O716" s="35">
        <f t="shared" si="961"/>
        <v>8.8391156266235615E-2</v>
      </c>
      <c r="P716" s="35">
        <f t="shared" si="961"/>
        <v>-3.7428000246924165E-2</v>
      </c>
      <c r="Q716" s="35">
        <f t="shared" si="961"/>
        <v>-5.0616240785524846E-2</v>
      </c>
      <c r="R716" s="35">
        <f t="shared" si="961"/>
        <v>6.8486772437624133E-2</v>
      </c>
      <c r="S716" s="35">
        <f t="shared" si="961"/>
        <v>6.0299829140192829E-2</v>
      </c>
      <c r="T716" s="35">
        <f t="shared" si="961"/>
        <v>1.9134063932033873E-2</v>
      </c>
      <c r="U716" s="35">
        <f t="shared" si="961"/>
        <v>-3.9901943681886154E-2</v>
      </c>
      <c r="V716" s="35">
        <f t="shared" si="961"/>
        <v>6.2194128518179292E-2</v>
      </c>
      <c r="W716" s="35">
        <f t="shared" si="961"/>
        <v>0.16260196664166826</v>
      </c>
      <c r="X716" s="35">
        <f t="shared" si="961"/>
        <v>7.1104848345865612E-2</v>
      </c>
      <c r="Y716" s="35">
        <f t="shared" si="961"/>
        <v>0.16532791348996412</v>
      </c>
      <c r="Z716" s="35">
        <f t="shared" si="961"/>
        <v>7.3403212543325269E-2</v>
      </c>
      <c r="AA716" s="35">
        <f t="shared" si="961"/>
        <v>9.0714855498335467E-2</v>
      </c>
      <c r="AB716" s="35">
        <f t="shared" si="961"/>
        <v>-2.2547340066312316E-2</v>
      </c>
      <c r="AC716" s="35">
        <f t="shared" si="961"/>
        <v>5.9011233879557867E-2</v>
      </c>
      <c r="AD716" s="35">
        <f t="shared" si="961"/>
        <v>4.7870908940854884E-2</v>
      </c>
      <c r="AE716" s="35">
        <f t="shared" si="961"/>
        <v>5.4617627399439872E-2</v>
      </c>
      <c r="AF716" s="35">
        <f t="shared" si="961"/>
        <v>6.8243047155298386E-2</v>
      </c>
      <c r="AG716" s="35">
        <f t="shared" si="961"/>
        <v>-9.0554254488680708E-2</v>
      </c>
      <c r="AH716" s="35">
        <f t="shared" si="961"/>
        <v>0.10002948982601012</v>
      </c>
      <c r="AI716" s="35">
        <f t="shared" si="961"/>
        <v>2.0735015990260397E-2</v>
      </c>
      <c r="AJ716" s="35">
        <f t="shared" si="961"/>
        <v>4.2139441719339477E-2</v>
      </c>
    </row>
    <row r="717" spans="1:36">
      <c r="A717" s="2" t="str">
        <f t="shared" si="941"/>
        <v>YE Aug-04</v>
      </c>
      <c r="B717" s="35">
        <f t="shared" ref="B717:AJ717" si="962">IF(OR(B451="C",B463="C"),"C",(B463/B451)-1)</f>
        <v>3.8903341954937831E-2</v>
      </c>
      <c r="C717" s="35">
        <f t="shared" si="962"/>
        <v>1.4970155453205125E-2</v>
      </c>
      <c r="D717" s="35">
        <f t="shared" si="962"/>
        <v>-3.5938513223752411E-2</v>
      </c>
      <c r="E717" s="35">
        <f t="shared" si="962"/>
        <v>6.0419082595953633E-2</v>
      </c>
      <c r="F717" s="35">
        <f t="shared" si="962"/>
        <v>2.320334355640763E-2</v>
      </c>
      <c r="G717" s="35">
        <f t="shared" si="962"/>
        <v>8.5144817458393085E-2</v>
      </c>
      <c r="H717" s="35">
        <f t="shared" si="962"/>
        <v>-3.1599209832776642E-3</v>
      </c>
      <c r="I717" s="35">
        <f t="shared" si="962"/>
        <v>6.1058644635259007E-2</v>
      </c>
      <c r="J717" s="35">
        <f t="shared" si="962"/>
        <v>5.238377331013111E-2</v>
      </c>
      <c r="K717" s="35">
        <f t="shared" si="962"/>
        <v>6.0504212895820864E-2</v>
      </c>
      <c r="L717" s="35">
        <f t="shared" si="962"/>
        <v>8.318876800148356E-2</v>
      </c>
      <c r="M717" s="35">
        <f t="shared" si="962"/>
        <v>0.1119543086808219</v>
      </c>
      <c r="N717" s="35">
        <f t="shared" si="962"/>
        <v>2.7593576764910699E-2</v>
      </c>
      <c r="O717" s="35">
        <f t="shared" si="962"/>
        <v>7.5058679748490897E-2</v>
      </c>
      <c r="P717" s="35">
        <f t="shared" si="962"/>
        <v>-3.8845594148508411E-2</v>
      </c>
      <c r="Q717" s="35">
        <f t="shared" si="962"/>
        <v>-4.7671255364555187E-2</v>
      </c>
      <c r="R717" s="35">
        <f t="shared" si="962"/>
        <v>6.744839369613298E-2</v>
      </c>
      <c r="S717" s="35">
        <f t="shared" si="962"/>
        <v>5.9584744168876602E-2</v>
      </c>
      <c r="T717" s="35">
        <f t="shared" si="962"/>
        <v>7.9372769034622426E-3</v>
      </c>
      <c r="U717" s="35">
        <f t="shared" si="962"/>
        <v>-4.1936670746450244E-2</v>
      </c>
      <c r="V717" s="35">
        <f t="shared" si="962"/>
        <v>7.1172235504211701E-2</v>
      </c>
      <c r="W717" s="35">
        <f t="shared" si="962"/>
        <v>0.14268846990632755</v>
      </c>
      <c r="X717" s="35">
        <f t="shared" si="962"/>
        <v>7.0395080280385436E-2</v>
      </c>
      <c r="Y717" s="35">
        <f t="shared" si="962"/>
        <v>0.19517002488169011</v>
      </c>
      <c r="Z717" s="35">
        <f t="shared" si="962"/>
        <v>8.1083533915611072E-2</v>
      </c>
      <c r="AA717" s="35">
        <f t="shared" si="962"/>
        <v>8.9061726569832134E-2</v>
      </c>
      <c r="AB717" s="35">
        <f t="shared" si="962"/>
        <v>-1.0412230726439153E-2</v>
      </c>
      <c r="AC717" s="35">
        <f t="shared" si="962"/>
        <v>7.261815430918106E-2</v>
      </c>
      <c r="AD717" s="35">
        <f t="shared" si="962"/>
        <v>5.5850535119837286E-2</v>
      </c>
      <c r="AE717" s="35">
        <f t="shared" si="962"/>
        <v>6.3488853023367264E-2</v>
      </c>
      <c r="AF717" s="35">
        <f t="shared" si="962"/>
        <v>7.2773116158745932E-2</v>
      </c>
      <c r="AG717" s="35">
        <f t="shared" si="962"/>
        <v>-8.4646844587736636E-2</v>
      </c>
      <c r="AH717" s="35">
        <f t="shared" si="962"/>
        <v>9.5943068529712017E-2</v>
      </c>
      <c r="AI717" s="35">
        <f t="shared" si="962"/>
        <v>2.2124828521762119E-2</v>
      </c>
      <c r="AJ717" s="35">
        <f t="shared" si="962"/>
        <v>4.4915180442757219E-2</v>
      </c>
    </row>
    <row r="718" spans="1:36">
      <c r="A718" s="2" t="str">
        <f t="shared" si="941"/>
        <v>YE Sep-04</v>
      </c>
      <c r="B718" s="35">
        <f t="shared" ref="B718:AJ718" si="963">IF(OR(B452="C",B464="C"),"C",(B464/B452)-1)</f>
        <v>3.2080180174559603E-2</v>
      </c>
      <c r="C718" s="35">
        <f t="shared" si="963"/>
        <v>1.7471855800165192E-2</v>
      </c>
      <c r="D718" s="35">
        <f t="shared" si="963"/>
        <v>-3.2504247680342102E-2</v>
      </c>
      <c r="E718" s="35">
        <f t="shared" si="963"/>
        <v>5.4328777861638589E-2</v>
      </c>
      <c r="F718" s="35">
        <f t="shared" si="963"/>
        <v>1.8897781865744978E-2</v>
      </c>
      <c r="G718" s="35">
        <f t="shared" si="963"/>
        <v>8.2704010475125767E-2</v>
      </c>
      <c r="H718" s="35">
        <f t="shared" si="963"/>
        <v>-1.3739831268169134E-3</v>
      </c>
      <c r="I718" s="35">
        <f t="shared" si="963"/>
        <v>5.8554490503952117E-2</v>
      </c>
      <c r="J718" s="35">
        <f t="shared" si="963"/>
        <v>5.7302494802494719E-2</v>
      </c>
      <c r="K718" s="35">
        <f t="shared" si="963"/>
        <v>6.7124767250005046E-2</v>
      </c>
      <c r="L718" s="35">
        <f t="shared" si="963"/>
        <v>8.4196476758954253E-2</v>
      </c>
      <c r="M718" s="35">
        <f t="shared" si="963"/>
        <v>0.14211241088712767</v>
      </c>
      <c r="N718" s="35">
        <f t="shared" si="963"/>
        <v>2.953370147211043E-2</v>
      </c>
      <c r="O718" s="35">
        <f t="shared" si="963"/>
        <v>3.1882470725541845E-2</v>
      </c>
      <c r="P718" s="35">
        <f t="shared" si="963"/>
        <v>-4.9214009269434755E-2</v>
      </c>
      <c r="Q718" s="35">
        <f t="shared" si="963"/>
        <v>-4.5232050609946506E-2</v>
      </c>
      <c r="R718" s="35">
        <f t="shared" si="963"/>
        <v>5.9146224168254324E-2</v>
      </c>
      <c r="S718" s="35">
        <f t="shared" si="963"/>
        <v>5.4358397065357833E-2</v>
      </c>
      <c r="T718" s="35">
        <f t="shared" si="963"/>
        <v>1.6655668755241937E-2</v>
      </c>
      <c r="U718" s="35">
        <f t="shared" si="963"/>
        <v>-3.7488696875313976E-2</v>
      </c>
      <c r="V718" s="35">
        <f t="shared" si="963"/>
        <v>8.1719583286965269E-2</v>
      </c>
      <c r="W718" s="35">
        <f t="shared" si="963"/>
        <v>0.13279733402355376</v>
      </c>
      <c r="X718" s="35">
        <f t="shared" si="963"/>
        <v>8.192266302310669E-2</v>
      </c>
      <c r="Y718" s="35">
        <f t="shared" si="963"/>
        <v>0.17926237821261548</v>
      </c>
      <c r="Z718" s="35">
        <f t="shared" si="963"/>
        <v>8.9408421765067247E-2</v>
      </c>
      <c r="AA718" s="35">
        <f t="shared" si="963"/>
        <v>9.6391679137034947E-2</v>
      </c>
      <c r="AB718" s="35">
        <f t="shared" si="963"/>
        <v>-5.0923076043475346E-3</v>
      </c>
      <c r="AC718" s="35">
        <f t="shared" si="963"/>
        <v>7.4784502166867606E-2</v>
      </c>
      <c r="AD718" s="35">
        <f t="shared" si="963"/>
        <v>5.5933244229310342E-2</v>
      </c>
      <c r="AE718" s="35">
        <f t="shared" si="963"/>
        <v>6.0414530903799779E-2</v>
      </c>
      <c r="AF718" s="35">
        <f t="shared" si="963"/>
        <v>7.0973910912071281E-2</v>
      </c>
      <c r="AG718" s="35">
        <f t="shared" si="963"/>
        <v>-8.7868813034525206E-2</v>
      </c>
      <c r="AH718" s="35">
        <f t="shared" si="963"/>
        <v>9.7117292336561967E-2</v>
      </c>
      <c r="AI718" s="35">
        <f t="shared" si="963"/>
        <v>8.4322101333036414E-3</v>
      </c>
      <c r="AJ718" s="35">
        <f t="shared" si="963"/>
        <v>4.6304590932918499E-2</v>
      </c>
    </row>
    <row r="719" spans="1:36">
      <c r="A719" s="2" t="str">
        <f t="shared" si="941"/>
        <v>YE Oct-04</v>
      </c>
      <c r="B719" s="35">
        <f t="shared" ref="B719:AJ719" si="964">IF(OR(B453="C",B465="C"),"C",(B465/B453)-1)</f>
        <v>2.8114506787139115E-2</v>
      </c>
      <c r="C719" s="35">
        <f t="shared" si="964"/>
        <v>2.8957273094752711E-2</v>
      </c>
      <c r="D719" s="35">
        <f t="shared" si="964"/>
        <v>-2.1121465310098175E-2</v>
      </c>
      <c r="E719" s="35">
        <f t="shared" si="964"/>
        <v>5.7187351579437218E-2</v>
      </c>
      <c r="F719" s="35">
        <f t="shared" si="964"/>
        <v>1.9680906831455403E-2</v>
      </c>
      <c r="G719" s="35">
        <f t="shared" si="964"/>
        <v>7.3535930209035483E-2</v>
      </c>
      <c r="H719" s="35">
        <f t="shared" si="964"/>
        <v>3.0987418473800155E-3</v>
      </c>
      <c r="I719" s="35">
        <f t="shared" si="964"/>
        <v>6.1385252321808137E-2</v>
      </c>
      <c r="J719" s="35">
        <f t="shared" si="964"/>
        <v>5.4054889069456324E-2</v>
      </c>
      <c r="K719" s="35">
        <f t="shared" si="964"/>
        <v>8.6722264701175389E-2</v>
      </c>
      <c r="L719" s="35">
        <f t="shared" si="964"/>
        <v>7.5087117709510709E-2</v>
      </c>
      <c r="M719" s="35">
        <f t="shared" si="964"/>
        <v>0.14067451000994913</v>
      </c>
      <c r="N719" s="35">
        <f t="shared" si="964"/>
        <v>3.2379416901786806E-2</v>
      </c>
      <c r="O719" s="35">
        <f t="shared" si="964"/>
        <v>2.5675512467198791E-2</v>
      </c>
      <c r="P719" s="35">
        <f t="shared" si="964"/>
        <v>-5.3734991731972159E-2</v>
      </c>
      <c r="Q719" s="35">
        <f t="shared" si="964"/>
        <v>-4.8246542478125876E-2</v>
      </c>
      <c r="R719" s="35">
        <f t="shared" si="964"/>
        <v>5.68882024642694E-2</v>
      </c>
      <c r="S719" s="35">
        <f t="shared" si="964"/>
        <v>5.6280333174909991E-2</v>
      </c>
      <c r="T719" s="35">
        <f t="shared" si="964"/>
        <v>5.4670130284613094E-3</v>
      </c>
      <c r="U719" s="35">
        <f t="shared" si="964"/>
        <v>-3.9589539832006859E-2</v>
      </c>
      <c r="V719" s="35">
        <f t="shared" si="964"/>
        <v>8.2944276088274149E-2</v>
      </c>
      <c r="W719" s="35">
        <f t="shared" si="964"/>
        <v>0.1145772895985504</v>
      </c>
      <c r="X719" s="35">
        <f t="shared" si="964"/>
        <v>7.0759982308500113E-2</v>
      </c>
      <c r="Y719" s="35">
        <f t="shared" si="964"/>
        <v>0.20245644322066991</v>
      </c>
      <c r="Z719" s="35">
        <f t="shared" si="964"/>
        <v>8.9620730569105467E-2</v>
      </c>
      <c r="AA719" s="35">
        <f t="shared" si="964"/>
        <v>9.9642958292514239E-2</v>
      </c>
      <c r="AB719" s="35">
        <f t="shared" si="964"/>
        <v>-7.262946806185222E-3</v>
      </c>
      <c r="AC719" s="35">
        <f t="shared" si="964"/>
        <v>7.7531765382926165E-2</v>
      </c>
      <c r="AD719" s="35">
        <f t="shared" si="964"/>
        <v>6.1075223854772043E-2</v>
      </c>
      <c r="AE719" s="35">
        <f t="shared" si="964"/>
        <v>6.8256616585463226E-2</v>
      </c>
      <c r="AF719" s="35">
        <f t="shared" si="964"/>
        <v>6.7177533371745701E-2</v>
      </c>
      <c r="AG719" s="35">
        <f t="shared" si="964"/>
        <v>-9.5467941777938159E-2</v>
      </c>
      <c r="AH719" s="35">
        <f t="shared" si="964"/>
        <v>9.322345526584308E-2</v>
      </c>
      <c r="AI719" s="35">
        <f t="shared" si="964"/>
        <v>-1.9509622989717368E-3</v>
      </c>
      <c r="AJ719" s="35">
        <f t="shared" si="964"/>
        <v>4.7762746373700704E-2</v>
      </c>
    </row>
    <row r="720" spans="1:36">
      <c r="A720" s="2" t="str">
        <f t="shared" si="941"/>
        <v>YE Nov-04</v>
      </c>
      <c r="B720" s="35">
        <f t="shared" ref="B720:AJ720" si="965">IF(OR(B454="C",B466="C"),"C",(B466/B454)-1)</f>
        <v>3.0249821060192028E-2</v>
      </c>
      <c r="C720" s="35">
        <f t="shared" si="965"/>
        <v>3.4465495919647315E-2</v>
      </c>
      <c r="D720" s="35">
        <f t="shared" si="965"/>
        <v>-1.6001254763804318E-2</v>
      </c>
      <c r="E720" s="35">
        <f t="shared" si="965"/>
        <v>4.3107082630691407E-2</v>
      </c>
      <c r="F720" s="35">
        <f t="shared" si="965"/>
        <v>3.1706461801362718E-2</v>
      </c>
      <c r="G720" s="35">
        <f t="shared" si="965"/>
        <v>7.0888064601133616E-2</v>
      </c>
      <c r="H720" s="35">
        <f t="shared" si="965"/>
        <v>1.0833937296892859E-2</v>
      </c>
      <c r="I720" s="35">
        <f t="shared" si="965"/>
        <v>6.8972762263240117E-2</v>
      </c>
      <c r="J720" s="35">
        <f t="shared" si="965"/>
        <v>5.6769260723237069E-2</v>
      </c>
      <c r="K720" s="35">
        <f t="shared" si="965"/>
        <v>0.11190638975129175</v>
      </c>
      <c r="L720" s="35">
        <f t="shared" si="965"/>
        <v>6.8893913818911523E-2</v>
      </c>
      <c r="M720" s="35">
        <f t="shared" si="965"/>
        <v>0.14728898917026201</v>
      </c>
      <c r="N720" s="35">
        <f t="shared" si="965"/>
        <v>4.0678559205694187E-2</v>
      </c>
      <c r="O720" s="35">
        <f t="shared" si="965"/>
        <v>4.2743702081051493E-2</v>
      </c>
      <c r="P720" s="35">
        <f t="shared" si="965"/>
        <v>-5.5852407414603844E-2</v>
      </c>
      <c r="Q720" s="35">
        <f t="shared" si="965"/>
        <v>-5.0558329070157226E-2</v>
      </c>
      <c r="R720" s="35">
        <f t="shared" si="965"/>
        <v>5.4960254769541361E-2</v>
      </c>
      <c r="S720" s="35">
        <f t="shared" si="965"/>
        <v>5.6516100324127683E-2</v>
      </c>
      <c r="T720" s="35">
        <f t="shared" si="965"/>
        <v>2.3361990461343796E-2</v>
      </c>
      <c r="U720" s="35">
        <f t="shared" si="965"/>
        <v>-3.9153344541410284E-2</v>
      </c>
      <c r="V720" s="35">
        <f t="shared" si="965"/>
        <v>9.6641458598524244E-2</v>
      </c>
      <c r="W720" s="35">
        <f t="shared" si="965"/>
        <v>0.10319921090584705</v>
      </c>
      <c r="X720" s="35">
        <f t="shared" si="965"/>
        <v>7.1545835037163608E-2</v>
      </c>
      <c r="Y720" s="35">
        <f t="shared" si="965"/>
        <v>0.19892578358119883</v>
      </c>
      <c r="Z720" s="35">
        <f t="shared" si="965"/>
        <v>0.10007052002470984</v>
      </c>
      <c r="AA720" s="35">
        <f t="shared" si="965"/>
        <v>0.10524195485776167</v>
      </c>
      <c r="AB720" s="35">
        <f t="shared" si="965"/>
        <v>-1.070792558278022E-3</v>
      </c>
      <c r="AC720" s="35">
        <f t="shared" si="965"/>
        <v>7.9363745171918465E-2</v>
      </c>
      <c r="AD720" s="35">
        <f t="shared" si="965"/>
        <v>4.3613751292547853E-2</v>
      </c>
      <c r="AE720" s="35">
        <f t="shared" si="965"/>
        <v>8.1356553467816894E-2</v>
      </c>
      <c r="AF720" s="35">
        <f t="shared" si="965"/>
        <v>6.3345029535012864E-2</v>
      </c>
      <c r="AG720" s="35">
        <f t="shared" si="965"/>
        <v>-8.5717300214029457E-2</v>
      </c>
      <c r="AH720" s="35">
        <f t="shared" si="965"/>
        <v>8.9248850577491101E-2</v>
      </c>
      <c r="AI720" s="35">
        <f t="shared" si="965"/>
        <v>3.1363221228635219E-3</v>
      </c>
      <c r="AJ720" s="35">
        <f t="shared" si="965"/>
        <v>5.1803581862417625E-2</v>
      </c>
    </row>
    <row r="721" spans="1:36">
      <c r="A721" s="2" t="str">
        <f t="shared" si="941"/>
        <v>YE Dec-04</v>
      </c>
      <c r="B721" s="35">
        <f t="shared" ref="B721:AJ721" si="966">IF(OR(B455="C",B467="C"),"C",(B467/B455)-1)</f>
        <v>2.6504572687670036E-2</v>
      </c>
      <c r="C721" s="35">
        <f t="shared" si="966"/>
        <v>3.1830907060347746E-2</v>
      </c>
      <c r="D721" s="35">
        <f t="shared" si="966"/>
        <v>-1.1775675635029237E-2</v>
      </c>
      <c r="E721" s="35">
        <f t="shared" si="966"/>
        <v>4.5879079169626191E-2</v>
      </c>
      <c r="F721" s="35">
        <f t="shared" si="966"/>
        <v>4.2233518180044838E-2</v>
      </c>
      <c r="G721" s="35">
        <f t="shared" si="966"/>
        <v>6.9921641552492364E-2</v>
      </c>
      <c r="H721" s="35">
        <f t="shared" si="966"/>
        <v>1.6047950139077116E-2</v>
      </c>
      <c r="I721" s="35">
        <f t="shared" si="966"/>
        <v>6.7867215540090564E-2</v>
      </c>
      <c r="J721" s="35">
        <f t="shared" si="966"/>
        <v>4.7411979670489934E-2</v>
      </c>
      <c r="K721" s="35">
        <f t="shared" si="966"/>
        <v>0.10010857571221021</v>
      </c>
      <c r="L721" s="35">
        <f t="shared" si="966"/>
        <v>5.1423027503910479E-2</v>
      </c>
      <c r="M721" s="35">
        <f t="shared" si="966"/>
        <v>0.13967005643856756</v>
      </c>
      <c r="N721" s="35">
        <f t="shared" si="966"/>
        <v>4.1631793566534014E-2</v>
      </c>
      <c r="O721" s="35">
        <f t="shared" si="966"/>
        <v>4.5266618920502655E-2</v>
      </c>
      <c r="P721" s="35">
        <f t="shared" si="966"/>
        <v>-5.8980531967971483E-2</v>
      </c>
      <c r="Q721" s="35">
        <f t="shared" si="966"/>
        <v>-1.7850298094670869E-2</v>
      </c>
      <c r="R721" s="35">
        <f t="shared" si="966"/>
        <v>5.2155822523609841E-2</v>
      </c>
      <c r="S721" s="35">
        <f t="shared" si="966"/>
        <v>5.7328553204592403E-2</v>
      </c>
      <c r="T721" s="35">
        <f t="shared" si="966"/>
        <v>2.3920112188130949E-2</v>
      </c>
      <c r="U721" s="35">
        <f t="shared" si="966"/>
        <v>-3.8938429550332332E-2</v>
      </c>
      <c r="V721" s="35">
        <f t="shared" si="966"/>
        <v>9.7809476739086021E-2</v>
      </c>
      <c r="W721" s="35">
        <f t="shared" si="966"/>
        <v>8.7405782775237917E-2</v>
      </c>
      <c r="X721" s="35">
        <f t="shared" si="966"/>
        <v>2.9838652440322688E-2</v>
      </c>
      <c r="Y721" s="35">
        <f t="shared" si="966"/>
        <v>0.17626976971336261</v>
      </c>
      <c r="Z721" s="35">
        <f t="shared" si="966"/>
        <v>9.5738095545835122E-2</v>
      </c>
      <c r="AA721" s="35">
        <f t="shared" si="966"/>
        <v>8.7274267956278351E-2</v>
      </c>
      <c r="AB721" s="35">
        <f t="shared" si="966"/>
        <v>-9.7739837646019234E-3</v>
      </c>
      <c r="AC721" s="35">
        <f t="shared" si="966"/>
        <v>6.6344133498665192E-2</v>
      </c>
      <c r="AD721" s="35">
        <f t="shared" si="966"/>
        <v>-7.8131482147303366E-4</v>
      </c>
      <c r="AE721" s="35">
        <f t="shared" si="966"/>
        <v>7.6874953390287049E-2</v>
      </c>
      <c r="AF721" s="35">
        <f t="shared" si="966"/>
        <v>5.7676296963235618E-2</v>
      </c>
      <c r="AG721" s="35">
        <f t="shared" si="966"/>
        <v>-0.1174631997261375</v>
      </c>
      <c r="AH721" s="35">
        <f t="shared" si="966"/>
        <v>6.5432804931016664E-2</v>
      </c>
      <c r="AI721" s="35">
        <f t="shared" si="966"/>
        <v>-4.6451280629122849E-3</v>
      </c>
      <c r="AJ721" s="35">
        <f t="shared" si="966"/>
        <v>4.7445691992081152E-2</v>
      </c>
    </row>
    <row r="722" spans="1:36">
      <c r="A722" s="2" t="str">
        <f t="shared" si="941"/>
        <v>YE Jan-05</v>
      </c>
      <c r="B722" s="35">
        <f t="shared" ref="B722:AJ722" si="967">IF(OR(B456="C",B468="C"),"C",(B468/B456)-1)</f>
        <v>2.7867750562846627E-2</v>
      </c>
      <c r="C722" s="35">
        <f t="shared" si="967"/>
        <v>3.1851855610072866E-2</v>
      </c>
      <c r="D722" s="35">
        <f t="shared" si="967"/>
        <v>-2.961846940691526E-2</v>
      </c>
      <c r="E722" s="35">
        <f t="shared" si="967"/>
        <v>3.7402557706459394E-2</v>
      </c>
      <c r="F722" s="35">
        <f t="shared" si="967"/>
        <v>8.245275134433161E-2</v>
      </c>
      <c r="G722" s="35">
        <f t="shared" si="967"/>
        <v>2.9273342507577516E-2</v>
      </c>
      <c r="H722" s="35">
        <f t="shared" si="967"/>
        <v>3.0332086990564555E-2</v>
      </c>
      <c r="I722" s="35">
        <f t="shared" si="967"/>
        <v>0.14210554168834943</v>
      </c>
      <c r="J722" s="35">
        <f t="shared" si="967"/>
        <v>5.8857000279938232E-2</v>
      </c>
      <c r="K722" s="35">
        <f t="shared" si="967"/>
        <v>7.0669770850848357E-2</v>
      </c>
      <c r="L722" s="35">
        <f t="shared" si="967"/>
        <v>3.1749738549482709E-2</v>
      </c>
      <c r="M722" s="35">
        <f t="shared" si="967"/>
        <v>0.1437849452651887</v>
      </c>
      <c r="N722" s="35">
        <f t="shared" si="967"/>
        <v>4.3114226684658696E-2</v>
      </c>
      <c r="O722" s="35">
        <f t="shared" si="967"/>
        <v>2.9258585826078987E-2</v>
      </c>
      <c r="P722" s="35">
        <f t="shared" si="967"/>
        <v>-5.3506493506493502E-2</v>
      </c>
      <c r="Q722" s="35">
        <f t="shared" si="967"/>
        <v>2.5060114441189274E-2</v>
      </c>
      <c r="R722" s="35">
        <f t="shared" si="967"/>
        <v>4.4224049182942649E-2</v>
      </c>
      <c r="S722" s="35">
        <f t="shared" si="967"/>
        <v>5.2620050054728251E-2</v>
      </c>
      <c r="T722" s="35">
        <f t="shared" si="967"/>
        <v>3.6932671671753514E-2</v>
      </c>
      <c r="U722" s="35">
        <f t="shared" si="967"/>
        <v>-1.5385835648155988E-2</v>
      </c>
      <c r="V722" s="35">
        <f t="shared" si="967"/>
        <v>0.10221942876100276</v>
      </c>
      <c r="W722" s="35">
        <f t="shared" si="967"/>
        <v>0.10406071873031486</v>
      </c>
      <c r="X722" s="35">
        <f t="shared" si="967"/>
        <v>1.9974296596201979E-2</v>
      </c>
      <c r="Y722" s="35">
        <f t="shared" si="967"/>
        <v>0.17664390288468135</v>
      </c>
      <c r="Z722" s="35">
        <f t="shared" si="967"/>
        <v>9.9625278223875124E-2</v>
      </c>
      <c r="AA722" s="35">
        <f t="shared" si="967"/>
        <v>7.2433903402962185E-2</v>
      </c>
      <c r="AB722" s="35">
        <f t="shared" si="967"/>
        <v>-2.7190866087881571E-2</v>
      </c>
      <c r="AC722" s="35">
        <f t="shared" si="967"/>
        <v>6.6837763012455254E-2</v>
      </c>
      <c r="AD722" s="35">
        <f t="shared" si="967"/>
        <v>1.3853099496440313E-2</v>
      </c>
      <c r="AE722" s="35">
        <f t="shared" si="967"/>
        <v>2.1421938456265277E-2</v>
      </c>
      <c r="AF722" s="35">
        <f t="shared" si="967"/>
        <v>5.1933975178807934E-2</v>
      </c>
      <c r="AG722" s="35">
        <f t="shared" si="967"/>
        <v>-0.12356663009663504</v>
      </c>
      <c r="AH722" s="35">
        <f t="shared" si="967"/>
        <v>6.0930869459555392E-2</v>
      </c>
      <c r="AI722" s="35">
        <f t="shared" si="967"/>
        <v>5.1883494378053285E-3</v>
      </c>
      <c r="AJ722" s="35">
        <f t="shared" si="967"/>
        <v>4.5979004226625264E-2</v>
      </c>
    </row>
    <row r="723" spans="1:36">
      <c r="A723" s="2" t="str">
        <f t="shared" si="941"/>
        <v>YE Feb-05</v>
      </c>
      <c r="B723" s="35">
        <f t="shared" ref="B723:AJ723" si="968">IF(OR(B457="C",B469="C"),"C",(B469/B457)-1)</f>
        <v>2.1465745264494629E-2</v>
      </c>
      <c r="C723" s="35">
        <f t="shared" si="968"/>
        <v>3.3480949462562748E-2</v>
      </c>
      <c r="D723" s="35">
        <f t="shared" si="968"/>
        <v>-2.5950898745771722E-2</v>
      </c>
      <c r="E723" s="35">
        <f t="shared" si="968"/>
        <v>3.1432513557404507E-2</v>
      </c>
      <c r="F723" s="35">
        <f t="shared" si="968"/>
        <v>9.3509137987380253E-2</v>
      </c>
      <c r="G723" s="35">
        <f t="shared" si="968"/>
        <v>2.2747588954099118E-2</v>
      </c>
      <c r="H723" s="35">
        <f t="shared" si="968"/>
        <v>3.2595597819450539E-2</v>
      </c>
      <c r="I723" s="35">
        <f t="shared" si="968"/>
        <v>0.14369823502950441</v>
      </c>
      <c r="J723" s="35">
        <f t="shared" si="968"/>
        <v>1.3645514431724681E-2</v>
      </c>
      <c r="K723" s="35">
        <f t="shared" si="968"/>
        <v>6.6554550828810566E-2</v>
      </c>
      <c r="L723" s="35">
        <f t="shared" si="968"/>
        <v>2.070040005628937E-2</v>
      </c>
      <c r="M723" s="35">
        <f t="shared" si="968"/>
        <v>0.15032793154087654</v>
      </c>
      <c r="N723" s="35">
        <f t="shared" si="968"/>
        <v>4.264478706003505E-2</v>
      </c>
      <c r="O723" s="35">
        <f t="shared" si="968"/>
        <v>4.5385860766324893E-2</v>
      </c>
      <c r="P723" s="35">
        <f t="shared" si="968"/>
        <v>-4.6097868864632074E-2</v>
      </c>
      <c r="Q723" s="35">
        <f t="shared" si="968"/>
        <v>4.1714933946352728E-2</v>
      </c>
      <c r="R723" s="35">
        <f t="shared" si="968"/>
        <v>3.9632711589460801E-2</v>
      </c>
      <c r="S723" s="35">
        <f t="shared" si="968"/>
        <v>4.9722485894916346E-2</v>
      </c>
      <c r="T723" s="35">
        <f t="shared" si="968"/>
        <v>3.5972242328293325E-2</v>
      </c>
      <c r="U723" s="35">
        <f t="shared" si="968"/>
        <v>-5.3261921081307895E-3</v>
      </c>
      <c r="V723" s="35">
        <f t="shared" si="968"/>
        <v>9.8071688667001222E-2</v>
      </c>
      <c r="W723" s="35">
        <f t="shared" si="968"/>
        <v>9.2694493924369459E-2</v>
      </c>
      <c r="X723" s="35">
        <f t="shared" si="968"/>
        <v>-2.5461600252876249E-3</v>
      </c>
      <c r="Y723" s="35">
        <f t="shared" si="968"/>
        <v>0.1623030750928296</v>
      </c>
      <c r="Z723" s="35">
        <f t="shared" si="968"/>
        <v>9.310060720258484E-2</v>
      </c>
      <c r="AA723" s="35">
        <f t="shared" si="968"/>
        <v>5.7987486882901562E-2</v>
      </c>
      <c r="AB723" s="35">
        <f t="shared" si="968"/>
        <v>-1.4233264404945989E-2</v>
      </c>
      <c r="AC723" s="35">
        <f t="shared" si="968"/>
        <v>7.2602691057375823E-2</v>
      </c>
      <c r="AD723" s="35">
        <f t="shared" si="968"/>
        <v>1.8999338002160249E-2</v>
      </c>
      <c r="AE723" s="35">
        <f t="shared" si="968"/>
        <v>1.6356812636191487E-2</v>
      </c>
      <c r="AF723" s="35">
        <f t="shared" si="968"/>
        <v>4.267101421086994E-2</v>
      </c>
      <c r="AG723" s="35">
        <f t="shared" si="968"/>
        <v>-0.15964084160995873</v>
      </c>
      <c r="AH723" s="35">
        <f t="shared" si="968"/>
        <v>4.8859994885700031E-2</v>
      </c>
      <c r="AI723" s="35">
        <f t="shared" si="968"/>
        <v>1.1589432526786902E-2</v>
      </c>
      <c r="AJ723" s="35">
        <f t="shared" si="968"/>
        <v>4.4027117309848762E-2</v>
      </c>
    </row>
    <row r="724" spans="1:36">
      <c r="A724" s="2" t="str">
        <f t="shared" si="941"/>
        <v>YE Mar-05</v>
      </c>
      <c r="B724" s="35">
        <f t="shared" ref="B724:AJ724" si="969">IF(OR(B458="C",B470="C"),"C",(B470/B458)-1)</f>
        <v>3.525034590318632E-2</v>
      </c>
      <c r="C724" s="35">
        <f t="shared" si="969"/>
        <v>3.5647942644755792E-2</v>
      </c>
      <c r="D724" s="35">
        <f t="shared" si="969"/>
        <v>-8.3498559270311912E-4</v>
      </c>
      <c r="E724" s="35">
        <f t="shared" si="969"/>
        <v>4.0070083132736745E-2</v>
      </c>
      <c r="F724" s="35">
        <f t="shared" si="969"/>
        <v>0.10856146234782771</v>
      </c>
      <c r="G724" s="35">
        <f t="shared" si="969"/>
        <v>2.897497909008373E-2</v>
      </c>
      <c r="H724" s="35">
        <f t="shared" si="969"/>
        <v>4.1824391376970915E-2</v>
      </c>
      <c r="I724" s="35">
        <f t="shared" si="969"/>
        <v>0.15084894485148959</v>
      </c>
      <c r="J724" s="35">
        <f t="shared" si="969"/>
        <v>-1.1366694357018314E-2</v>
      </c>
      <c r="K724" s="35">
        <f t="shared" si="969"/>
        <v>0.12193045542770009</v>
      </c>
      <c r="L724" s="35">
        <f t="shared" si="969"/>
        <v>2.1893121652022396E-2</v>
      </c>
      <c r="M724" s="35">
        <f t="shared" si="969"/>
        <v>0.15329039108575238</v>
      </c>
      <c r="N724" s="35">
        <f t="shared" si="969"/>
        <v>2.8212541122520252E-2</v>
      </c>
      <c r="O724" s="35">
        <f t="shared" si="969"/>
        <v>5.941908803650886E-2</v>
      </c>
      <c r="P724" s="35">
        <f t="shared" si="969"/>
        <v>-3.4150687044935402E-2</v>
      </c>
      <c r="Q724" s="35">
        <f t="shared" si="969"/>
        <v>8.011031265376034E-2</v>
      </c>
      <c r="R724" s="35">
        <f t="shared" si="969"/>
        <v>4.1381528891094588E-2</v>
      </c>
      <c r="S724" s="35">
        <f t="shared" si="969"/>
        <v>5.752828441600033E-2</v>
      </c>
      <c r="T724" s="35">
        <f t="shared" si="969"/>
        <v>3.4779161775243539E-2</v>
      </c>
      <c r="U724" s="35">
        <f t="shared" si="969"/>
        <v>1.6581156856406043E-2</v>
      </c>
      <c r="V724" s="35">
        <f t="shared" si="969"/>
        <v>0.10208358881481905</v>
      </c>
      <c r="W724" s="35">
        <f t="shared" si="969"/>
        <v>9.2014276985439958E-2</v>
      </c>
      <c r="X724" s="35">
        <f t="shared" si="969"/>
        <v>-2.3346236608434823E-2</v>
      </c>
      <c r="Y724" s="35">
        <f t="shared" si="969"/>
        <v>0.16173212935367642</v>
      </c>
      <c r="Z724" s="35">
        <f t="shared" si="969"/>
        <v>9.4632918248609643E-2</v>
      </c>
      <c r="AA724" s="35">
        <f t="shared" si="969"/>
        <v>6.0970414779690785E-2</v>
      </c>
      <c r="AB724" s="35">
        <f t="shared" si="969"/>
        <v>6.8639952250468816E-3</v>
      </c>
      <c r="AC724" s="35">
        <f t="shared" si="969"/>
        <v>8.3883077120132432E-2</v>
      </c>
      <c r="AD724" s="35">
        <f t="shared" si="969"/>
        <v>2.5290087112213033E-2</v>
      </c>
      <c r="AE724" s="35">
        <f t="shared" si="969"/>
        <v>5.8428754691880025E-2</v>
      </c>
      <c r="AF724" s="35">
        <f t="shared" si="969"/>
        <v>4.620549050525713E-2</v>
      </c>
      <c r="AG724" s="35">
        <f t="shared" si="969"/>
        <v>-9.7079954757618769E-2</v>
      </c>
      <c r="AH724" s="35">
        <f t="shared" si="969"/>
        <v>4.294201169989198E-2</v>
      </c>
      <c r="AI724" s="35">
        <f t="shared" si="969"/>
        <v>4.4783413293378205E-2</v>
      </c>
      <c r="AJ724" s="35">
        <f t="shared" si="969"/>
        <v>5.1550324325135843E-2</v>
      </c>
    </row>
    <row r="725" spans="1:36">
      <c r="A725" s="2" t="str">
        <f t="shared" si="941"/>
        <v>YE Apr-05</v>
      </c>
      <c r="B725" s="35">
        <f t="shared" ref="B725:AJ725" si="970">IF(OR(B459="C",B471="C"),"C",(B471/B459)-1)</f>
        <v>3.5374732701626277E-2</v>
      </c>
      <c r="C725" s="35">
        <f t="shared" si="970"/>
        <v>2.8341924851885469E-2</v>
      </c>
      <c r="D725" s="35">
        <f t="shared" si="970"/>
        <v>1.1359546171902268E-2</v>
      </c>
      <c r="E725" s="35">
        <f t="shared" si="970"/>
        <v>4.9803634703480704E-2</v>
      </c>
      <c r="F725" s="35">
        <f t="shared" si="970"/>
        <v>0.10060732584475818</v>
      </c>
      <c r="G725" s="35">
        <f t="shared" si="970"/>
        <v>2.2255341239346249E-2</v>
      </c>
      <c r="H725" s="35">
        <f t="shared" si="970"/>
        <v>3.9881175592701545E-2</v>
      </c>
      <c r="I725" s="35">
        <f t="shared" si="970"/>
        <v>0.14226393156714567</v>
      </c>
      <c r="J725" s="35">
        <f t="shared" si="970"/>
        <v>-3.1904461721650179E-2</v>
      </c>
      <c r="K725" s="35">
        <f t="shared" si="970"/>
        <v>0.12078014643944801</v>
      </c>
      <c r="L725" s="35">
        <f t="shared" si="970"/>
        <v>2.321158560533898E-2</v>
      </c>
      <c r="M725" s="35">
        <f t="shared" si="970"/>
        <v>0.14943545399971891</v>
      </c>
      <c r="N725" s="35">
        <f t="shared" si="970"/>
        <v>4.9612927242477012E-2</v>
      </c>
      <c r="O725" s="35">
        <f t="shared" si="970"/>
        <v>4.1422035939786994E-2</v>
      </c>
      <c r="P725" s="35">
        <f t="shared" si="970"/>
        <v>-4.1764415821167633E-2</v>
      </c>
      <c r="Q725" s="35">
        <f t="shared" si="970"/>
        <v>7.8584581389639085E-2</v>
      </c>
      <c r="R725" s="35">
        <f t="shared" si="970"/>
        <v>5.0280160848376276E-2</v>
      </c>
      <c r="S725" s="35">
        <f t="shared" si="970"/>
        <v>6.8745567207308955E-2</v>
      </c>
      <c r="T725" s="35">
        <f t="shared" si="970"/>
        <v>3.4693761863979544E-2</v>
      </c>
      <c r="U725" s="35">
        <f t="shared" si="970"/>
        <v>1.8073544145245313E-2</v>
      </c>
      <c r="V725" s="35">
        <f t="shared" si="970"/>
        <v>9.0474746192684252E-2</v>
      </c>
      <c r="W725" s="35">
        <f t="shared" si="970"/>
        <v>5.9953304084243264E-2</v>
      </c>
      <c r="X725" s="35">
        <f t="shared" si="970"/>
        <v>-3.7329416629828693E-2</v>
      </c>
      <c r="Y725" s="35">
        <f t="shared" si="970"/>
        <v>0.13455156056135498</v>
      </c>
      <c r="Z725" s="35">
        <f t="shared" si="970"/>
        <v>8.0881732491064895E-2</v>
      </c>
      <c r="AA725" s="35">
        <f t="shared" si="970"/>
        <v>4.5810745554907273E-2</v>
      </c>
      <c r="AB725" s="35">
        <f t="shared" si="970"/>
        <v>-6.9506143621458349E-3</v>
      </c>
      <c r="AC725" s="35">
        <f t="shared" si="970"/>
        <v>7.5793832396437777E-2</v>
      </c>
      <c r="AD725" s="35">
        <f t="shared" si="970"/>
        <v>8.8402427110993997E-3</v>
      </c>
      <c r="AE725" s="35">
        <f t="shared" si="970"/>
        <v>1.5693544610100751E-2</v>
      </c>
      <c r="AF725" s="35">
        <f t="shared" si="970"/>
        <v>3.8163484230851807E-2</v>
      </c>
      <c r="AG725" s="35">
        <f t="shared" si="970"/>
        <v>-8.6511672591026989E-2</v>
      </c>
      <c r="AH725" s="35">
        <f t="shared" si="970"/>
        <v>1.9210784434753103E-2</v>
      </c>
      <c r="AI725" s="35">
        <f t="shared" si="970"/>
        <v>4.4735434801984608E-2</v>
      </c>
      <c r="AJ725" s="35">
        <f t="shared" si="970"/>
        <v>4.621904497743623E-2</v>
      </c>
    </row>
    <row r="726" spans="1:36">
      <c r="A726" s="2" t="str">
        <f t="shared" si="941"/>
        <v>YE May-05</v>
      </c>
      <c r="B726" s="35">
        <f t="shared" ref="B726:AJ726" si="971">IF(OR(B460="C",B472="C"),"C",(B472/B460)-1)</f>
        <v>3.5695265909146734E-2</v>
      </c>
      <c r="C726" s="35">
        <f t="shared" si="971"/>
        <v>2.0679830266295385E-2</v>
      </c>
      <c r="D726" s="35">
        <f t="shared" si="971"/>
        <v>6.2549337353956513E-3</v>
      </c>
      <c r="E726" s="35">
        <f t="shared" si="971"/>
        <v>5.4271741362253323E-2</v>
      </c>
      <c r="F726" s="35">
        <f t="shared" si="971"/>
        <v>9.7923541844339823E-2</v>
      </c>
      <c r="G726" s="35">
        <f t="shared" si="971"/>
        <v>2.0100345434123756E-2</v>
      </c>
      <c r="H726" s="35">
        <f t="shared" si="971"/>
        <v>4.9672933456114343E-2</v>
      </c>
      <c r="I726" s="35">
        <f t="shared" si="971"/>
        <v>0.14535971600447684</v>
      </c>
      <c r="J726" s="35">
        <f t="shared" si="971"/>
        <v>-2.1286643709044428E-2</v>
      </c>
      <c r="K726" s="35">
        <f t="shared" si="971"/>
        <v>0.13263695571107692</v>
      </c>
      <c r="L726" s="35">
        <f t="shared" si="971"/>
        <v>1.704468422773564E-2</v>
      </c>
      <c r="M726" s="35">
        <f t="shared" si="971"/>
        <v>0.14892768111639909</v>
      </c>
      <c r="N726" s="35">
        <f t="shared" si="971"/>
        <v>4.8364556615450693E-2</v>
      </c>
      <c r="O726" s="35">
        <f t="shared" si="971"/>
        <v>4.3626596194045186E-2</v>
      </c>
      <c r="P726" s="35">
        <f t="shared" si="971"/>
        <v>-4.2484623494201679E-2</v>
      </c>
      <c r="Q726" s="35">
        <f t="shared" si="971"/>
        <v>8.786424578241725E-2</v>
      </c>
      <c r="R726" s="35">
        <f t="shared" si="971"/>
        <v>5.8183092789386492E-2</v>
      </c>
      <c r="S726" s="35">
        <f t="shared" si="971"/>
        <v>7.6509736983159327E-2</v>
      </c>
      <c r="T726" s="35">
        <f t="shared" si="971"/>
        <v>3.3283175640199447E-2</v>
      </c>
      <c r="U726" s="35">
        <f t="shared" si="971"/>
        <v>2.0983836610212414E-2</v>
      </c>
      <c r="V726" s="35">
        <f t="shared" si="971"/>
        <v>7.7775480613596626E-2</v>
      </c>
      <c r="W726" s="35">
        <f t="shared" si="971"/>
        <v>4.0165526253697958E-2</v>
      </c>
      <c r="X726" s="35">
        <f t="shared" si="971"/>
        <v>-5.5438874578957797E-2</v>
      </c>
      <c r="Y726" s="35">
        <f t="shared" si="971"/>
        <v>0.12752515881158732</v>
      </c>
      <c r="Z726" s="35">
        <f t="shared" si="971"/>
        <v>6.7622660652646216E-2</v>
      </c>
      <c r="AA726" s="35">
        <f t="shared" si="971"/>
        <v>4.6339716147608678E-2</v>
      </c>
      <c r="AB726" s="35">
        <f t="shared" si="971"/>
        <v>-4.7869205640487245E-3</v>
      </c>
      <c r="AC726" s="35">
        <f t="shared" si="971"/>
        <v>7.1480111448529726E-2</v>
      </c>
      <c r="AD726" s="35">
        <f t="shared" si="971"/>
        <v>1.389877727905886E-2</v>
      </c>
      <c r="AE726" s="35">
        <f t="shared" si="971"/>
        <v>1.978491604863164E-2</v>
      </c>
      <c r="AF726" s="35">
        <f t="shared" si="971"/>
        <v>4.0395124722105269E-2</v>
      </c>
      <c r="AG726" s="35">
        <f t="shared" si="971"/>
        <v>-8.1278244028405444E-2</v>
      </c>
      <c r="AH726" s="35">
        <f t="shared" si="971"/>
        <v>1.0635562620591843E-2</v>
      </c>
      <c r="AI726" s="35">
        <f t="shared" si="971"/>
        <v>5.5757351987306691E-2</v>
      </c>
      <c r="AJ726" s="35">
        <f t="shared" si="971"/>
        <v>4.3767961740417416E-2</v>
      </c>
    </row>
    <row r="727" spans="1:36">
      <c r="A727" s="2" t="str">
        <f t="shared" si="941"/>
        <v>YE Jun-05</v>
      </c>
      <c r="B727" s="35">
        <f t="shared" ref="B727:AJ727" si="972">IF(OR(B461="C",B473="C"),"C",(B473/B461)-1)</f>
        <v>2.4839727009483115E-2</v>
      </c>
      <c r="C727" s="35">
        <f t="shared" si="972"/>
        <v>1.2587864207103783E-2</v>
      </c>
      <c r="D727" s="35">
        <f t="shared" si="972"/>
        <v>-1.0251869765500521E-2</v>
      </c>
      <c r="E727" s="35">
        <f t="shared" si="972"/>
        <v>4.7817094809172289E-2</v>
      </c>
      <c r="F727" s="35">
        <f t="shared" si="972"/>
        <v>9.6916239972062002E-2</v>
      </c>
      <c r="G727" s="35">
        <f t="shared" si="972"/>
        <v>1.4916480342247462E-2</v>
      </c>
      <c r="H727" s="35">
        <f t="shared" si="972"/>
        <v>3.9408848394685059E-2</v>
      </c>
      <c r="I727" s="35">
        <f t="shared" si="972"/>
        <v>0.13889949330186724</v>
      </c>
      <c r="J727" s="35">
        <f t="shared" si="972"/>
        <v>-2.4613703624714822E-2</v>
      </c>
      <c r="K727" s="35">
        <f t="shared" si="972"/>
        <v>0.13238488596780629</v>
      </c>
      <c r="L727" s="35">
        <f t="shared" si="972"/>
        <v>1.433396825901001E-2</v>
      </c>
      <c r="M727" s="35">
        <f t="shared" si="972"/>
        <v>0.13115398154434144</v>
      </c>
      <c r="N727" s="35">
        <f t="shared" si="972"/>
        <v>4.0559548244979871E-2</v>
      </c>
      <c r="O727" s="35">
        <f t="shared" si="972"/>
        <v>5.1412380962582827E-2</v>
      </c>
      <c r="P727" s="35">
        <f t="shared" si="972"/>
        <v>-5.3721464806594788E-2</v>
      </c>
      <c r="Q727" s="35">
        <f t="shared" si="972"/>
        <v>0.10755988813027484</v>
      </c>
      <c r="R727" s="35">
        <f t="shared" si="972"/>
        <v>6.8315635147911058E-2</v>
      </c>
      <c r="S727" s="35">
        <f t="shared" si="972"/>
        <v>8.8472761703410008E-2</v>
      </c>
      <c r="T727" s="35">
        <f t="shared" si="972"/>
        <v>3.5318041122134991E-2</v>
      </c>
      <c r="U727" s="35">
        <f t="shared" si="972"/>
        <v>2.1597716902115538E-2</v>
      </c>
      <c r="V727" s="35">
        <f t="shared" si="972"/>
        <v>8.1538047807206748E-2</v>
      </c>
      <c r="W727" s="35">
        <f t="shared" si="972"/>
        <v>3.3561665931844287E-2</v>
      </c>
      <c r="X727" s="35">
        <f t="shared" si="972"/>
        <v>-5.8477798761845889E-2</v>
      </c>
      <c r="Y727" s="35">
        <f t="shared" si="972"/>
        <v>8.4877999031131246E-2</v>
      </c>
      <c r="Z727" s="35">
        <f t="shared" si="972"/>
        <v>6.7945018795246614E-2</v>
      </c>
      <c r="AA727" s="35">
        <f t="shared" si="972"/>
        <v>5.0018360264594719E-2</v>
      </c>
      <c r="AB727" s="35">
        <f t="shared" si="972"/>
        <v>-7.7796406063669332E-3</v>
      </c>
      <c r="AC727" s="35">
        <f t="shared" si="972"/>
        <v>6.7601942348108457E-2</v>
      </c>
      <c r="AD727" s="35">
        <f t="shared" si="972"/>
        <v>7.9484799257367733E-3</v>
      </c>
      <c r="AE727" s="35">
        <f t="shared" si="972"/>
        <v>8.7844162676093962E-3</v>
      </c>
      <c r="AF727" s="35">
        <f t="shared" si="972"/>
        <v>2.3910819691093099E-2</v>
      </c>
      <c r="AG727" s="35">
        <f t="shared" si="972"/>
        <v>-8.5808315941563684E-2</v>
      </c>
      <c r="AH727" s="35">
        <f t="shared" si="972"/>
        <v>5.6117822922536753E-3</v>
      </c>
      <c r="AI727" s="35">
        <f t="shared" si="972"/>
        <v>6.5243152487657108E-2</v>
      </c>
      <c r="AJ727" s="35">
        <f t="shared" si="972"/>
        <v>4.0070912413753046E-2</v>
      </c>
    </row>
    <row r="728" spans="1:36">
      <c r="A728" s="2" t="str">
        <f t="shared" si="941"/>
        <v>YE Jul-05</v>
      </c>
      <c r="B728" s="35">
        <f t="shared" ref="B728:AJ728" si="973">IF(OR(B462="C",B474="C"),"C",(B474/B462)-1)</f>
        <v>1.7248937738506109E-2</v>
      </c>
      <c r="C728" s="35">
        <f t="shared" si="973"/>
        <v>1.4638681421662803E-2</v>
      </c>
      <c r="D728" s="35">
        <f t="shared" si="973"/>
        <v>-8.5550571463683944E-3</v>
      </c>
      <c r="E728" s="35">
        <f t="shared" si="973"/>
        <v>5.2575995726364066E-2</v>
      </c>
      <c r="F728" s="35">
        <f t="shared" si="973"/>
        <v>0.10052599097214476</v>
      </c>
      <c r="G728" s="35">
        <f t="shared" si="973"/>
        <v>1.4934472799707832E-2</v>
      </c>
      <c r="H728" s="35">
        <f t="shared" si="973"/>
        <v>3.6040810420225444E-2</v>
      </c>
      <c r="I728" s="35">
        <f t="shared" si="973"/>
        <v>0.12346985298545343</v>
      </c>
      <c r="J728" s="35">
        <f t="shared" si="973"/>
        <v>-2.7636348765405105E-2</v>
      </c>
      <c r="K728" s="35">
        <f t="shared" si="973"/>
        <v>0.12084562626513651</v>
      </c>
      <c r="L728" s="35">
        <f t="shared" si="973"/>
        <v>1.7546112677402359E-2</v>
      </c>
      <c r="M728" s="35">
        <f t="shared" si="973"/>
        <v>7.3457063828888725E-2</v>
      </c>
      <c r="N728" s="35">
        <f t="shared" si="973"/>
        <v>2.1022424785425819E-2</v>
      </c>
      <c r="O728" s="35">
        <f t="shared" si="973"/>
        <v>3.5795737819690032E-2</v>
      </c>
      <c r="P728" s="35">
        <f t="shared" si="973"/>
        <v>-6.0480787730194496E-2</v>
      </c>
      <c r="Q728" s="35">
        <f t="shared" si="973"/>
        <v>0.10727416691730252</v>
      </c>
      <c r="R728" s="35">
        <f t="shared" si="973"/>
        <v>6.8444874295680913E-2</v>
      </c>
      <c r="S728" s="35">
        <f t="shared" si="973"/>
        <v>8.8088593530062154E-2</v>
      </c>
      <c r="T728" s="35">
        <f t="shared" si="973"/>
        <v>3.1209289669817952E-2</v>
      </c>
      <c r="U728" s="35">
        <f t="shared" si="973"/>
        <v>2.0336769884923722E-2</v>
      </c>
      <c r="V728" s="35">
        <f t="shared" si="973"/>
        <v>7.1659942537393828E-2</v>
      </c>
      <c r="W728" s="35">
        <f t="shared" si="973"/>
        <v>4.4163594494956548E-2</v>
      </c>
      <c r="X728" s="35">
        <f t="shared" si="973"/>
        <v>-6.6542339362831937E-2</v>
      </c>
      <c r="Y728" s="35">
        <f t="shared" si="973"/>
        <v>5.5126718015905407E-2</v>
      </c>
      <c r="Z728" s="35">
        <f t="shared" si="973"/>
        <v>5.8500516253132684E-2</v>
      </c>
      <c r="AA728" s="35">
        <f t="shared" si="973"/>
        <v>5.2452401749734312E-2</v>
      </c>
      <c r="AB728" s="35">
        <f t="shared" si="973"/>
        <v>-8.4451184404928936E-3</v>
      </c>
      <c r="AC728" s="35">
        <f t="shared" si="973"/>
        <v>7.3121970901486533E-2</v>
      </c>
      <c r="AD728" s="35">
        <f t="shared" si="973"/>
        <v>8.7183420767871223E-3</v>
      </c>
      <c r="AE728" s="35">
        <f t="shared" si="973"/>
        <v>1.9927832085170571E-2</v>
      </c>
      <c r="AF728" s="35">
        <f t="shared" si="973"/>
        <v>2.2671266633809806E-2</v>
      </c>
      <c r="AG728" s="35">
        <f t="shared" si="973"/>
        <v>-7.0677787675115344E-2</v>
      </c>
      <c r="AH728" s="35">
        <f t="shared" si="973"/>
        <v>2.696459528532813E-3</v>
      </c>
      <c r="AI728" s="35">
        <f t="shared" si="973"/>
        <v>7.2038507220103742E-2</v>
      </c>
      <c r="AJ728" s="35">
        <f t="shared" si="973"/>
        <v>3.7954981360289075E-2</v>
      </c>
    </row>
    <row r="729" spans="1:36">
      <c r="A729" s="2" t="str">
        <f t="shared" ref="A729:A760" si="974">A475</f>
        <v>YE Aug-05</v>
      </c>
      <c r="B729" s="35">
        <f t="shared" ref="B729:AJ729" si="975">IF(OR(B463="C",B475="C"),"C",(B475/B463)-1)</f>
        <v>1.778520548938789E-2</v>
      </c>
      <c r="C729" s="35">
        <f t="shared" si="975"/>
        <v>1.1802343390075798E-2</v>
      </c>
      <c r="D729" s="35">
        <f t="shared" si="975"/>
        <v>-3.5401935100543014E-5</v>
      </c>
      <c r="E729" s="35">
        <f t="shared" si="975"/>
        <v>5.0369004068585355E-2</v>
      </c>
      <c r="F729" s="35">
        <f t="shared" si="975"/>
        <v>9.6437648177380098E-2</v>
      </c>
      <c r="G729" s="35">
        <f t="shared" si="975"/>
        <v>4.1766184723655009E-3</v>
      </c>
      <c r="H729" s="35">
        <f t="shared" si="975"/>
        <v>2.8527563921606935E-2</v>
      </c>
      <c r="I729" s="35">
        <f t="shared" si="975"/>
        <v>9.933448151219415E-2</v>
      </c>
      <c r="J729" s="35">
        <f t="shared" si="975"/>
        <v>-1.7180417841834661E-2</v>
      </c>
      <c r="K729" s="35">
        <f t="shared" si="975"/>
        <v>0.11305170385067953</v>
      </c>
      <c r="L729" s="35">
        <f t="shared" si="975"/>
        <v>1.6838700044791821E-2</v>
      </c>
      <c r="M729" s="35">
        <f t="shared" si="975"/>
        <v>6.5405559650916656E-2</v>
      </c>
      <c r="N729" s="35">
        <f t="shared" si="975"/>
        <v>2.8488658204811612E-2</v>
      </c>
      <c r="O729" s="35">
        <f t="shared" si="975"/>
        <v>4.2789753832750854E-2</v>
      </c>
      <c r="P729" s="35">
        <f t="shared" si="975"/>
        <v>-4.4225530283033443E-2</v>
      </c>
      <c r="Q729" s="35">
        <f t="shared" si="975"/>
        <v>0.13357507403052327</v>
      </c>
      <c r="R729" s="35">
        <f t="shared" si="975"/>
        <v>7.0318430750374361E-2</v>
      </c>
      <c r="S729" s="35">
        <f t="shared" si="975"/>
        <v>8.8966647157449952E-2</v>
      </c>
      <c r="T729" s="35">
        <f t="shared" si="975"/>
        <v>3.6335949611220331E-2</v>
      </c>
      <c r="U729" s="35">
        <f t="shared" si="975"/>
        <v>2.3547279174591207E-2</v>
      </c>
      <c r="V729" s="35">
        <f t="shared" si="975"/>
        <v>6.4578956879671967E-2</v>
      </c>
      <c r="W729" s="35">
        <f t="shared" si="975"/>
        <v>4.1880125727085549E-2</v>
      </c>
      <c r="X729" s="35">
        <f t="shared" si="975"/>
        <v>-6.7321624897809573E-2</v>
      </c>
      <c r="Y729" s="35">
        <f t="shared" si="975"/>
        <v>1.588331822968958E-2</v>
      </c>
      <c r="Z729" s="35">
        <f t="shared" si="975"/>
        <v>5.0550550442540088E-2</v>
      </c>
      <c r="AA729" s="35">
        <f t="shared" si="975"/>
        <v>4.9269811157020893E-2</v>
      </c>
      <c r="AB729" s="35">
        <f t="shared" si="975"/>
        <v>-1.3665915848973254E-2</v>
      </c>
      <c r="AC729" s="35">
        <f t="shared" si="975"/>
        <v>6.5738965128022242E-2</v>
      </c>
      <c r="AD729" s="35">
        <f t="shared" si="975"/>
        <v>1.1077677247970819E-2</v>
      </c>
      <c r="AE729" s="35">
        <f t="shared" si="975"/>
        <v>2.1452081166260406E-2</v>
      </c>
      <c r="AF729" s="35">
        <f t="shared" si="975"/>
        <v>2.5585339397970808E-2</v>
      </c>
      <c r="AG729" s="35">
        <f t="shared" si="975"/>
        <v>-5.2604973501834462E-2</v>
      </c>
      <c r="AH729" s="35">
        <f t="shared" si="975"/>
        <v>3.9305307783390475E-3</v>
      </c>
      <c r="AI729" s="35">
        <f t="shared" si="975"/>
        <v>7.15811752988047E-2</v>
      </c>
      <c r="AJ729" s="35">
        <f t="shared" si="975"/>
        <v>3.531452796507617E-2</v>
      </c>
    </row>
    <row r="730" spans="1:36">
      <c r="A730" s="2" t="str">
        <f t="shared" si="974"/>
        <v>YE Sep-05</v>
      </c>
      <c r="B730" s="35">
        <f t="shared" ref="B730:AJ730" si="976">IF(OR(B464="C",B476="C"),"C",(B476/B464)-1)</f>
        <v>1.6246642862194571E-2</v>
      </c>
      <c r="C730" s="35">
        <f t="shared" si="976"/>
        <v>9.9765436756151793E-3</v>
      </c>
      <c r="D730" s="35">
        <f t="shared" si="976"/>
        <v>7.791108409071601E-3</v>
      </c>
      <c r="E730" s="35">
        <f t="shared" si="976"/>
        <v>5.7348264896999845E-2</v>
      </c>
      <c r="F730" s="35">
        <f t="shared" si="976"/>
        <v>9.3591809397158832E-2</v>
      </c>
      <c r="G730" s="35">
        <f t="shared" si="976"/>
        <v>-9.9107893310321771E-3</v>
      </c>
      <c r="H730" s="35">
        <f t="shared" si="976"/>
        <v>9.3104505799457282E-3</v>
      </c>
      <c r="I730" s="35">
        <f t="shared" si="976"/>
        <v>9.0505936165629741E-2</v>
      </c>
      <c r="J730" s="35">
        <f t="shared" si="976"/>
        <v>-1.9557927632156469E-2</v>
      </c>
      <c r="K730" s="35">
        <f t="shared" si="976"/>
        <v>8.9953200904934194E-2</v>
      </c>
      <c r="L730" s="35">
        <f t="shared" si="976"/>
        <v>1.6446884699916176E-2</v>
      </c>
      <c r="M730" s="35">
        <f t="shared" si="976"/>
        <v>5.2197626481994996E-2</v>
      </c>
      <c r="N730" s="35">
        <f t="shared" si="976"/>
        <v>2.2839580459717013E-2</v>
      </c>
      <c r="O730" s="35">
        <f t="shared" si="976"/>
        <v>4.5086382958194227E-2</v>
      </c>
      <c r="P730" s="35">
        <f t="shared" si="976"/>
        <v>-3.2278003919794962E-2</v>
      </c>
      <c r="Q730" s="35">
        <f t="shared" si="976"/>
        <v>0.15343327780862492</v>
      </c>
      <c r="R730" s="35">
        <f t="shared" si="976"/>
        <v>6.9135750417027575E-2</v>
      </c>
      <c r="S730" s="35">
        <f t="shared" si="976"/>
        <v>8.7003828938994721E-2</v>
      </c>
      <c r="T730" s="35">
        <f t="shared" si="976"/>
        <v>3.0507528688481056E-2</v>
      </c>
      <c r="U730" s="35">
        <f t="shared" si="976"/>
        <v>1.5483848519248333E-2</v>
      </c>
      <c r="V730" s="35">
        <f t="shared" si="976"/>
        <v>5.0260329699954864E-2</v>
      </c>
      <c r="W730" s="35">
        <f t="shared" si="976"/>
        <v>8.4755444484112541E-3</v>
      </c>
      <c r="X730" s="35">
        <f t="shared" si="976"/>
        <v>-8.3291190875995014E-2</v>
      </c>
      <c r="Y730" s="35">
        <f t="shared" si="976"/>
        <v>8.901859445182625E-3</v>
      </c>
      <c r="Z730" s="35">
        <f t="shared" si="976"/>
        <v>3.5358970168041681E-2</v>
      </c>
      <c r="AA730" s="35">
        <f t="shared" si="976"/>
        <v>2.7663683802845673E-2</v>
      </c>
      <c r="AB730" s="35">
        <f t="shared" si="976"/>
        <v>-2.9894203711968936E-2</v>
      </c>
      <c r="AC730" s="35">
        <f t="shared" si="976"/>
        <v>5.6593755236762799E-2</v>
      </c>
      <c r="AD730" s="35">
        <f t="shared" si="976"/>
        <v>1.1138707006848714E-2</v>
      </c>
      <c r="AE730" s="35">
        <f t="shared" si="976"/>
        <v>4.1114580531484091E-2</v>
      </c>
      <c r="AF730" s="35">
        <f t="shared" si="976"/>
        <v>2.5508069389959198E-2</v>
      </c>
      <c r="AG730" s="35">
        <f t="shared" si="976"/>
        <v>-3.460492708247509E-2</v>
      </c>
      <c r="AH730" s="35">
        <f t="shared" si="976"/>
        <v>-1.0621026023629465E-2</v>
      </c>
      <c r="AI730" s="35">
        <f t="shared" si="976"/>
        <v>8.153787189911843E-2</v>
      </c>
      <c r="AJ730" s="35">
        <f t="shared" si="976"/>
        <v>2.8693836513631332E-2</v>
      </c>
    </row>
    <row r="731" spans="1:36">
      <c r="A731" s="2" t="str">
        <f t="shared" si="974"/>
        <v>YE Oct-05</v>
      </c>
      <c r="B731" s="35">
        <f t="shared" ref="B731:AJ731" si="977">IF(OR(B465="C",B477="C"),"C",(B477/B465)-1)</f>
        <v>1.721878007845179E-2</v>
      </c>
      <c r="C731" s="35">
        <f t="shared" si="977"/>
        <v>3.9285194815419366E-4</v>
      </c>
      <c r="D731" s="35">
        <f t="shared" si="977"/>
        <v>9.3419971297852289E-3</v>
      </c>
      <c r="E731" s="35">
        <f t="shared" si="977"/>
        <v>5.6281051764061063E-2</v>
      </c>
      <c r="F731" s="35">
        <f t="shared" si="977"/>
        <v>9.8007598969868992E-2</v>
      </c>
      <c r="G731" s="35">
        <f t="shared" si="977"/>
        <v>-1.3219846368744292E-2</v>
      </c>
      <c r="H731" s="35">
        <f t="shared" si="977"/>
        <v>5.0810418739597463E-3</v>
      </c>
      <c r="I731" s="35">
        <f t="shared" si="977"/>
        <v>9.2215568862275443E-2</v>
      </c>
      <c r="J731" s="35">
        <f t="shared" si="977"/>
        <v>-1.4585232452142161E-2</v>
      </c>
      <c r="K731" s="35">
        <f t="shared" si="977"/>
        <v>8.3763540269005565E-2</v>
      </c>
      <c r="L731" s="35">
        <f t="shared" si="977"/>
        <v>3.2305751861323895E-2</v>
      </c>
      <c r="M731" s="35">
        <f t="shared" si="977"/>
        <v>3.3581949917815379E-2</v>
      </c>
      <c r="N731" s="35">
        <f t="shared" si="977"/>
        <v>3.3672938201829483E-2</v>
      </c>
      <c r="O731" s="35">
        <f t="shared" si="977"/>
        <v>4.4788182085797601E-2</v>
      </c>
      <c r="P731" s="35">
        <f t="shared" si="977"/>
        <v>-1.7277534646243597E-2</v>
      </c>
      <c r="Q731" s="35">
        <f t="shared" si="977"/>
        <v>0.17703680363773411</v>
      </c>
      <c r="R731" s="35">
        <f t="shared" si="977"/>
        <v>7.6705413548554979E-2</v>
      </c>
      <c r="S731" s="35">
        <f t="shared" si="977"/>
        <v>9.2811946392573397E-2</v>
      </c>
      <c r="T731" s="35">
        <f t="shared" si="977"/>
        <v>4.3789772467151877E-2</v>
      </c>
      <c r="U731" s="35">
        <f t="shared" si="977"/>
        <v>2.1424809105718312E-2</v>
      </c>
      <c r="V731" s="35">
        <f t="shared" si="977"/>
        <v>4.9786696543372644E-2</v>
      </c>
      <c r="W731" s="35">
        <f t="shared" si="977"/>
        <v>8.7389025564230671E-3</v>
      </c>
      <c r="X731" s="35">
        <f t="shared" si="977"/>
        <v>-6.9174808433156043E-2</v>
      </c>
      <c r="Y731" s="35">
        <f t="shared" si="977"/>
        <v>-2.0015479814081805E-2</v>
      </c>
      <c r="Z731" s="35">
        <f t="shared" si="977"/>
        <v>3.4569785787687435E-2</v>
      </c>
      <c r="AA731" s="35">
        <f t="shared" si="977"/>
        <v>2.6042656249604113E-2</v>
      </c>
      <c r="AB731" s="35">
        <f t="shared" si="977"/>
        <v>-3.1916197245124178E-2</v>
      </c>
      <c r="AC731" s="35">
        <f t="shared" si="977"/>
        <v>5.1982768919403233E-2</v>
      </c>
      <c r="AD731" s="35">
        <f t="shared" si="977"/>
        <v>3.1186832226393069E-3</v>
      </c>
      <c r="AE731" s="35">
        <f t="shared" si="977"/>
        <v>4.9266206552728731E-2</v>
      </c>
      <c r="AF731" s="35">
        <f t="shared" si="977"/>
        <v>2.8322911637177484E-2</v>
      </c>
      <c r="AG731" s="35">
        <f t="shared" si="977"/>
        <v>-1.6623722051356538E-5</v>
      </c>
      <c r="AH731" s="35">
        <f t="shared" si="977"/>
        <v>-2.053604444464241E-2</v>
      </c>
      <c r="AI731" s="35">
        <f t="shared" si="977"/>
        <v>9.599283500382394E-2</v>
      </c>
      <c r="AJ731" s="35">
        <f t="shared" si="977"/>
        <v>2.8159377206200098E-2</v>
      </c>
    </row>
    <row r="732" spans="1:36">
      <c r="A732" s="2" t="str">
        <f t="shared" si="974"/>
        <v>YE Nov-05</v>
      </c>
      <c r="B732" s="35">
        <f t="shared" ref="B732:AJ732" si="978">IF(OR(B466="C",B478="C"),"C",(B478/B466)-1)</f>
        <v>1.0799225788584943E-2</v>
      </c>
      <c r="C732" s="35">
        <f t="shared" si="978"/>
        <v>5.8239309792229577E-4</v>
      </c>
      <c r="D732" s="35">
        <f t="shared" si="978"/>
        <v>8.1675129470943908E-3</v>
      </c>
      <c r="E732" s="35">
        <f t="shared" si="978"/>
        <v>5.712781038637349E-2</v>
      </c>
      <c r="F732" s="35">
        <f t="shared" si="978"/>
        <v>8.9013938870983855E-2</v>
      </c>
      <c r="G732" s="35">
        <f t="shared" si="978"/>
        <v>-1.6585260060610563E-2</v>
      </c>
      <c r="H732" s="35">
        <f t="shared" si="978"/>
        <v>-3.0428065241324687E-3</v>
      </c>
      <c r="I732" s="35">
        <f t="shared" si="978"/>
        <v>7.616904895327159E-2</v>
      </c>
      <c r="J732" s="35">
        <f t="shared" si="978"/>
        <v>-2.0363102514461495E-2</v>
      </c>
      <c r="K732" s="35">
        <f t="shared" si="978"/>
        <v>6.5417809917605263E-2</v>
      </c>
      <c r="L732" s="35">
        <f t="shared" si="978"/>
        <v>2.8811182421494053E-2</v>
      </c>
      <c r="M732" s="35">
        <f t="shared" si="978"/>
        <v>5.2085399652008757E-3</v>
      </c>
      <c r="N732" s="35">
        <f t="shared" si="978"/>
        <v>3.2476134346034025E-2</v>
      </c>
      <c r="O732" s="35">
        <f t="shared" si="978"/>
        <v>1.51624169533362E-2</v>
      </c>
      <c r="P732" s="35">
        <f t="shared" si="978"/>
        <v>8.730950886471911E-3</v>
      </c>
      <c r="Q732" s="35">
        <f t="shared" si="978"/>
        <v>0.21421006670258813</v>
      </c>
      <c r="R732" s="35">
        <f t="shared" si="978"/>
        <v>7.5629894495971239E-2</v>
      </c>
      <c r="S732" s="35">
        <f t="shared" si="978"/>
        <v>9.1619508156302265E-2</v>
      </c>
      <c r="T732" s="35">
        <f t="shared" si="978"/>
        <v>2.66128326792614E-2</v>
      </c>
      <c r="U732" s="35">
        <f t="shared" si="978"/>
        <v>1.9887833627127316E-2</v>
      </c>
      <c r="V732" s="35">
        <f t="shared" si="978"/>
        <v>3.0556718292172436E-2</v>
      </c>
      <c r="W732" s="35">
        <f t="shared" si="978"/>
        <v>5.2969044989847891E-3</v>
      </c>
      <c r="X732" s="35">
        <f t="shared" si="978"/>
        <v>-6.9863824748371828E-2</v>
      </c>
      <c r="Y732" s="35">
        <f t="shared" si="978"/>
        <v>-3.2060241875430551E-2</v>
      </c>
      <c r="Z732" s="35">
        <f t="shared" si="978"/>
        <v>1.8165903411181183E-2</v>
      </c>
      <c r="AA732" s="35">
        <f t="shared" si="978"/>
        <v>1.4860788785521661E-2</v>
      </c>
      <c r="AB732" s="35">
        <f t="shared" si="978"/>
        <v>-3.3136524314512306E-2</v>
      </c>
      <c r="AC732" s="35">
        <f t="shared" si="978"/>
        <v>5.0520518816784321E-2</v>
      </c>
      <c r="AD732" s="35">
        <f t="shared" si="978"/>
        <v>-3.8207828872359739E-3</v>
      </c>
      <c r="AE732" s="35">
        <f t="shared" si="978"/>
        <v>3.436295072242701E-2</v>
      </c>
      <c r="AF732" s="35">
        <f t="shared" si="978"/>
        <v>3.3171625713529496E-2</v>
      </c>
      <c r="AG732" s="35">
        <f t="shared" si="978"/>
        <v>4.40165515422275E-3</v>
      </c>
      <c r="AH732" s="35">
        <f t="shared" si="978"/>
        <v>-3.5374505944204104E-2</v>
      </c>
      <c r="AI732" s="35">
        <f t="shared" si="978"/>
        <v>9.3125165705367108E-2</v>
      </c>
      <c r="AJ732" s="35">
        <f t="shared" si="978"/>
        <v>2.2481841842708183E-2</v>
      </c>
    </row>
    <row r="733" spans="1:36">
      <c r="A733" s="2" t="str">
        <f t="shared" si="974"/>
        <v>YE Dec-05</v>
      </c>
      <c r="B733" s="35">
        <f t="shared" ref="B733:AJ733" si="979">IF(OR(B467="C",B479="C"),"C",(B479/B467)-1)</f>
        <v>-5.1495093431702665E-3</v>
      </c>
      <c r="C733" s="35">
        <f t="shared" si="979"/>
        <v>-2.1863256817622467E-3</v>
      </c>
      <c r="D733" s="35">
        <f t="shared" si="979"/>
        <v>-1.0083701110942034E-2</v>
      </c>
      <c r="E733" s="35">
        <f t="shared" si="979"/>
        <v>4.8179782398168003E-2</v>
      </c>
      <c r="F733" s="35">
        <f t="shared" si="979"/>
        <v>9.3953154562286034E-2</v>
      </c>
      <c r="G733" s="35">
        <f t="shared" si="979"/>
        <v>-2.7086724802928841E-2</v>
      </c>
      <c r="H733" s="35">
        <f t="shared" si="979"/>
        <v>-5.9675854971383835E-3</v>
      </c>
      <c r="I733" s="35">
        <f t="shared" si="979"/>
        <v>7.411841031329125E-2</v>
      </c>
      <c r="J733" s="35">
        <f t="shared" si="979"/>
        <v>-1.7351073374106463E-2</v>
      </c>
      <c r="K733" s="35">
        <f t="shared" si="979"/>
        <v>7.3215542020945046E-2</v>
      </c>
      <c r="L733" s="35">
        <f t="shared" si="979"/>
        <v>2.4430227314399477E-2</v>
      </c>
      <c r="M733" s="35">
        <f t="shared" si="979"/>
        <v>1.7043935351374717E-2</v>
      </c>
      <c r="N733" s="35">
        <f t="shared" si="979"/>
        <v>2.2294460047733278E-2</v>
      </c>
      <c r="O733" s="35">
        <f t="shared" si="979"/>
        <v>-5.0038670964593912E-3</v>
      </c>
      <c r="P733" s="35">
        <f t="shared" si="979"/>
        <v>1.3780145677296574E-2</v>
      </c>
      <c r="Q733" s="35">
        <f t="shared" si="979"/>
        <v>0.16055238667066951</v>
      </c>
      <c r="R733" s="35">
        <f t="shared" si="979"/>
        <v>7.1638029045198115E-2</v>
      </c>
      <c r="S733" s="35">
        <f t="shared" si="979"/>
        <v>8.6597066930157673E-2</v>
      </c>
      <c r="T733" s="35">
        <f t="shared" si="979"/>
        <v>2.4596948972957389E-2</v>
      </c>
      <c r="U733" s="35">
        <f t="shared" si="979"/>
        <v>1.2282901437927984E-2</v>
      </c>
      <c r="V733" s="35">
        <f t="shared" si="979"/>
        <v>1.7045996702977018E-2</v>
      </c>
      <c r="W733" s="35">
        <f t="shared" si="979"/>
        <v>-3.3485788957856588E-3</v>
      </c>
      <c r="X733" s="35">
        <f t="shared" si="979"/>
        <v>-4.2418777746509595E-2</v>
      </c>
      <c r="Y733" s="35">
        <f t="shared" si="979"/>
        <v>-2.7354494608545665E-2</v>
      </c>
      <c r="Z733" s="35">
        <f t="shared" si="979"/>
        <v>9.1318208770365672E-3</v>
      </c>
      <c r="AA733" s="35">
        <f t="shared" si="979"/>
        <v>1.1695388073480473E-2</v>
      </c>
      <c r="AB733" s="35">
        <f t="shared" si="979"/>
        <v>-2.7023597583718195E-2</v>
      </c>
      <c r="AC733" s="35">
        <f t="shared" si="979"/>
        <v>5.3483691981063952E-2</v>
      </c>
      <c r="AD733" s="35">
        <f t="shared" si="979"/>
        <v>1.0102757499221626E-2</v>
      </c>
      <c r="AE733" s="35">
        <f t="shared" si="979"/>
        <v>5.1761881494761797E-2</v>
      </c>
      <c r="AF733" s="35">
        <f t="shared" si="979"/>
        <v>3.5367476738484394E-2</v>
      </c>
      <c r="AG733" s="35">
        <f t="shared" si="979"/>
        <v>4.6530061556623759E-2</v>
      </c>
      <c r="AH733" s="35">
        <f t="shared" si="979"/>
        <v>-4.7212977442738113E-2</v>
      </c>
      <c r="AI733" s="35">
        <f t="shared" si="979"/>
        <v>7.8069494611779477E-2</v>
      </c>
      <c r="AJ733" s="35">
        <f t="shared" si="979"/>
        <v>1.7724362832546969E-2</v>
      </c>
    </row>
    <row r="734" spans="1:36">
      <c r="A734" s="2" t="str">
        <f t="shared" si="974"/>
        <v>YE Jan-06</v>
      </c>
      <c r="B734" s="35">
        <f t="shared" ref="B734:AJ734" si="980">IF(OR(B468="C",B480="C"),"C",(B480/B468)-1)</f>
        <v>-1.8847988991429476E-2</v>
      </c>
      <c r="C734" s="35">
        <f t="shared" si="980"/>
        <v>-1.2891763012749191E-2</v>
      </c>
      <c r="D734" s="35">
        <f t="shared" si="980"/>
        <v>-9.3863403561956771E-3</v>
      </c>
      <c r="E734" s="35">
        <f t="shared" si="980"/>
        <v>4.1968033580884745E-2</v>
      </c>
      <c r="F734" s="35">
        <f t="shared" si="980"/>
        <v>4.8455532631749287E-2</v>
      </c>
      <c r="G734" s="35">
        <f t="shared" si="980"/>
        <v>-2.5566476097542479E-2</v>
      </c>
      <c r="H734" s="35">
        <f t="shared" si="980"/>
        <v>-2.6357186780105901E-2</v>
      </c>
      <c r="I734" s="35">
        <f t="shared" si="980"/>
        <v>-7.7323468879475832E-2</v>
      </c>
      <c r="J734" s="35">
        <f t="shared" si="980"/>
        <v>-1.7184549997557363E-2</v>
      </c>
      <c r="K734" s="35">
        <f t="shared" si="980"/>
        <v>9.5600123219905297E-2</v>
      </c>
      <c r="L734" s="35">
        <f t="shared" si="980"/>
        <v>5.8179814202488078E-3</v>
      </c>
      <c r="M734" s="35">
        <f t="shared" si="980"/>
        <v>5.4694441702043406E-3</v>
      </c>
      <c r="N734" s="35">
        <f t="shared" si="980"/>
        <v>9.9068695790403005E-3</v>
      </c>
      <c r="O734" s="35">
        <f t="shared" si="980"/>
        <v>1.4507858423312703E-2</v>
      </c>
      <c r="P734" s="35">
        <f t="shared" si="980"/>
        <v>2.902160180601876E-2</v>
      </c>
      <c r="Q734" s="35">
        <f t="shared" si="980"/>
        <v>0.1340361007468116</v>
      </c>
      <c r="R734" s="35">
        <f t="shared" si="980"/>
        <v>7.1182979232467636E-2</v>
      </c>
      <c r="S734" s="35">
        <f t="shared" si="980"/>
        <v>8.0657023463461819E-2</v>
      </c>
      <c r="T734" s="35">
        <f t="shared" si="980"/>
        <v>1.4887563238713541E-2</v>
      </c>
      <c r="U734" s="35">
        <f t="shared" si="980"/>
        <v>9.4002649796638416E-3</v>
      </c>
      <c r="V734" s="35">
        <f t="shared" si="980"/>
        <v>2.1724374809963809E-3</v>
      </c>
      <c r="W734" s="35">
        <f t="shared" si="980"/>
        <v>-3.1463957695519018E-2</v>
      </c>
      <c r="X734" s="35">
        <f t="shared" si="980"/>
        <v>-4.3526055359746518E-2</v>
      </c>
      <c r="Y734" s="35">
        <f t="shared" si="980"/>
        <v>-3.8426150591067021E-2</v>
      </c>
      <c r="Z734" s="35">
        <f t="shared" si="980"/>
        <v>-5.3368695822806345E-3</v>
      </c>
      <c r="AA734" s="35">
        <f t="shared" si="980"/>
        <v>1.1414553200582267E-2</v>
      </c>
      <c r="AB734" s="35">
        <f t="shared" si="980"/>
        <v>3.6908511805844313E-4</v>
      </c>
      <c r="AC734" s="35">
        <f t="shared" si="980"/>
        <v>5.0773987785526886E-2</v>
      </c>
      <c r="AD734" s="35">
        <f t="shared" si="980"/>
        <v>-4.8880074262088735E-3</v>
      </c>
      <c r="AE734" s="35">
        <f t="shared" si="980"/>
        <v>8.7109713367097719E-2</v>
      </c>
      <c r="AF734" s="35">
        <f t="shared" si="980"/>
        <v>4.3273173270962806E-2</v>
      </c>
      <c r="AG734" s="35">
        <f t="shared" si="980"/>
        <v>9.5392424164480349E-2</v>
      </c>
      <c r="AH734" s="35">
        <f t="shared" si="980"/>
        <v>-7.5151039934452046E-2</v>
      </c>
      <c r="AI734" s="35">
        <f t="shared" si="980"/>
        <v>8.0181293980872592E-2</v>
      </c>
      <c r="AJ734" s="35">
        <f t="shared" si="980"/>
        <v>9.1147419855723832E-3</v>
      </c>
    </row>
    <row r="735" spans="1:36">
      <c r="A735" s="2" t="str">
        <f t="shared" si="974"/>
        <v>YE Feb-06</v>
      </c>
      <c r="B735" s="35">
        <f t="shared" ref="B735:AJ735" si="981">IF(OR(B469="C",B481="C"),"C",(B481/B469)-1)</f>
        <v>-9.3025795234055186E-3</v>
      </c>
      <c r="C735" s="35">
        <f t="shared" si="981"/>
        <v>-1.3577295122013111E-2</v>
      </c>
      <c r="D735" s="35">
        <f t="shared" si="981"/>
        <v>-2.702214426119065E-4</v>
      </c>
      <c r="E735" s="35">
        <f t="shared" si="981"/>
        <v>4.7898084015926878E-2</v>
      </c>
      <c r="F735" s="35">
        <f t="shared" si="981"/>
        <v>5.0883129840662011E-2</v>
      </c>
      <c r="G735" s="35">
        <f t="shared" si="981"/>
        <v>-2.6709910083840938E-2</v>
      </c>
      <c r="H735" s="35">
        <f t="shared" si="981"/>
        <v>-2.7223325321350189E-2</v>
      </c>
      <c r="I735" s="35">
        <f t="shared" si="981"/>
        <v>-7.0774961535347014E-2</v>
      </c>
      <c r="J735" s="35">
        <f t="shared" si="981"/>
        <v>1.2518729617768898E-2</v>
      </c>
      <c r="K735" s="35">
        <f t="shared" si="981"/>
        <v>8.8086395543353957E-2</v>
      </c>
      <c r="L735" s="35">
        <f t="shared" si="981"/>
        <v>1.3185235372552562E-2</v>
      </c>
      <c r="M735" s="35">
        <f t="shared" si="981"/>
        <v>-3.6566901506813743E-3</v>
      </c>
      <c r="N735" s="35">
        <f t="shared" si="981"/>
        <v>-6.9450748978665544E-3</v>
      </c>
      <c r="O735" s="35">
        <f t="shared" si="981"/>
        <v>-1.4970832688039337E-3</v>
      </c>
      <c r="P735" s="35">
        <f t="shared" si="981"/>
        <v>3.3452175221725833E-2</v>
      </c>
      <c r="Q735" s="35">
        <f t="shared" si="981"/>
        <v>0.15317158051821589</v>
      </c>
      <c r="R735" s="35">
        <f t="shared" si="981"/>
        <v>7.2875899658908505E-2</v>
      </c>
      <c r="S735" s="35">
        <f t="shared" si="981"/>
        <v>8.0212394977020818E-2</v>
      </c>
      <c r="T735" s="35">
        <f t="shared" si="981"/>
        <v>2.2459015418646366E-2</v>
      </c>
      <c r="U735" s="35">
        <f t="shared" si="981"/>
        <v>1.6710527888735394E-2</v>
      </c>
      <c r="V735" s="35">
        <f t="shared" si="981"/>
        <v>-6.0578551976042672E-4</v>
      </c>
      <c r="W735" s="35">
        <f t="shared" si="981"/>
        <v>-3.6479802856776988E-2</v>
      </c>
      <c r="X735" s="35">
        <f t="shared" si="981"/>
        <v>-2.1180096233518908E-2</v>
      </c>
      <c r="Y735" s="35">
        <f t="shared" si="981"/>
        <v>-3.7250561200950605E-2</v>
      </c>
      <c r="Z735" s="35">
        <f t="shared" si="981"/>
        <v>-6.1996182226513596E-3</v>
      </c>
      <c r="AA735" s="35">
        <f t="shared" si="981"/>
        <v>8.7376320284346942E-3</v>
      </c>
      <c r="AB735" s="35">
        <f t="shared" si="981"/>
        <v>-6.0401561411497218E-3</v>
      </c>
      <c r="AC735" s="35">
        <f t="shared" si="981"/>
        <v>4.826245412196184E-2</v>
      </c>
      <c r="AD735" s="35">
        <f t="shared" si="981"/>
        <v>-6.7666679203864932E-3</v>
      </c>
      <c r="AE735" s="35">
        <f t="shared" si="981"/>
        <v>7.9467853710354586E-2</v>
      </c>
      <c r="AF735" s="35">
        <f t="shared" si="981"/>
        <v>5.5099371111029249E-2</v>
      </c>
      <c r="AG735" s="35">
        <f t="shared" si="981"/>
        <v>0.16484159047416536</v>
      </c>
      <c r="AH735" s="35">
        <f t="shared" si="981"/>
        <v>-8.4724766410563923E-2</v>
      </c>
      <c r="AI735" s="35">
        <f t="shared" si="981"/>
        <v>7.1513988372857717E-2</v>
      </c>
      <c r="AJ735" s="35">
        <f t="shared" si="981"/>
        <v>1.0185633410211281E-2</v>
      </c>
    </row>
    <row r="736" spans="1:36">
      <c r="A736" s="2" t="str">
        <f t="shared" si="974"/>
        <v>YE Mar-06</v>
      </c>
      <c r="B736" s="35">
        <f t="shared" ref="B736:AJ736" si="982">IF(OR(B470="C",B482="C"),"C",(B482/B470)-1)</f>
        <v>-3.5135680788865975E-2</v>
      </c>
      <c r="C736" s="35">
        <f t="shared" si="982"/>
        <v>-2.2844710413012836E-2</v>
      </c>
      <c r="D736" s="35">
        <f t="shared" si="982"/>
        <v>-3.3003415665872504E-2</v>
      </c>
      <c r="E736" s="35">
        <f t="shared" si="982"/>
        <v>3.5855000394900971E-2</v>
      </c>
      <c r="F736" s="35">
        <f t="shared" si="982"/>
        <v>3.1252595031454611E-3</v>
      </c>
      <c r="G736" s="35">
        <f t="shared" si="982"/>
        <v>-4.4894226469785692E-2</v>
      </c>
      <c r="H736" s="35">
        <f t="shared" si="982"/>
        <v>-5.0809069701259646E-2</v>
      </c>
      <c r="I736" s="35">
        <f t="shared" si="982"/>
        <v>-8.962575244078641E-2</v>
      </c>
      <c r="J736" s="35">
        <f t="shared" si="982"/>
        <v>1.3944199532530455E-2</v>
      </c>
      <c r="K736" s="35">
        <f t="shared" si="982"/>
        <v>3.4404993831081754E-2</v>
      </c>
      <c r="L736" s="35">
        <f t="shared" si="982"/>
        <v>2.5201362393836302E-3</v>
      </c>
      <c r="M736" s="35">
        <f t="shared" si="982"/>
        <v>-1.6264694381816769E-2</v>
      </c>
      <c r="N736" s="35">
        <f t="shared" si="982"/>
        <v>-9.8053204839732011E-4</v>
      </c>
      <c r="O736" s="35">
        <f t="shared" si="982"/>
        <v>-1.4514033131081572E-2</v>
      </c>
      <c r="P736" s="35">
        <f t="shared" si="982"/>
        <v>2.2579365283839525E-2</v>
      </c>
      <c r="Q736" s="35">
        <f t="shared" si="982"/>
        <v>0.13656635416256591</v>
      </c>
      <c r="R736" s="35">
        <f t="shared" si="982"/>
        <v>6.3744849806222081E-2</v>
      </c>
      <c r="S736" s="35">
        <f t="shared" si="982"/>
        <v>6.7083338613008303E-2</v>
      </c>
      <c r="T736" s="35">
        <f t="shared" si="982"/>
        <v>7.7999534419099792E-3</v>
      </c>
      <c r="U736" s="35">
        <f t="shared" si="982"/>
        <v>-3.8895670020303585E-3</v>
      </c>
      <c r="V736" s="35">
        <f t="shared" si="982"/>
        <v>-2.1952640491070596E-2</v>
      </c>
      <c r="W736" s="35">
        <f t="shared" si="982"/>
        <v>-6.5049249234905404E-2</v>
      </c>
      <c r="X736" s="35">
        <f t="shared" si="982"/>
        <v>-6.6039036669121032E-3</v>
      </c>
      <c r="Y736" s="35">
        <f t="shared" si="982"/>
        <v>-6.1113685008557628E-2</v>
      </c>
      <c r="Z736" s="35">
        <f t="shared" si="982"/>
        <v>-2.5581535600189942E-2</v>
      </c>
      <c r="AA736" s="35">
        <f t="shared" si="982"/>
        <v>-1.3095083337584246E-2</v>
      </c>
      <c r="AB736" s="35">
        <f t="shared" si="982"/>
        <v>-2.935900594339913E-2</v>
      </c>
      <c r="AC736" s="35">
        <f t="shared" si="982"/>
        <v>3.5307464282110734E-2</v>
      </c>
      <c r="AD736" s="35">
        <f t="shared" si="982"/>
        <v>-4.0238435060028555E-2</v>
      </c>
      <c r="AE736" s="35">
        <f t="shared" si="982"/>
        <v>3.6884494671201029E-3</v>
      </c>
      <c r="AF736" s="35">
        <f t="shared" si="982"/>
        <v>4.3841026383742321E-2</v>
      </c>
      <c r="AG736" s="35">
        <f t="shared" si="982"/>
        <v>0.17562060022230463</v>
      </c>
      <c r="AH736" s="35">
        <f t="shared" si="982"/>
        <v>-0.10513486844254882</v>
      </c>
      <c r="AI736" s="35">
        <f t="shared" si="982"/>
        <v>2.961979813424942E-2</v>
      </c>
      <c r="AJ736" s="35">
        <f t="shared" si="982"/>
        <v>-7.7498056141951377E-3</v>
      </c>
    </row>
    <row r="737" spans="1:36">
      <c r="A737" s="2" t="str">
        <f t="shared" si="974"/>
        <v>YE Apr-06</v>
      </c>
      <c r="B737" s="35">
        <f t="shared" ref="B737:AJ737" si="983">IF(OR(B471="C",B483="C"),"C",(B483/B471)-1)</f>
        <v>-2.5346436630651725E-2</v>
      </c>
      <c r="C737" s="35">
        <f t="shared" si="983"/>
        <v>-2.6478670164486573E-2</v>
      </c>
      <c r="D737" s="35">
        <f t="shared" si="983"/>
        <v>-3.0752898483495827E-2</v>
      </c>
      <c r="E737" s="35">
        <f t="shared" si="983"/>
        <v>1.6617511593612688E-2</v>
      </c>
      <c r="F737" s="35">
        <f t="shared" si="983"/>
        <v>1.5338936659585523E-2</v>
      </c>
      <c r="G737" s="35">
        <f t="shared" si="983"/>
        <v>-4.151920205210391E-2</v>
      </c>
      <c r="H737" s="35">
        <f t="shared" si="983"/>
        <v>-4.3910221677456285E-2</v>
      </c>
      <c r="I737" s="35">
        <f t="shared" si="983"/>
        <v>-8.1373456908229613E-2</v>
      </c>
      <c r="J737" s="35">
        <f t="shared" si="983"/>
        <v>3.6986458295650504E-2</v>
      </c>
      <c r="K737" s="35">
        <f t="shared" si="983"/>
        <v>2.6582644389200549E-2</v>
      </c>
      <c r="L737" s="35">
        <f t="shared" si="983"/>
        <v>1.2448148991011321E-2</v>
      </c>
      <c r="M737" s="35">
        <f t="shared" si="983"/>
        <v>-1.0553627931138898E-2</v>
      </c>
      <c r="N737" s="35">
        <f t="shared" si="983"/>
        <v>-2.5921127392615095E-2</v>
      </c>
      <c r="O737" s="35">
        <f t="shared" si="983"/>
        <v>7.6447524013028012E-3</v>
      </c>
      <c r="P737" s="35">
        <f t="shared" si="983"/>
        <v>4.1313206919494361E-2</v>
      </c>
      <c r="Q737" s="35">
        <f t="shared" si="983"/>
        <v>0.18710698087330635</v>
      </c>
      <c r="R737" s="35">
        <f t="shared" si="983"/>
        <v>5.0447610694322575E-2</v>
      </c>
      <c r="S737" s="35">
        <f t="shared" si="983"/>
        <v>5.1326408237696519E-2</v>
      </c>
      <c r="T737" s="35">
        <f t="shared" si="983"/>
        <v>1.5748731039629371E-2</v>
      </c>
      <c r="U737" s="35">
        <f t="shared" si="983"/>
        <v>1.0827544689518964E-2</v>
      </c>
      <c r="V737" s="35">
        <f t="shared" si="983"/>
        <v>-2.2144005062868954E-2</v>
      </c>
      <c r="W737" s="35">
        <f t="shared" si="983"/>
        <v>-4.2045603867407189E-2</v>
      </c>
      <c r="X737" s="35">
        <f t="shared" si="983"/>
        <v>9.5542533462105173E-3</v>
      </c>
      <c r="Y737" s="35">
        <f t="shared" si="983"/>
        <v>-3.9840637450199168E-2</v>
      </c>
      <c r="Z737" s="35">
        <f t="shared" si="983"/>
        <v>-2.2069484590826804E-2</v>
      </c>
      <c r="AA737" s="35">
        <f t="shared" si="983"/>
        <v>2.6328355041516094E-3</v>
      </c>
      <c r="AB737" s="35">
        <f t="shared" si="983"/>
        <v>7.9896700793691267E-4</v>
      </c>
      <c r="AC737" s="35">
        <f t="shared" si="983"/>
        <v>4.668124692611153E-2</v>
      </c>
      <c r="AD737" s="35">
        <f t="shared" si="983"/>
        <v>-8.4900063419324212E-3</v>
      </c>
      <c r="AE737" s="35">
        <f t="shared" si="983"/>
        <v>7.2636517689372626E-2</v>
      </c>
      <c r="AF737" s="35">
        <f t="shared" si="983"/>
        <v>5.3524782594319253E-2</v>
      </c>
      <c r="AG737" s="35">
        <f t="shared" si="983"/>
        <v>0.20206481919685904</v>
      </c>
      <c r="AH737" s="35">
        <f t="shared" si="983"/>
        <v>-8.6844017705741128E-2</v>
      </c>
      <c r="AI737" s="35">
        <f t="shared" si="983"/>
        <v>2.5162508857117905E-2</v>
      </c>
      <c r="AJ737" s="35">
        <f t="shared" si="983"/>
        <v>-3.0762190012891821E-3</v>
      </c>
    </row>
    <row r="738" spans="1:36">
      <c r="A738" s="2" t="str">
        <f t="shared" si="974"/>
        <v>YE May-06</v>
      </c>
      <c r="B738" s="35">
        <f t="shared" ref="B738:AJ738" si="984">IF(OR(B472="C",B484="C"),"C",(B484/B472)-1)</f>
        <v>-2.5303617942263879E-2</v>
      </c>
      <c r="C738" s="35">
        <f t="shared" si="984"/>
        <v>-2.5092826099534116E-2</v>
      </c>
      <c r="D738" s="35">
        <f t="shared" si="984"/>
        <v>-2.1753881770646188E-2</v>
      </c>
      <c r="E738" s="35">
        <f t="shared" si="984"/>
        <v>1.1944141980172018E-2</v>
      </c>
      <c r="F738" s="35">
        <f t="shared" si="984"/>
        <v>2.0012450790670266E-2</v>
      </c>
      <c r="G738" s="35">
        <f t="shared" si="984"/>
        <v>-4.6472482093507961E-2</v>
      </c>
      <c r="H738" s="35">
        <f t="shared" si="984"/>
        <v>-4.8292208912662393E-2</v>
      </c>
      <c r="I738" s="35">
        <f t="shared" si="984"/>
        <v>-8.7779834723362038E-2</v>
      </c>
      <c r="J738" s="35">
        <f t="shared" si="984"/>
        <v>2.604140130251964E-2</v>
      </c>
      <c r="K738" s="35">
        <f t="shared" si="984"/>
        <v>1.8375948945488441E-2</v>
      </c>
      <c r="L738" s="35">
        <f t="shared" si="984"/>
        <v>1.4277228770880113E-2</v>
      </c>
      <c r="M738" s="35">
        <f t="shared" si="984"/>
        <v>-8.1927817952999193E-3</v>
      </c>
      <c r="N738" s="35">
        <f t="shared" si="984"/>
        <v>-1.9048569044941788E-2</v>
      </c>
      <c r="O738" s="35">
        <f t="shared" si="984"/>
        <v>7.5500482580403983E-3</v>
      </c>
      <c r="P738" s="35">
        <f t="shared" si="984"/>
        <v>4.5971613441870174E-2</v>
      </c>
      <c r="Q738" s="35">
        <f t="shared" si="984"/>
        <v>0.20253876938469229</v>
      </c>
      <c r="R738" s="35">
        <f t="shared" si="984"/>
        <v>4.9937535314578341E-2</v>
      </c>
      <c r="S738" s="35">
        <f t="shared" si="984"/>
        <v>5.0330532950236373E-2</v>
      </c>
      <c r="T738" s="35">
        <f t="shared" si="984"/>
        <v>1.7589212700143353E-2</v>
      </c>
      <c r="U738" s="35">
        <f t="shared" si="984"/>
        <v>1.1943350313043055E-2</v>
      </c>
      <c r="V738" s="35">
        <f t="shared" si="984"/>
        <v>-1.8120943427895719E-2</v>
      </c>
      <c r="W738" s="35">
        <f t="shared" si="984"/>
        <v>-2.1399406735299276E-2</v>
      </c>
      <c r="X738" s="35">
        <f t="shared" si="984"/>
        <v>2.2061467647975341E-2</v>
      </c>
      <c r="Y738" s="35">
        <f t="shared" si="984"/>
        <v>-3.6150456527294872E-2</v>
      </c>
      <c r="Z738" s="35">
        <f t="shared" si="984"/>
        <v>-1.6506760437737023E-2</v>
      </c>
      <c r="AA738" s="35">
        <f t="shared" si="984"/>
        <v>3.2413517098128786E-4</v>
      </c>
      <c r="AB738" s="35">
        <f t="shared" si="984"/>
        <v>1.0100297067560771E-2</v>
      </c>
      <c r="AC738" s="35">
        <f t="shared" si="984"/>
        <v>4.6436336972964343E-2</v>
      </c>
      <c r="AD738" s="35">
        <f t="shared" si="984"/>
        <v>-1.311799067798336E-2</v>
      </c>
      <c r="AE738" s="35">
        <f t="shared" si="984"/>
        <v>6.6844592631112087E-2</v>
      </c>
      <c r="AF738" s="35">
        <f t="shared" si="984"/>
        <v>4.9292054037580524E-2</v>
      </c>
      <c r="AG738" s="35">
        <f t="shared" si="984"/>
        <v>0.23238001545920883</v>
      </c>
      <c r="AH738" s="35">
        <f t="shared" si="984"/>
        <v>-7.7618742118885864E-2</v>
      </c>
      <c r="AI738" s="35">
        <f t="shared" si="984"/>
        <v>2.1358998473513413E-2</v>
      </c>
      <c r="AJ738" s="35">
        <f t="shared" si="984"/>
        <v>-2.1571557295188004E-3</v>
      </c>
    </row>
    <row r="739" spans="1:36">
      <c r="A739" s="2" t="str">
        <f t="shared" si="974"/>
        <v>YE Jun-06</v>
      </c>
      <c r="B739" s="35">
        <f t="shared" ref="B739:AJ739" si="985">IF(OR(B473="C",B485="C"),"C",(B485/B473)-1)</f>
        <v>-2.356544052106091E-2</v>
      </c>
      <c r="C739" s="35">
        <f t="shared" si="985"/>
        <v>-2.6249673686679853E-2</v>
      </c>
      <c r="D739" s="35">
        <f t="shared" si="985"/>
        <v>-8.0107906140262086E-3</v>
      </c>
      <c r="E739" s="35">
        <f t="shared" si="985"/>
        <v>1.3650973570726865E-2</v>
      </c>
      <c r="F739" s="35">
        <f t="shared" si="985"/>
        <v>1.440289313407539E-2</v>
      </c>
      <c r="G739" s="35">
        <f t="shared" si="985"/>
        <v>-5.3356615214193992E-2</v>
      </c>
      <c r="H739" s="35">
        <f t="shared" si="985"/>
        <v>-5.4874925529286966E-2</v>
      </c>
      <c r="I739" s="35">
        <f t="shared" si="985"/>
        <v>-8.7418580733630402E-2</v>
      </c>
      <c r="J739" s="35">
        <f t="shared" si="985"/>
        <v>2.2539117724582391E-2</v>
      </c>
      <c r="K739" s="35">
        <f t="shared" si="985"/>
        <v>-1.0840057132587289E-3</v>
      </c>
      <c r="L739" s="35">
        <f t="shared" si="985"/>
        <v>1.3228196667410375E-2</v>
      </c>
      <c r="M739" s="35">
        <f t="shared" si="985"/>
        <v>-4.2234305926417415E-3</v>
      </c>
      <c r="N739" s="35">
        <f t="shared" si="985"/>
        <v>-3.2351619475942006E-2</v>
      </c>
      <c r="O739" s="35">
        <f t="shared" si="985"/>
        <v>-3.0396576755558957E-2</v>
      </c>
      <c r="P739" s="35">
        <f t="shared" si="985"/>
        <v>4.4290411073649727E-2</v>
      </c>
      <c r="Q739" s="35">
        <f t="shared" si="985"/>
        <v>0.17676535799870097</v>
      </c>
      <c r="R739" s="35">
        <f t="shared" si="985"/>
        <v>3.5348975129564586E-2</v>
      </c>
      <c r="S739" s="35">
        <f t="shared" si="985"/>
        <v>3.6490879121890973E-2</v>
      </c>
      <c r="T739" s="35">
        <f t="shared" si="985"/>
        <v>1.1364189742568032E-2</v>
      </c>
      <c r="U739" s="35">
        <f t="shared" si="985"/>
        <v>8.5208869271589105E-3</v>
      </c>
      <c r="V739" s="35">
        <f t="shared" si="985"/>
        <v>-4.2574655723370602E-2</v>
      </c>
      <c r="W739" s="35">
        <f t="shared" si="985"/>
        <v>-3.2416366675683705E-2</v>
      </c>
      <c r="X739" s="35">
        <f t="shared" si="985"/>
        <v>1.8952273013474352E-2</v>
      </c>
      <c r="Y739" s="35">
        <f t="shared" si="985"/>
        <v>-2.1480611045828435E-2</v>
      </c>
      <c r="Z739" s="35">
        <f t="shared" si="985"/>
        <v>-3.6673487762953316E-2</v>
      </c>
      <c r="AA739" s="35">
        <f t="shared" si="985"/>
        <v>-9.9692892694688284E-3</v>
      </c>
      <c r="AB739" s="35">
        <f t="shared" si="985"/>
        <v>1.2903809574390745E-2</v>
      </c>
      <c r="AC739" s="35">
        <f t="shared" si="985"/>
        <v>3.2320204518118567E-2</v>
      </c>
      <c r="AD739" s="35">
        <f t="shared" si="985"/>
        <v>-1.5839317940956388E-2</v>
      </c>
      <c r="AE739" s="35">
        <f t="shared" si="985"/>
        <v>6.9648040429912905E-2</v>
      </c>
      <c r="AF739" s="35">
        <f t="shared" si="985"/>
        <v>3.9583245077688511E-2</v>
      </c>
      <c r="AG739" s="35">
        <f t="shared" si="985"/>
        <v>0.24093423478795328</v>
      </c>
      <c r="AH739" s="35">
        <f t="shared" si="985"/>
        <v>-7.9054754583558595E-2</v>
      </c>
      <c r="AI739" s="35">
        <f t="shared" si="985"/>
        <v>4.6066544728109449E-3</v>
      </c>
      <c r="AJ739" s="35">
        <f t="shared" si="985"/>
        <v>-9.8553040767641598E-3</v>
      </c>
    </row>
    <row r="740" spans="1:36">
      <c r="A740" s="2" t="str">
        <f t="shared" si="974"/>
        <v>YE Jul-06</v>
      </c>
      <c r="B740" s="35">
        <f t="shared" ref="B740:AJ740" si="986">IF(OR(B474="C",B486="C"),"C",(B486/B474)-1)</f>
        <v>-2.2242049468914504E-2</v>
      </c>
      <c r="C740" s="35">
        <f t="shared" si="986"/>
        <v>-4.2530695700261023E-2</v>
      </c>
      <c r="D740" s="35">
        <f t="shared" si="986"/>
        <v>-8.6195809981856053E-3</v>
      </c>
      <c r="E740" s="35">
        <f t="shared" si="986"/>
        <v>1.8033590086942164E-2</v>
      </c>
      <c r="F740" s="35">
        <f t="shared" si="986"/>
        <v>7.8185882392289852E-3</v>
      </c>
      <c r="G740" s="35">
        <f t="shared" si="986"/>
        <v>-6.4921856389754895E-2</v>
      </c>
      <c r="H740" s="35">
        <f t="shared" si="986"/>
        <v>-6.6859605620926632E-2</v>
      </c>
      <c r="I740" s="35">
        <f t="shared" si="986"/>
        <v>-7.3970137825421167E-2</v>
      </c>
      <c r="J740" s="35">
        <f t="shared" si="986"/>
        <v>2.5766196624589233E-2</v>
      </c>
      <c r="K740" s="35">
        <f t="shared" si="986"/>
        <v>-4.3585948648172668E-4</v>
      </c>
      <c r="L740" s="35">
        <f t="shared" si="986"/>
        <v>1.2252952439094855E-2</v>
      </c>
      <c r="M740" s="35">
        <f t="shared" si="986"/>
        <v>1.9363268517477827E-2</v>
      </c>
      <c r="N740" s="35">
        <f t="shared" si="986"/>
        <v>-2.2295539438687229E-2</v>
      </c>
      <c r="O740" s="35">
        <f t="shared" si="986"/>
        <v>-2.0410566795192819E-2</v>
      </c>
      <c r="P740" s="35">
        <f t="shared" si="986"/>
        <v>3.3793824068385714E-2</v>
      </c>
      <c r="Q740" s="35">
        <f t="shared" si="986"/>
        <v>0.16093483225792138</v>
      </c>
      <c r="R740" s="35">
        <f t="shared" si="986"/>
        <v>2.6523623396687679E-2</v>
      </c>
      <c r="S740" s="35">
        <f t="shared" si="986"/>
        <v>3.0532359398852904E-2</v>
      </c>
      <c r="T740" s="35">
        <f t="shared" si="986"/>
        <v>6.8575134880155542E-3</v>
      </c>
      <c r="U740" s="35">
        <f t="shared" si="986"/>
        <v>1.1771582228114363E-2</v>
      </c>
      <c r="V740" s="35">
        <f t="shared" si="986"/>
        <v>-4.3018751084626494E-2</v>
      </c>
      <c r="W740" s="35">
        <f t="shared" si="986"/>
        <v>-3.2083272935605645E-2</v>
      </c>
      <c r="X740" s="35">
        <f t="shared" si="986"/>
        <v>2.3563780345006613E-2</v>
      </c>
      <c r="Y740" s="35">
        <f t="shared" si="986"/>
        <v>-1.2306329534400029E-2</v>
      </c>
      <c r="Z740" s="35">
        <f t="shared" si="986"/>
        <v>-3.6254932553252739E-2</v>
      </c>
      <c r="AA740" s="35">
        <f t="shared" si="986"/>
        <v>-1.2045816172185475E-2</v>
      </c>
      <c r="AB740" s="35">
        <f t="shared" si="986"/>
        <v>1.8750492087237225E-2</v>
      </c>
      <c r="AC740" s="35">
        <f t="shared" si="986"/>
        <v>2.1788968293802613E-2</v>
      </c>
      <c r="AD740" s="35">
        <f t="shared" si="986"/>
        <v>-9.6274620299143798E-3</v>
      </c>
      <c r="AE740" s="35">
        <f t="shared" si="986"/>
        <v>5.9149151934976052E-2</v>
      </c>
      <c r="AF740" s="35">
        <f t="shared" si="986"/>
        <v>4.276697032030552E-2</v>
      </c>
      <c r="AG740" s="35">
        <f t="shared" si="986"/>
        <v>0.23992262247085283</v>
      </c>
      <c r="AH740" s="35">
        <f t="shared" si="986"/>
        <v>-7.1777573295962127E-2</v>
      </c>
      <c r="AI740" s="35">
        <f t="shared" si="986"/>
        <v>-3.589629957899354E-3</v>
      </c>
      <c r="AJ740" s="35">
        <f t="shared" si="986"/>
        <v>-1.4369146929354204E-2</v>
      </c>
    </row>
    <row r="741" spans="1:36">
      <c r="A741" s="2" t="str">
        <f t="shared" si="974"/>
        <v>YE Aug-06</v>
      </c>
      <c r="B741" s="35">
        <f t="shared" ref="B741:AJ741" si="987">IF(OR(B475="C",B487="C"),"C",(B487/B475)-1)</f>
        <v>-2.2695069155348579E-2</v>
      </c>
      <c r="C741" s="35">
        <f t="shared" si="987"/>
        <v>-3.8315075589883674E-2</v>
      </c>
      <c r="D741" s="35">
        <f t="shared" si="987"/>
        <v>-1.6011476790131485E-2</v>
      </c>
      <c r="E741" s="35">
        <f t="shared" si="987"/>
        <v>2.0661500070808803E-2</v>
      </c>
      <c r="F741" s="35">
        <f t="shared" si="987"/>
        <v>7.6431265779581814E-3</v>
      </c>
      <c r="G741" s="35">
        <f t="shared" si="987"/>
        <v>-5.2715236205720384E-2</v>
      </c>
      <c r="H741" s="35">
        <f t="shared" si="987"/>
        <v>-6.21363472647114E-2</v>
      </c>
      <c r="I741" s="35">
        <f t="shared" si="987"/>
        <v>-6.034489428038714E-2</v>
      </c>
      <c r="J741" s="35">
        <f t="shared" si="987"/>
        <v>1.6940810080363633E-2</v>
      </c>
      <c r="K741" s="35">
        <f t="shared" si="987"/>
        <v>-6.9911225933860788E-3</v>
      </c>
      <c r="L741" s="35">
        <f t="shared" si="987"/>
        <v>2.0640839024753221E-2</v>
      </c>
      <c r="M741" s="35">
        <f t="shared" si="987"/>
        <v>3.5585947526420858E-2</v>
      </c>
      <c r="N741" s="35">
        <f t="shared" si="987"/>
        <v>-3.6315804678641372E-2</v>
      </c>
      <c r="O741" s="35">
        <f t="shared" si="987"/>
        <v>-2.4228098685182498E-2</v>
      </c>
      <c r="P741" s="35">
        <f t="shared" si="987"/>
        <v>2.5819529047621526E-2</v>
      </c>
      <c r="Q741" s="35">
        <f t="shared" si="987"/>
        <v>0.12781730299245098</v>
      </c>
      <c r="R741" s="35">
        <f t="shared" si="987"/>
        <v>2.7330122670408796E-2</v>
      </c>
      <c r="S741" s="35">
        <f t="shared" si="987"/>
        <v>3.4375049231861743E-2</v>
      </c>
      <c r="T741" s="35">
        <f t="shared" si="987"/>
        <v>7.1790552975714572E-3</v>
      </c>
      <c r="U741" s="35">
        <f t="shared" si="987"/>
        <v>7.7847959107275599E-3</v>
      </c>
      <c r="V741" s="35">
        <f t="shared" si="987"/>
        <v>-4.2659351939653534E-2</v>
      </c>
      <c r="W741" s="35">
        <f t="shared" si="987"/>
        <v>-2.4751891588240649E-2</v>
      </c>
      <c r="X741" s="35">
        <f t="shared" si="987"/>
        <v>2.4137899766963233E-2</v>
      </c>
      <c r="Y741" s="35">
        <f t="shared" si="987"/>
        <v>7.6346613625861703E-3</v>
      </c>
      <c r="Z741" s="35">
        <f t="shared" si="987"/>
        <v>-3.4486845783915143E-2</v>
      </c>
      <c r="AA741" s="35">
        <f t="shared" si="987"/>
        <v>-8.4783998964970131E-3</v>
      </c>
      <c r="AB741" s="35">
        <f t="shared" si="987"/>
        <v>2.2404251304949385E-2</v>
      </c>
      <c r="AC741" s="35">
        <f t="shared" si="987"/>
        <v>2.4194986907165816E-2</v>
      </c>
      <c r="AD741" s="35">
        <f t="shared" si="987"/>
        <v>-9.7475918809568629E-3</v>
      </c>
      <c r="AE741" s="35">
        <f t="shared" si="987"/>
        <v>6.0215601263057028E-2</v>
      </c>
      <c r="AF741" s="35">
        <f t="shared" si="987"/>
        <v>3.6469898047428284E-2</v>
      </c>
      <c r="AG741" s="35">
        <f t="shared" si="987"/>
        <v>0.22318800667825611</v>
      </c>
      <c r="AH741" s="35">
        <f t="shared" si="987"/>
        <v>-6.6158322464131669E-2</v>
      </c>
      <c r="AI741" s="35">
        <f t="shared" si="987"/>
        <v>-1.7378998807938695E-2</v>
      </c>
      <c r="AJ741" s="35">
        <f t="shared" si="987"/>
        <v>-1.2615635642520551E-2</v>
      </c>
    </row>
    <row r="742" spans="1:36">
      <c r="A742" s="2" t="str">
        <f t="shared" si="974"/>
        <v>YE Sep-06</v>
      </c>
      <c r="B742" s="35">
        <f t="shared" ref="B742:AJ742" si="988">IF(OR(B476="C",B488="C"),"C",(B488/B476)-1)</f>
        <v>-1.8828947149277742E-2</v>
      </c>
      <c r="C742" s="35">
        <f t="shared" si="988"/>
        <v>-3.7119672324970043E-2</v>
      </c>
      <c r="D742" s="35">
        <f t="shared" si="988"/>
        <v>-2.5730897694940413E-2</v>
      </c>
      <c r="E742" s="35">
        <f t="shared" si="988"/>
        <v>1.1498828518102133E-2</v>
      </c>
      <c r="F742" s="35">
        <f t="shared" si="988"/>
        <v>1.618219924797426E-2</v>
      </c>
      <c r="G742" s="35">
        <f t="shared" si="988"/>
        <v>-4.0711323110096731E-2</v>
      </c>
      <c r="H742" s="35">
        <f t="shared" si="988"/>
        <v>-4.4949901224739297E-2</v>
      </c>
      <c r="I742" s="35">
        <f t="shared" si="988"/>
        <v>-6.3687557610825785E-2</v>
      </c>
      <c r="J742" s="35">
        <f t="shared" si="988"/>
        <v>1.9521294057958105E-2</v>
      </c>
      <c r="K742" s="35">
        <f t="shared" si="988"/>
        <v>1.642650421202152E-2</v>
      </c>
      <c r="L742" s="35">
        <f t="shared" si="988"/>
        <v>1.6968636516928148E-2</v>
      </c>
      <c r="M742" s="35">
        <f t="shared" si="988"/>
        <v>4.421191657732737E-2</v>
      </c>
      <c r="N742" s="35">
        <f t="shared" si="988"/>
        <v>-2.7942749673726675E-2</v>
      </c>
      <c r="O742" s="35">
        <f t="shared" si="988"/>
        <v>-1.8218748076567981E-2</v>
      </c>
      <c r="P742" s="35">
        <f t="shared" si="988"/>
        <v>2.2438943328815464E-2</v>
      </c>
      <c r="Q742" s="35">
        <f t="shared" si="988"/>
        <v>0.1075952075310227</v>
      </c>
      <c r="R742" s="35">
        <f t="shared" si="988"/>
        <v>3.4352613556101641E-2</v>
      </c>
      <c r="S742" s="35">
        <f t="shared" si="988"/>
        <v>4.2192834699722015E-2</v>
      </c>
      <c r="T742" s="35">
        <f t="shared" si="988"/>
        <v>2.1470785604125187E-3</v>
      </c>
      <c r="U742" s="35">
        <f t="shared" si="988"/>
        <v>1.8530304912261153E-2</v>
      </c>
      <c r="V742" s="35">
        <f t="shared" si="988"/>
        <v>-3.5703405025798052E-2</v>
      </c>
      <c r="W742" s="35">
        <f t="shared" si="988"/>
        <v>5.8695667565864529E-3</v>
      </c>
      <c r="X742" s="35">
        <f t="shared" si="988"/>
        <v>3.224911765243732E-2</v>
      </c>
      <c r="Y742" s="35">
        <f t="shared" si="988"/>
        <v>2.1722970516228512E-2</v>
      </c>
      <c r="Z742" s="35">
        <f t="shared" si="988"/>
        <v>-2.5731698623541854E-2</v>
      </c>
      <c r="AA742" s="35">
        <f t="shared" si="988"/>
        <v>3.328200944987536E-3</v>
      </c>
      <c r="AB742" s="35">
        <f t="shared" si="988"/>
        <v>1.7161136177396896E-2</v>
      </c>
      <c r="AC742" s="35">
        <f t="shared" si="988"/>
        <v>2.1809811140534485E-2</v>
      </c>
      <c r="AD742" s="35">
        <f t="shared" si="988"/>
        <v>-1.1066752376763578E-2</v>
      </c>
      <c r="AE742" s="35">
        <f t="shared" si="988"/>
        <v>4.7563596606184033E-2</v>
      </c>
      <c r="AF742" s="35">
        <f t="shared" si="988"/>
        <v>2.3207913426555482E-2</v>
      </c>
      <c r="AG742" s="35">
        <f t="shared" si="988"/>
        <v>0.21556712469062056</v>
      </c>
      <c r="AH742" s="35">
        <f t="shared" si="988"/>
        <v>-5.1399449854359958E-2</v>
      </c>
      <c r="AI742" s="35">
        <f t="shared" si="988"/>
        <v>-2.7731261768936255E-2</v>
      </c>
      <c r="AJ742" s="35">
        <f t="shared" si="988"/>
        <v>-8.7305887705015905E-3</v>
      </c>
    </row>
    <row r="743" spans="1:36">
      <c r="A743" s="2" t="str">
        <f t="shared" si="974"/>
        <v>YE Oct-06</v>
      </c>
      <c r="B743" s="35">
        <f t="shared" ref="B743:AJ743" si="989">IF(OR(B477="C",B489="C"),"C",(B489/B477)-1)</f>
        <v>-1.0200964286223746E-2</v>
      </c>
      <c r="C743" s="35">
        <f t="shared" si="989"/>
        <v>-2.470043803657973E-2</v>
      </c>
      <c r="D743" s="35">
        <f t="shared" si="989"/>
        <v>-3.3523770752032833E-2</v>
      </c>
      <c r="E743" s="35">
        <f t="shared" si="989"/>
        <v>3.1633544673701497E-3</v>
      </c>
      <c r="F743" s="35">
        <f t="shared" si="989"/>
        <v>1.6574622154799989E-2</v>
      </c>
      <c r="G743" s="35">
        <f t="shared" si="989"/>
        <v>-3.6362626492385308E-2</v>
      </c>
      <c r="H743" s="35">
        <f t="shared" si="989"/>
        <v>-4.3990103938255087E-2</v>
      </c>
      <c r="I743" s="35">
        <f t="shared" si="989"/>
        <v>-6.1866814924635527E-2</v>
      </c>
      <c r="J743" s="35">
        <f t="shared" si="989"/>
        <v>2.8427292818665517E-2</v>
      </c>
      <c r="K743" s="35">
        <f t="shared" si="989"/>
        <v>1.066875524897859E-2</v>
      </c>
      <c r="L743" s="35">
        <f t="shared" si="989"/>
        <v>6.8371683515278114E-4</v>
      </c>
      <c r="M743" s="35">
        <f t="shared" si="989"/>
        <v>5.7205720572057306E-2</v>
      </c>
      <c r="N743" s="35">
        <f t="shared" si="989"/>
        <v>-4.5085181081742198E-2</v>
      </c>
      <c r="O743" s="35">
        <f t="shared" si="989"/>
        <v>-2.2171790392565671E-2</v>
      </c>
      <c r="P743" s="35">
        <f t="shared" si="989"/>
        <v>1.001994711694576E-2</v>
      </c>
      <c r="Q743" s="35">
        <f t="shared" si="989"/>
        <v>7.9185781622348017E-2</v>
      </c>
      <c r="R743" s="35">
        <f t="shared" si="989"/>
        <v>3.8287896855494941E-2</v>
      </c>
      <c r="S743" s="35">
        <f t="shared" si="989"/>
        <v>4.7931175008925964E-2</v>
      </c>
      <c r="T743" s="35">
        <f t="shared" si="989"/>
        <v>1.5161151194835742E-3</v>
      </c>
      <c r="U743" s="35">
        <f t="shared" si="989"/>
        <v>1.6029526772511238E-2</v>
      </c>
      <c r="V743" s="35">
        <f t="shared" si="989"/>
        <v>-3.6987688081335235E-2</v>
      </c>
      <c r="W743" s="35">
        <f t="shared" si="989"/>
        <v>1.0402197079750097E-2</v>
      </c>
      <c r="X743" s="35">
        <f t="shared" si="989"/>
        <v>1.9455840223628895E-2</v>
      </c>
      <c r="Y743" s="35">
        <f t="shared" si="989"/>
        <v>5.9623679235245586E-2</v>
      </c>
      <c r="Z743" s="35">
        <f t="shared" si="989"/>
        <v>-2.5486312168672143E-2</v>
      </c>
      <c r="AA743" s="35">
        <f t="shared" si="989"/>
        <v>1.1003653344592301E-3</v>
      </c>
      <c r="AB743" s="35">
        <f t="shared" si="989"/>
        <v>2.1591954193491025E-2</v>
      </c>
      <c r="AC743" s="35">
        <f t="shared" si="989"/>
        <v>2.2565401587995026E-2</v>
      </c>
      <c r="AD743" s="35">
        <f t="shared" si="989"/>
        <v>6.7395257947722165E-4</v>
      </c>
      <c r="AE743" s="35">
        <f t="shared" si="989"/>
        <v>4.5334580563257898E-2</v>
      </c>
      <c r="AF743" s="35">
        <f t="shared" si="989"/>
        <v>2.1960471382807656E-2</v>
      </c>
      <c r="AG743" s="35">
        <f t="shared" si="989"/>
        <v>0.19214017355454338</v>
      </c>
      <c r="AH743" s="35">
        <f t="shared" si="989"/>
        <v>-2.8483121408054091E-2</v>
      </c>
      <c r="AI743" s="35">
        <f t="shared" si="989"/>
        <v>-4.0448164097290462E-2</v>
      </c>
      <c r="AJ743" s="35">
        <f t="shared" si="989"/>
        <v>-6.7725183448660298E-3</v>
      </c>
    </row>
    <row r="744" spans="1:36">
      <c r="A744" s="2" t="str">
        <f t="shared" si="974"/>
        <v>YE Nov-06</v>
      </c>
      <c r="B744" s="35">
        <f t="shared" ref="B744:AJ744" si="990">IF(OR(B478="C",B490="C"),"C",(B490/B478)-1)</f>
        <v>-2.9726328378548716E-3</v>
      </c>
      <c r="C744" s="35">
        <f t="shared" si="990"/>
        <v>-1.9157073622654841E-2</v>
      </c>
      <c r="D744" s="35">
        <f t="shared" si="990"/>
        <v>-2.7127116170461152E-2</v>
      </c>
      <c r="E744" s="35">
        <f t="shared" si="990"/>
        <v>1.4542705620997465E-2</v>
      </c>
      <c r="F744" s="35">
        <f t="shared" si="990"/>
        <v>1.4920518047595754E-2</v>
      </c>
      <c r="G744" s="35">
        <f t="shared" si="990"/>
        <v>-3.4699014385560112E-2</v>
      </c>
      <c r="H744" s="35">
        <f t="shared" si="990"/>
        <v>-2.9610595933078465E-2</v>
      </c>
      <c r="I744" s="35">
        <f t="shared" si="990"/>
        <v>-4.170358280873554E-2</v>
      </c>
      <c r="J744" s="35">
        <f t="shared" si="990"/>
        <v>4.2363849674158738E-2</v>
      </c>
      <c r="K744" s="35">
        <f t="shared" si="990"/>
        <v>1.1342047699422597E-2</v>
      </c>
      <c r="L744" s="35">
        <f t="shared" si="990"/>
        <v>6.604078677446612E-3</v>
      </c>
      <c r="M744" s="35">
        <f t="shared" si="990"/>
        <v>7.8946774921064611E-2</v>
      </c>
      <c r="N744" s="35">
        <f t="shared" si="990"/>
        <v>-5.6368851740310699E-2</v>
      </c>
      <c r="O744" s="35">
        <f t="shared" si="990"/>
        <v>-3.0078844442605002E-2</v>
      </c>
      <c r="P744" s="35">
        <f t="shared" si="990"/>
        <v>-3.8508030582007358E-3</v>
      </c>
      <c r="Q744" s="35">
        <f t="shared" si="990"/>
        <v>3.7862790104565169E-2</v>
      </c>
      <c r="R744" s="35">
        <f t="shared" si="990"/>
        <v>4.7157409545062423E-2</v>
      </c>
      <c r="S744" s="35">
        <f t="shared" si="990"/>
        <v>5.8194116184536515E-2</v>
      </c>
      <c r="T744" s="35">
        <f t="shared" si="990"/>
        <v>1.3734976221992712E-2</v>
      </c>
      <c r="U744" s="35">
        <f t="shared" si="990"/>
        <v>1.4979944882534291E-2</v>
      </c>
      <c r="V744" s="35">
        <f t="shared" si="990"/>
        <v>-2.7104020918963245E-2</v>
      </c>
      <c r="W744" s="35">
        <f t="shared" si="990"/>
        <v>1.8794048551292075E-2</v>
      </c>
      <c r="X744" s="35">
        <f t="shared" si="990"/>
        <v>1.4589071470159753E-2</v>
      </c>
      <c r="Y744" s="35">
        <f t="shared" si="990"/>
        <v>7.5546138972312438E-2</v>
      </c>
      <c r="Z744" s="35">
        <f t="shared" si="990"/>
        <v>-1.6361620214051631E-2</v>
      </c>
      <c r="AA744" s="35">
        <f t="shared" si="990"/>
        <v>3.0948709330909097E-3</v>
      </c>
      <c r="AB744" s="35">
        <f t="shared" si="990"/>
        <v>2.2813868555437766E-2</v>
      </c>
      <c r="AC744" s="35">
        <f t="shared" si="990"/>
        <v>2.0297083320756526E-2</v>
      </c>
      <c r="AD744" s="35">
        <f t="shared" si="990"/>
        <v>9.3671869145508513E-3</v>
      </c>
      <c r="AE744" s="35">
        <f t="shared" si="990"/>
        <v>5.768772436804559E-2</v>
      </c>
      <c r="AF744" s="35">
        <f t="shared" si="990"/>
        <v>1.2392967476358985E-2</v>
      </c>
      <c r="AG744" s="35">
        <f t="shared" si="990"/>
        <v>0.1793487181170601</v>
      </c>
      <c r="AH744" s="35">
        <f t="shared" si="990"/>
        <v>-1.6569005698615302E-2</v>
      </c>
      <c r="AI744" s="35">
        <f t="shared" si="990"/>
        <v>-3.9685336286547135E-2</v>
      </c>
      <c r="AJ744" s="35">
        <f t="shared" si="990"/>
        <v>-1.937437038506129E-3</v>
      </c>
    </row>
    <row r="745" spans="1:36">
      <c r="A745" s="2" t="str">
        <f t="shared" si="974"/>
        <v>YE Dec-06</v>
      </c>
      <c r="B745" s="35">
        <f t="shared" ref="B745:AJ745" si="991">IF(OR(B479="C",B491="C"),"C",(B491/B479)-1)</f>
        <v>1.6758842311730193E-2</v>
      </c>
      <c r="C745" s="35">
        <f t="shared" si="991"/>
        <v>-1.1366937668140897E-2</v>
      </c>
      <c r="D745" s="35">
        <f t="shared" si="991"/>
        <v>-1.4683138757275449E-2</v>
      </c>
      <c r="E745" s="35">
        <f t="shared" si="991"/>
        <v>2.2378273889076095E-2</v>
      </c>
      <c r="F745" s="35">
        <f t="shared" si="991"/>
        <v>1.7780993865578854E-2</v>
      </c>
      <c r="G745" s="35">
        <f t="shared" si="991"/>
        <v>-2.2989923783491961E-2</v>
      </c>
      <c r="H745" s="35">
        <f t="shared" si="991"/>
        <v>-3.0125989706309531E-2</v>
      </c>
      <c r="I745" s="35">
        <f t="shared" si="991"/>
        <v>-1.3424361807008678E-2</v>
      </c>
      <c r="J745" s="35">
        <f t="shared" si="991"/>
        <v>4.7386888493716306E-2</v>
      </c>
      <c r="K745" s="35">
        <f t="shared" si="991"/>
        <v>-4.2422562435148192E-3</v>
      </c>
      <c r="L745" s="35">
        <f t="shared" si="991"/>
        <v>2.0406267777601572E-2</v>
      </c>
      <c r="M745" s="35">
        <f t="shared" si="991"/>
        <v>7.6019286597269309E-2</v>
      </c>
      <c r="N745" s="35">
        <f t="shared" si="991"/>
        <v>-5.3696080507333988E-2</v>
      </c>
      <c r="O745" s="35">
        <f t="shared" si="991"/>
        <v>-2.0956037707304143E-2</v>
      </c>
      <c r="P745" s="35">
        <f t="shared" si="991"/>
        <v>-1.3963501944734946E-2</v>
      </c>
      <c r="Q745" s="35">
        <f t="shared" si="991"/>
        <v>4.1476537844689298E-2</v>
      </c>
      <c r="R745" s="35">
        <f t="shared" si="991"/>
        <v>5.3400905386781217E-2</v>
      </c>
      <c r="S745" s="35">
        <f t="shared" si="991"/>
        <v>6.4038182890685968E-2</v>
      </c>
      <c r="T745" s="35">
        <f t="shared" si="991"/>
        <v>1.6985053798979077E-2</v>
      </c>
      <c r="U745" s="35">
        <f t="shared" si="991"/>
        <v>3.0966009347644485E-2</v>
      </c>
      <c r="V745" s="35">
        <f t="shared" si="991"/>
        <v>-1.566598288755483E-2</v>
      </c>
      <c r="W745" s="35">
        <f t="shared" si="991"/>
        <v>2.955438612743122E-2</v>
      </c>
      <c r="X745" s="35">
        <f t="shared" si="991"/>
        <v>1.5398686538519168E-2</v>
      </c>
      <c r="Y745" s="35">
        <f t="shared" si="991"/>
        <v>8.1412100789288955E-2</v>
      </c>
      <c r="Z745" s="35">
        <f t="shared" si="991"/>
        <v>-5.9169436200665615E-3</v>
      </c>
      <c r="AA745" s="35">
        <f t="shared" si="991"/>
        <v>1.1422979198936645E-2</v>
      </c>
      <c r="AB745" s="35">
        <f t="shared" si="991"/>
        <v>2.2962681936919305E-2</v>
      </c>
      <c r="AC745" s="35">
        <f t="shared" si="991"/>
        <v>2.0375426832888843E-2</v>
      </c>
      <c r="AD745" s="35">
        <f t="shared" si="991"/>
        <v>1.6581606439458829E-2</v>
      </c>
      <c r="AE745" s="35">
        <f t="shared" si="991"/>
        <v>5.646822130772744E-2</v>
      </c>
      <c r="AF745" s="35">
        <f t="shared" si="991"/>
        <v>1.0781368254477952E-2</v>
      </c>
      <c r="AG745" s="35">
        <f t="shared" si="991"/>
        <v>0.20132465272182287</v>
      </c>
      <c r="AH745" s="35">
        <f t="shared" si="991"/>
        <v>2.3918187174427619E-3</v>
      </c>
      <c r="AI745" s="35">
        <f t="shared" si="991"/>
        <v>-2.7860655189202777E-2</v>
      </c>
      <c r="AJ745" s="35">
        <f t="shared" si="991"/>
        <v>5.8097625795010543E-3</v>
      </c>
    </row>
    <row r="746" spans="1:36">
      <c r="A746" s="2" t="str">
        <f t="shared" si="974"/>
        <v>YE Jan-07</v>
      </c>
      <c r="B746" s="35">
        <f t="shared" ref="B746:AJ746" si="992">IF(OR(B480="C",B492="C"),"C",(B492/B480)-1)</f>
        <v>5.440624615073153E-2</v>
      </c>
      <c r="C746" s="35">
        <f t="shared" si="992"/>
        <v>2.72145935360113E-3</v>
      </c>
      <c r="D746" s="35">
        <f t="shared" si="992"/>
        <v>-1.9766001547174561E-3</v>
      </c>
      <c r="E746" s="35">
        <f t="shared" si="992"/>
        <v>2.013786130974049E-2</v>
      </c>
      <c r="F746" s="35">
        <f t="shared" si="992"/>
        <v>4.0462657147770642E-2</v>
      </c>
      <c r="G746" s="35">
        <f t="shared" si="992"/>
        <v>-1.1233445236145112E-2</v>
      </c>
      <c r="H746" s="35">
        <f t="shared" si="992"/>
        <v>-1.3400549746807267E-2</v>
      </c>
      <c r="I746" s="35">
        <f t="shared" si="992"/>
        <v>8.2958083631859081E-2</v>
      </c>
      <c r="J746" s="35">
        <f t="shared" si="992"/>
        <v>7.1519003996993735E-3</v>
      </c>
      <c r="K746" s="35">
        <f t="shared" si="992"/>
        <v>-2.970477161838081E-2</v>
      </c>
      <c r="L746" s="35">
        <f t="shared" si="992"/>
        <v>4.4738531140663174E-2</v>
      </c>
      <c r="M746" s="35">
        <f t="shared" si="992"/>
        <v>9.0603556139080998E-2</v>
      </c>
      <c r="N746" s="35">
        <f t="shared" si="992"/>
        <v>-4.0264582907408641E-2</v>
      </c>
      <c r="O746" s="35">
        <f t="shared" si="992"/>
        <v>-4.1961167043353176E-2</v>
      </c>
      <c r="P746" s="35">
        <f t="shared" si="992"/>
        <v>-2.9662317535234961E-2</v>
      </c>
      <c r="Q746" s="35">
        <f t="shared" si="992"/>
        <v>1.7985463803227519E-2</v>
      </c>
      <c r="R746" s="35">
        <f t="shared" si="992"/>
        <v>5.6660723687359305E-2</v>
      </c>
      <c r="S746" s="35">
        <f t="shared" si="992"/>
        <v>7.6393448897404959E-2</v>
      </c>
      <c r="T746" s="35">
        <f t="shared" si="992"/>
        <v>7.8381998784888829E-3</v>
      </c>
      <c r="U746" s="35">
        <f t="shared" si="992"/>
        <v>9.5164838336936342E-3</v>
      </c>
      <c r="V746" s="35">
        <f t="shared" si="992"/>
        <v>-1.1841036668522431E-2</v>
      </c>
      <c r="W746" s="35">
        <f t="shared" si="992"/>
        <v>4.7579706604979899E-2</v>
      </c>
      <c r="X746" s="35">
        <f t="shared" si="992"/>
        <v>2.9740702842036004E-2</v>
      </c>
      <c r="Y746" s="35">
        <f t="shared" si="992"/>
        <v>8.5511149151953347E-3</v>
      </c>
      <c r="Z746" s="35">
        <f t="shared" si="992"/>
        <v>-4.4159652452686604E-3</v>
      </c>
      <c r="AA746" s="35">
        <f t="shared" si="992"/>
        <v>1.3784685571677002E-2</v>
      </c>
      <c r="AB746" s="35">
        <f t="shared" si="992"/>
        <v>-2.0926627962816191E-3</v>
      </c>
      <c r="AC746" s="35">
        <f t="shared" si="992"/>
        <v>1.4472586319143499E-2</v>
      </c>
      <c r="AD746" s="35">
        <f t="shared" si="992"/>
        <v>1.5207633419617839E-2</v>
      </c>
      <c r="AE746" s="35">
        <f t="shared" si="992"/>
        <v>7.1414983615148087E-2</v>
      </c>
      <c r="AF746" s="35">
        <f t="shared" si="992"/>
        <v>2.3933937320652632E-3</v>
      </c>
      <c r="AG746" s="35">
        <f t="shared" si="992"/>
        <v>0.21145898559799625</v>
      </c>
      <c r="AH746" s="35">
        <f t="shared" si="992"/>
        <v>2.402720654252577E-2</v>
      </c>
      <c r="AI746" s="35">
        <f t="shared" si="992"/>
        <v>-5.4999715569713836E-2</v>
      </c>
      <c r="AJ746" s="35">
        <f t="shared" si="992"/>
        <v>1.1588814608313847E-2</v>
      </c>
    </row>
    <row r="747" spans="1:36">
      <c r="A747" s="2" t="str">
        <f t="shared" si="974"/>
        <v>YE Feb-07</v>
      </c>
      <c r="B747" s="35">
        <f t="shared" ref="B747:AJ747" si="993">IF(OR(B481="C",B493="C"),"C",(B493/B481)-1)</f>
        <v>5.66308773362032E-2</v>
      </c>
      <c r="C747" s="35">
        <f t="shared" si="993"/>
        <v>1.0193028389055447E-2</v>
      </c>
      <c r="D747" s="35">
        <f t="shared" si="993"/>
        <v>1.7380707461054357E-2</v>
      </c>
      <c r="E747" s="35">
        <f t="shared" si="993"/>
        <v>2.0526245146538002E-2</v>
      </c>
      <c r="F747" s="35">
        <f t="shared" si="993"/>
        <v>3.8016234231455392E-2</v>
      </c>
      <c r="G747" s="35">
        <f t="shared" si="993"/>
        <v>-1.2682211107499675E-2</v>
      </c>
      <c r="H747" s="35">
        <f t="shared" si="993"/>
        <v>-1.20452067484067E-2</v>
      </c>
      <c r="I747" s="35">
        <f t="shared" si="993"/>
        <v>0.10072414150845521</v>
      </c>
      <c r="J747" s="35">
        <f t="shared" si="993"/>
        <v>1.1046597665328894E-2</v>
      </c>
      <c r="K747" s="35">
        <f t="shared" si="993"/>
        <v>-1.6427931713650423E-2</v>
      </c>
      <c r="L747" s="35">
        <f t="shared" si="993"/>
        <v>3.4624330437199813E-2</v>
      </c>
      <c r="M747" s="35">
        <f t="shared" si="993"/>
        <v>0.10665750774536331</v>
      </c>
      <c r="N747" s="35">
        <f t="shared" si="993"/>
        <v>-1.7486858344379907E-2</v>
      </c>
      <c r="O747" s="35">
        <f t="shared" si="993"/>
        <v>-2.0644193982008119E-2</v>
      </c>
      <c r="P747" s="35">
        <f t="shared" si="993"/>
        <v>-1.2754909887063848E-3</v>
      </c>
      <c r="Q747" s="35">
        <f t="shared" si="993"/>
        <v>2.7630520483059584E-3</v>
      </c>
      <c r="R747" s="35">
        <f t="shared" si="993"/>
        <v>6.0582009400185877E-2</v>
      </c>
      <c r="S747" s="35">
        <f t="shared" si="993"/>
        <v>7.9259770927374573E-2</v>
      </c>
      <c r="T747" s="35">
        <f t="shared" si="993"/>
        <v>3.5213724920035716E-3</v>
      </c>
      <c r="U747" s="35">
        <f t="shared" si="993"/>
        <v>1.7989599290493263E-3</v>
      </c>
      <c r="V747" s="35">
        <f t="shared" si="993"/>
        <v>-7.9305619237494129E-3</v>
      </c>
      <c r="W747" s="35">
        <f t="shared" si="993"/>
        <v>4.7186111420432608E-2</v>
      </c>
      <c r="X747" s="35">
        <f t="shared" si="993"/>
        <v>3.3106602904921623E-2</v>
      </c>
      <c r="Y747" s="35">
        <f t="shared" si="993"/>
        <v>6.5278409800217929E-3</v>
      </c>
      <c r="Z747" s="35">
        <f t="shared" si="993"/>
        <v>-1.0759214186005783E-3</v>
      </c>
      <c r="AA747" s="35">
        <f t="shared" si="993"/>
        <v>2.812738643165269E-2</v>
      </c>
      <c r="AB747" s="35">
        <f t="shared" si="993"/>
        <v>1.9722390806397927E-2</v>
      </c>
      <c r="AC747" s="35">
        <f t="shared" si="993"/>
        <v>1.2758677893413672E-2</v>
      </c>
      <c r="AD747" s="35">
        <f t="shared" si="993"/>
        <v>2.1946131284339199E-2</v>
      </c>
      <c r="AE747" s="35">
        <f t="shared" si="993"/>
        <v>9.7833609689279788E-2</v>
      </c>
      <c r="AF747" s="35">
        <f t="shared" si="993"/>
        <v>-1.2834213759421287E-2</v>
      </c>
      <c r="AG747" s="35">
        <f t="shared" si="993"/>
        <v>0.20657448394408195</v>
      </c>
      <c r="AH747" s="35">
        <f t="shared" si="993"/>
        <v>3.8995757261609976E-2</v>
      </c>
      <c r="AI747" s="35">
        <f t="shared" si="993"/>
        <v>-5.4903467180659749E-2</v>
      </c>
      <c r="AJ747" s="35">
        <f t="shared" si="993"/>
        <v>1.5430563445740342E-2</v>
      </c>
    </row>
    <row r="748" spans="1:36">
      <c r="A748" s="2" t="str">
        <f t="shared" si="974"/>
        <v>YE Mar-07</v>
      </c>
      <c r="B748" s="35">
        <f t="shared" ref="B748:AJ748" si="994">IF(OR(B482="C",B494="C"),"C",(B494/B482)-1)</f>
        <v>7.3008956491360744E-2</v>
      </c>
      <c r="C748" s="35">
        <f t="shared" si="994"/>
        <v>2.9635042414928758E-2</v>
      </c>
      <c r="D748" s="35">
        <f t="shared" si="994"/>
        <v>4.6967190060698716E-2</v>
      </c>
      <c r="E748" s="35">
        <f t="shared" si="994"/>
        <v>3.071184183222897E-2</v>
      </c>
      <c r="F748" s="35">
        <f t="shared" si="994"/>
        <v>8.0440894003989127E-2</v>
      </c>
      <c r="G748" s="35">
        <f t="shared" si="994"/>
        <v>-6.3217888272704137E-4</v>
      </c>
      <c r="H748" s="35">
        <f t="shared" si="994"/>
        <v>-6.5024037887717601E-4</v>
      </c>
      <c r="I748" s="35">
        <f t="shared" si="994"/>
        <v>0.12395991675146467</v>
      </c>
      <c r="J748" s="35">
        <f t="shared" si="994"/>
        <v>2.1686416518092999E-2</v>
      </c>
      <c r="K748" s="35">
        <f t="shared" si="994"/>
        <v>5.8741399714039577E-3</v>
      </c>
      <c r="L748" s="35">
        <f t="shared" si="994"/>
        <v>3.9660899310891784E-2</v>
      </c>
      <c r="M748" s="35">
        <f t="shared" si="994"/>
        <v>0.12635172468229539</v>
      </c>
      <c r="N748" s="35">
        <f t="shared" si="994"/>
        <v>-1.3400328873881651E-2</v>
      </c>
      <c r="O748" s="35">
        <f t="shared" si="994"/>
        <v>-1.7868545234622002E-2</v>
      </c>
      <c r="P748" s="35">
        <f t="shared" si="994"/>
        <v>1.2557129395877054E-2</v>
      </c>
      <c r="Q748" s="35">
        <f t="shared" si="994"/>
        <v>1.0005245083970715E-2</v>
      </c>
      <c r="R748" s="35">
        <f t="shared" si="994"/>
        <v>6.695983678412798E-2</v>
      </c>
      <c r="S748" s="35">
        <f t="shared" si="994"/>
        <v>8.3970258801624231E-2</v>
      </c>
      <c r="T748" s="35">
        <f t="shared" si="994"/>
        <v>1.1909078150218688E-2</v>
      </c>
      <c r="U748" s="35">
        <f t="shared" si="994"/>
        <v>1.7013755982887124E-2</v>
      </c>
      <c r="V748" s="35">
        <f t="shared" si="994"/>
        <v>3.8511398243923356E-3</v>
      </c>
      <c r="W748" s="35">
        <f t="shared" si="994"/>
        <v>6.4728957979820034E-2</v>
      </c>
      <c r="X748" s="35">
        <f t="shared" si="994"/>
        <v>2.7784340594433576E-2</v>
      </c>
      <c r="Y748" s="35">
        <f t="shared" si="994"/>
        <v>2.3367916218067997E-2</v>
      </c>
      <c r="Z748" s="35">
        <f t="shared" si="994"/>
        <v>1.0098852960920501E-2</v>
      </c>
      <c r="AA748" s="35">
        <f t="shared" si="994"/>
        <v>4.1047868198635706E-2</v>
      </c>
      <c r="AB748" s="35">
        <f t="shared" si="994"/>
        <v>4.6118093092795354E-2</v>
      </c>
      <c r="AC748" s="35">
        <f t="shared" si="994"/>
        <v>1.9284497594212135E-2</v>
      </c>
      <c r="AD748" s="35">
        <f t="shared" si="994"/>
        <v>4.0000979730084429E-2</v>
      </c>
      <c r="AE748" s="35">
        <f t="shared" si="994"/>
        <v>0.16074124044471438</v>
      </c>
      <c r="AF748" s="35">
        <f t="shared" si="994"/>
        <v>-1.9999864637125775E-3</v>
      </c>
      <c r="AG748" s="35">
        <f t="shared" si="994"/>
        <v>0.23431332823075657</v>
      </c>
      <c r="AH748" s="35">
        <f t="shared" si="994"/>
        <v>6.5543362900791546E-2</v>
      </c>
      <c r="AI748" s="35">
        <f t="shared" si="994"/>
        <v>-2.8032081467372016E-2</v>
      </c>
      <c r="AJ748" s="35">
        <f t="shared" si="994"/>
        <v>3.0295728391442678E-2</v>
      </c>
    </row>
    <row r="749" spans="1:36">
      <c r="A749" s="2" t="str">
        <f t="shared" si="974"/>
        <v>YE Apr-07</v>
      </c>
      <c r="B749" s="35">
        <f t="shared" ref="B749:AJ749" si="995">IF(OR(B483="C",B495="C"),"C",(B495/B483)-1)</f>
        <v>6.0569333141356374E-2</v>
      </c>
      <c r="C749" s="35">
        <f t="shared" si="995"/>
        <v>3.8593864344575124E-2</v>
      </c>
      <c r="D749" s="35">
        <f t="shared" si="995"/>
        <v>4.7084557940870519E-2</v>
      </c>
      <c r="E749" s="35">
        <f t="shared" si="995"/>
        <v>4.2365326076706067E-2</v>
      </c>
      <c r="F749" s="35">
        <f t="shared" si="995"/>
        <v>8.7180949253625295E-2</v>
      </c>
      <c r="G749" s="35">
        <f t="shared" si="995"/>
        <v>-2.7669011955162581E-3</v>
      </c>
      <c r="H749" s="35">
        <f t="shared" si="995"/>
        <v>-5.8624184214235431E-3</v>
      </c>
      <c r="I749" s="35">
        <f t="shared" si="995"/>
        <v>0.13484072798163793</v>
      </c>
      <c r="J749" s="35">
        <f t="shared" si="995"/>
        <v>3.2483974591915432E-2</v>
      </c>
      <c r="K749" s="35">
        <f t="shared" si="995"/>
        <v>1.974642578242336E-2</v>
      </c>
      <c r="L749" s="35">
        <f t="shared" si="995"/>
        <v>3.1988477626684331E-2</v>
      </c>
      <c r="M749" s="35">
        <f t="shared" si="995"/>
        <v>0.13203171501409439</v>
      </c>
      <c r="N749" s="35">
        <f t="shared" si="995"/>
        <v>2.1177270472749754E-4</v>
      </c>
      <c r="O749" s="35">
        <f t="shared" si="995"/>
        <v>-3.2606569696220999E-2</v>
      </c>
      <c r="P749" s="35">
        <f t="shared" si="995"/>
        <v>4.63730207854951E-3</v>
      </c>
      <c r="Q749" s="35">
        <f t="shared" si="995"/>
        <v>-3.2156930422527097E-2</v>
      </c>
      <c r="R749" s="35">
        <f t="shared" si="995"/>
        <v>7.0793770421899715E-2</v>
      </c>
      <c r="S749" s="35">
        <f t="shared" si="995"/>
        <v>8.6965609712937209E-2</v>
      </c>
      <c r="T749" s="35">
        <f t="shared" si="995"/>
        <v>1.6229052233845298E-2</v>
      </c>
      <c r="U749" s="35">
        <f t="shared" si="995"/>
        <v>1.2925780918597418E-2</v>
      </c>
      <c r="V749" s="35">
        <f t="shared" si="995"/>
        <v>4.2487301601614735E-3</v>
      </c>
      <c r="W749" s="35">
        <f t="shared" si="995"/>
        <v>5.5102932205164157E-2</v>
      </c>
      <c r="X749" s="35">
        <f t="shared" si="995"/>
        <v>2.5638918804710586E-2</v>
      </c>
      <c r="Y749" s="35">
        <f t="shared" si="995"/>
        <v>2.5757533072279237E-4</v>
      </c>
      <c r="Z749" s="35">
        <f t="shared" si="995"/>
        <v>8.5435772570066071E-3</v>
      </c>
      <c r="AA749" s="35">
        <f t="shared" si="995"/>
        <v>3.0399014452491935E-2</v>
      </c>
      <c r="AB749" s="35">
        <f t="shared" si="995"/>
        <v>3.4181761399125543E-2</v>
      </c>
      <c r="AC749" s="35">
        <f t="shared" si="995"/>
        <v>7.0991657654337903E-3</v>
      </c>
      <c r="AD749" s="35">
        <f t="shared" si="995"/>
        <v>2.6083577490749521E-2</v>
      </c>
      <c r="AE749" s="35">
        <f t="shared" si="995"/>
        <v>0.12580961797495194</v>
      </c>
      <c r="AF749" s="35">
        <f t="shared" si="995"/>
        <v>-6.0181879526390869E-3</v>
      </c>
      <c r="AG749" s="35">
        <f t="shared" si="995"/>
        <v>0.213170212455708</v>
      </c>
      <c r="AH749" s="35">
        <f t="shared" si="995"/>
        <v>4.5249665384476279E-2</v>
      </c>
      <c r="AI749" s="35">
        <f t="shared" si="995"/>
        <v>-2.0432506154717478E-2</v>
      </c>
      <c r="AJ749" s="35">
        <f t="shared" si="995"/>
        <v>2.9212864854758935E-2</v>
      </c>
    </row>
    <row r="750" spans="1:36">
      <c r="A750" s="2" t="str">
        <f t="shared" si="974"/>
        <v>YE May-07</v>
      </c>
      <c r="B750" s="35">
        <f t="shared" ref="B750:AJ750" si="996">IF(OR(B484="C",B496="C"),"C",(B496/B484)-1)</f>
        <v>6.5475629731150509E-2</v>
      </c>
      <c r="C750" s="35">
        <f t="shared" si="996"/>
        <v>4.2035542398599857E-2</v>
      </c>
      <c r="D750" s="35">
        <f t="shared" si="996"/>
        <v>5.6901357170656919E-2</v>
      </c>
      <c r="E750" s="35">
        <f t="shared" si="996"/>
        <v>4.7602430812059282E-2</v>
      </c>
      <c r="F750" s="35">
        <f t="shared" si="996"/>
        <v>8.5734719239267454E-2</v>
      </c>
      <c r="G750" s="35">
        <f t="shared" si="996"/>
        <v>5.0148697669858411E-3</v>
      </c>
      <c r="H750" s="35">
        <f t="shared" si="996"/>
        <v>-2.1489492859418924E-3</v>
      </c>
      <c r="I750" s="35">
        <f t="shared" si="996"/>
        <v>0.14915811672552604</v>
      </c>
      <c r="J750" s="35">
        <f t="shared" si="996"/>
        <v>5.1207828245947162E-2</v>
      </c>
      <c r="K750" s="35">
        <f t="shared" si="996"/>
        <v>2.3250918195112158E-2</v>
      </c>
      <c r="L750" s="35">
        <f t="shared" si="996"/>
        <v>4.1271096027027721E-2</v>
      </c>
      <c r="M750" s="35">
        <f t="shared" si="996"/>
        <v>0.13163231578534584</v>
      </c>
      <c r="N750" s="35">
        <f t="shared" si="996"/>
        <v>-8.164517995773557E-3</v>
      </c>
      <c r="O750" s="35">
        <f t="shared" si="996"/>
        <v>-3.0071741627139215E-2</v>
      </c>
      <c r="P750" s="35">
        <f t="shared" si="996"/>
        <v>1.5335495135944122E-2</v>
      </c>
      <c r="Q750" s="35">
        <f t="shared" si="996"/>
        <v>-4.6061992710632937E-2</v>
      </c>
      <c r="R750" s="35">
        <f t="shared" si="996"/>
        <v>6.998435883054599E-2</v>
      </c>
      <c r="S750" s="35">
        <f t="shared" si="996"/>
        <v>8.6269602630569375E-2</v>
      </c>
      <c r="T750" s="35">
        <f t="shared" si="996"/>
        <v>1.6317046859099404E-2</v>
      </c>
      <c r="U750" s="35">
        <f t="shared" si="996"/>
        <v>2.3431636154885194E-2</v>
      </c>
      <c r="V750" s="35">
        <f t="shared" si="996"/>
        <v>3.4546305648046616E-3</v>
      </c>
      <c r="W750" s="35">
        <f t="shared" si="996"/>
        <v>3.752612171829206E-2</v>
      </c>
      <c r="X750" s="35">
        <f t="shared" si="996"/>
        <v>2.5801457782364645E-2</v>
      </c>
      <c r="Y750" s="35">
        <f t="shared" si="996"/>
        <v>-2.0609196602897617E-3</v>
      </c>
      <c r="Z750" s="35">
        <f t="shared" si="996"/>
        <v>6.7746501920684654E-3</v>
      </c>
      <c r="AA750" s="35">
        <f t="shared" si="996"/>
        <v>3.395455642588141E-2</v>
      </c>
      <c r="AB750" s="35">
        <f t="shared" si="996"/>
        <v>3.2438035780842256E-2</v>
      </c>
      <c r="AC750" s="35">
        <f t="shared" si="996"/>
        <v>2.1575486920890619E-3</v>
      </c>
      <c r="AD750" s="35">
        <f t="shared" si="996"/>
        <v>3.0383027578123167E-2</v>
      </c>
      <c r="AE750" s="35">
        <f t="shared" si="996"/>
        <v>0.13716874422072012</v>
      </c>
      <c r="AF750" s="35">
        <f t="shared" si="996"/>
        <v>5.1247891771621923E-4</v>
      </c>
      <c r="AG750" s="35">
        <f t="shared" si="996"/>
        <v>0.18563975367772834</v>
      </c>
      <c r="AH750" s="35">
        <f t="shared" si="996"/>
        <v>3.6501304731570761E-2</v>
      </c>
      <c r="AI750" s="35">
        <f t="shared" si="996"/>
        <v>-9.3444970652403203E-3</v>
      </c>
      <c r="AJ750" s="35">
        <f t="shared" si="996"/>
        <v>3.1634898251475585E-2</v>
      </c>
    </row>
    <row r="751" spans="1:36">
      <c r="A751" s="2" t="str">
        <f t="shared" si="974"/>
        <v>YE Jun-07</v>
      </c>
      <c r="B751" s="35">
        <f t="shared" ref="B751:AJ751" si="997">IF(OR(B485="C",B497="C"),"C",(B497/B485)-1)</f>
        <v>6.7866756352074509E-2</v>
      </c>
      <c r="C751" s="35">
        <f t="shared" si="997"/>
        <v>4.8238540359552218E-2</v>
      </c>
      <c r="D751" s="35">
        <f t="shared" si="997"/>
        <v>5.5128016779247169E-2</v>
      </c>
      <c r="E751" s="35">
        <f t="shared" si="997"/>
        <v>3.9362492454845244E-2</v>
      </c>
      <c r="F751" s="35">
        <f t="shared" si="997"/>
        <v>9.1542517275561286E-2</v>
      </c>
      <c r="G751" s="35">
        <f t="shared" si="997"/>
        <v>1.1318271887242437E-2</v>
      </c>
      <c r="H751" s="35">
        <f t="shared" si="997"/>
        <v>5.5434854676890133E-3</v>
      </c>
      <c r="I751" s="35">
        <f t="shared" si="997"/>
        <v>0.1494866015527172</v>
      </c>
      <c r="J751" s="35">
        <f t="shared" si="997"/>
        <v>6.424635825993219E-2</v>
      </c>
      <c r="K751" s="35">
        <f t="shared" si="997"/>
        <v>3.5204972520084477E-2</v>
      </c>
      <c r="L751" s="35">
        <f t="shared" si="997"/>
        <v>4.2978445586647318E-2</v>
      </c>
      <c r="M751" s="35">
        <f t="shared" si="997"/>
        <v>0.12569165990004949</v>
      </c>
      <c r="N751" s="35">
        <f t="shared" si="997"/>
        <v>-4.2710095435616324E-4</v>
      </c>
      <c r="O751" s="35">
        <f t="shared" si="997"/>
        <v>-1.1652954218285383E-2</v>
      </c>
      <c r="P751" s="35">
        <f t="shared" si="997"/>
        <v>3.7338573834924116E-2</v>
      </c>
      <c r="Q751" s="35">
        <f t="shared" si="997"/>
        <v>-3.5142143451885377E-2</v>
      </c>
      <c r="R751" s="35">
        <f t="shared" si="997"/>
        <v>7.8443604831217151E-2</v>
      </c>
      <c r="S751" s="35">
        <f t="shared" si="997"/>
        <v>9.3194906174318026E-2</v>
      </c>
      <c r="T751" s="35">
        <f t="shared" si="997"/>
        <v>2.2847979736078772E-2</v>
      </c>
      <c r="U751" s="35">
        <f t="shared" si="997"/>
        <v>3.2424098611744556E-2</v>
      </c>
      <c r="V751" s="35">
        <f t="shared" si="997"/>
        <v>2.2076464014712416E-2</v>
      </c>
      <c r="W751" s="35">
        <f t="shared" si="997"/>
        <v>5.0104840588540922E-2</v>
      </c>
      <c r="X751" s="35">
        <f t="shared" si="997"/>
        <v>3.0216894271766659E-2</v>
      </c>
      <c r="Y751" s="35">
        <f t="shared" si="997"/>
        <v>-6.5568258238063448E-3</v>
      </c>
      <c r="Z751" s="35">
        <f t="shared" si="997"/>
        <v>2.2805541016368558E-2</v>
      </c>
      <c r="AA751" s="35">
        <f t="shared" si="997"/>
        <v>4.0868260866320671E-2</v>
      </c>
      <c r="AB751" s="35">
        <f t="shared" si="997"/>
        <v>3.7676453624424067E-2</v>
      </c>
      <c r="AC751" s="35">
        <f t="shared" si="997"/>
        <v>6.6492260262618341E-3</v>
      </c>
      <c r="AD751" s="35">
        <f t="shared" si="997"/>
        <v>3.2019899333592505E-2</v>
      </c>
      <c r="AE751" s="35">
        <f t="shared" si="997"/>
        <v>0.14586268331415497</v>
      </c>
      <c r="AF751" s="35">
        <f t="shared" si="997"/>
        <v>1.6814912580565666E-2</v>
      </c>
      <c r="AG751" s="35">
        <f t="shared" si="997"/>
        <v>0.18974032406424679</v>
      </c>
      <c r="AH751" s="35">
        <f t="shared" si="997"/>
        <v>3.9549109838325158E-2</v>
      </c>
      <c r="AI751" s="35">
        <f t="shared" si="997"/>
        <v>6.900442467560941E-3</v>
      </c>
      <c r="AJ751" s="35">
        <f t="shared" si="997"/>
        <v>3.9211178868071128E-2</v>
      </c>
    </row>
    <row r="752" spans="1:36">
      <c r="A752" s="2" t="str">
        <f t="shared" si="974"/>
        <v>YE Jul-07</v>
      </c>
      <c r="B752" s="35">
        <f t="shared" ref="B752:AJ752" si="998">IF(OR(B486="C",B498="C"),"C",(B498/B486)-1)</f>
        <v>6.3813346902621415E-2</v>
      </c>
      <c r="C752" s="35">
        <f t="shared" si="998"/>
        <v>7.1594936748634819E-2</v>
      </c>
      <c r="D752" s="35">
        <f t="shared" si="998"/>
        <v>5.6002550685496644E-2</v>
      </c>
      <c r="E752" s="35">
        <f t="shared" si="998"/>
        <v>2.8805491508199443E-2</v>
      </c>
      <c r="F752" s="35">
        <f t="shared" si="998"/>
        <v>9.4600753558161887E-2</v>
      </c>
      <c r="G752" s="35">
        <f t="shared" si="998"/>
        <v>2.5034723529815617E-2</v>
      </c>
      <c r="H752" s="35">
        <f t="shared" si="998"/>
        <v>1.3161948730409323E-2</v>
      </c>
      <c r="I752" s="35">
        <f t="shared" si="998"/>
        <v>0.13539414335266797</v>
      </c>
      <c r="J752" s="35">
        <f t="shared" si="998"/>
        <v>7.461598160811822E-2</v>
      </c>
      <c r="K752" s="35">
        <f t="shared" si="998"/>
        <v>4.0038827367985919E-2</v>
      </c>
      <c r="L752" s="35">
        <f t="shared" si="998"/>
        <v>4.4830835697268201E-2</v>
      </c>
      <c r="M752" s="35">
        <f t="shared" si="998"/>
        <v>0.10824459507513007</v>
      </c>
      <c r="N752" s="35">
        <f t="shared" si="998"/>
        <v>-1.4936300524758805E-2</v>
      </c>
      <c r="O752" s="35">
        <f t="shared" si="998"/>
        <v>-3.2649434149656265E-2</v>
      </c>
      <c r="P752" s="35">
        <f t="shared" si="998"/>
        <v>6.9096172892805452E-2</v>
      </c>
      <c r="Q752" s="35">
        <f t="shared" si="998"/>
        <v>-3.5563534961896237E-2</v>
      </c>
      <c r="R752" s="35">
        <f t="shared" si="998"/>
        <v>7.4933838777659689E-2</v>
      </c>
      <c r="S752" s="35">
        <f t="shared" si="998"/>
        <v>8.4598537173533161E-2</v>
      </c>
      <c r="T752" s="35">
        <f t="shared" si="998"/>
        <v>2.6954813244474574E-2</v>
      </c>
      <c r="U752" s="35">
        <f t="shared" si="998"/>
        <v>3.5621352600863965E-2</v>
      </c>
      <c r="V752" s="35">
        <f t="shared" si="998"/>
        <v>3.1071202686878019E-2</v>
      </c>
      <c r="W752" s="35">
        <f t="shared" si="998"/>
        <v>4.4175432340880727E-2</v>
      </c>
      <c r="X752" s="35">
        <f t="shared" si="998"/>
        <v>3.8479909424349312E-2</v>
      </c>
      <c r="Y752" s="35">
        <f t="shared" si="998"/>
        <v>-5.7493814210101135E-3</v>
      </c>
      <c r="Z752" s="35">
        <f t="shared" si="998"/>
        <v>3.0431539722722389E-2</v>
      </c>
      <c r="AA752" s="35">
        <f t="shared" si="998"/>
        <v>4.456457352106602E-2</v>
      </c>
      <c r="AB752" s="35">
        <f t="shared" si="998"/>
        <v>4.4981702816645708E-2</v>
      </c>
      <c r="AC752" s="35">
        <f t="shared" si="998"/>
        <v>2.7125757845252618E-2</v>
      </c>
      <c r="AD752" s="35">
        <f t="shared" si="998"/>
        <v>3.1497439483372025E-2</v>
      </c>
      <c r="AE752" s="35">
        <f t="shared" si="998"/>
        <v>0.16134663700696139</v>
      </c>
      <c r="AF752" s="35">
        <f t="shared" si="998"/>
        <v>4.6531865535532901E-3</v>
      </c>
      <c r="AG752" s="35">
        <f t="shared" si="998"/>
        <v>0.19150222072299994</v>
      </c>
      <c r="AH752" s="35">
        <f t="shared" si="998"/>
        <v>3.92496669587028E-2</v>
      </c>
      <c r="AI752" s="35">
        <f t="shared" si="998"/>
        <v>1.1320330714707172E-2</v>
      </c>
      <c r="AJ752" s="35">
        <f t="shared" si="998"/>
        <v>4.6256953740674511E-2</v>
      </c>
    </row>
    <row r="753" spans="1:36">
      <c r="A753" s="2" t="str">
        <f t="shared" si="974"/>
        <v>YE Aug-07</v>
      </c>
      <c r="B753" s="35">
        <f t="shared" ref="B753:AJ753" si="999">IF(OR(B487="C",B499="C"),"C",(B499/B487)-1)</f>
        <v>6.4320150892582584E-2</v>
      </c>
      <c r="C753" s="35">
        <f t="shared" si="999"/>
        <v>7.6884908197358381E-2</v>
      </c>
      <c r="D753" s="35">
        <f t="shared" si="999"/>
        <v>6.1480750308561261E-2</v>
      </c>
      <c r="E753" s="35">
        <f t="shared" si="999"/>
        <v>3.5449360790017703E-2</v>
      </c>
      <c r="F753" s="35">
        <f t="shared" si="999"/>
        <v>8.8007625974209303E-2</v>
      </c>
      <c r="G753" s="35">
        <f t="shared" si="999"/>
        <v>1.2345244330209892E-2</v>
      </c>
      <c r="H753" s="35">
        <f t="shared" si="999"/>
        <v>1.4346535529453863E-2</v>
      </c>
      <c r="I753" s="35">
        <f t="shared" si="999"/>
        <v>0.12960142272573827</v>
      </c>
      <c r="J753" s="35">
        <f t="shared" si="999"/>
        <v>8.0635367624411591E-2</v>
      </c>
      <c r="K753" s="35">
        <f t="shared" si="999"/>
        <v>3.7306224535688548E-2</v>
      </c>
      <c r="L753" s="35">
        <f t="shared" si="999"/>
        <v>3.5717539775937057E-2</v>
      </c>
      <c r="M753" s="35">
        <f t="shared" si="999"/>
        <v>6.0522707128289888E-2</v>
      </c>
      <c r="N753" s="35">
        <f t="shared" si="999"/>
        <v>1.3846133668588445E-2</v>
      </c>
      <c r="O753" s="35">
        <f t="shared" si="999"/>
        <v>-3.5281526534234775E-2</v>
      </c>
      <c r="P753" s="35">
        <f t="shared" si="999"/>
        <v>7.1704323797139091E-2</v>
      </c>
      <c r="Q753" s="35">
        <f t="shared" si="999"/>
        <v>-1.7412659812679032E-2</v>
      </c>
      <c r="R753" s="35">
        <f t="shared" si="999"/>
        <v>7.2694327736268827E-2</v>
      </c>
      <c r="S753" s="35">
        <f t="shared" si="999"/>
        <v>7.8609442412064912E-2</v>
      </c>
      <c r="T753" s="35">
        <f t="shared" si="999"/>
        <v>2.799550925777039E-2</v>
      </c>
      <c r="U753" s="35">
        <f t="shared" si="999"/>
        <v>4.5738435380467068E-2</v>
      </c>
      <c r="V753" s="35">
        <f t="shared" si="999"/>
        <v>4.0664544276794112E-2</v>
      </c>
      <c r="W753" s="35">
        <f t="shared" si="999"/>
        <v>5.1947774885864328E-2</v>
      </c>
      <c r="X753" s="35">
        <f t="shared" si="999"/>
        <v>4.1943718919237982E-2</v>
      </c>
      <c r="Y753" s="35">
        <f t="shared" si="999"/>
        <v>1.942057304647804E-3</v>
      </c>
      <c r="Z753" s="35">
        <f t="shared" si="999"/>
        <v>3.9365768295861248E-2</v>
      </c>
      <c r="AA753" s="35">
        <f t="shared" si="999"/>
        <v>4.513790531908124E-2</v>
      </c>
      <c r="AB753" s="35">
        <f t="shared" si="999"/>
        <v>5.5959648772086368E-2</v>
      </c>
      <c r="AC753" s="35">
        <f t="shared" si="999"/>
        <v>2.7348757175500227E-2</v>
      </c>
      <c r="AD753" s="35">
        <f t="shared" si="999"/>
        <v>3.4050657147936869E-2</v>
      </c>
      <c r="AE753" s="35">
        <f t="shared" si="999"/>
        <v>0.16377438014751733</v>
      </c>
      <c r="AF753" s="35">
        <f t="shared" si="999"/>
        <v>5.2238191721942773E-3</v>
      </c>
      <c r="AG753" s="35">
        <f t="shared" si="999"/>
        <v>0.20956575577632064</v>
      </c>
      <c r="AH753" s="35">
        <f t="shared" si="999"/>
        <v>3.2448990311382264E-2</v>
      </c>
      <c r="AI753" s="35">
        <f t="shared" si="999"/>
        <v>2.3912899533660603E-2</v>
      </c>
      <c r="AJ753" s="35">
        <f t="shared" si="999"/>
        <v>4.8394809073194045E-2</v>
      </c>
    </row>
    <row r="754" spans="1:36">
      <c r="A754" s="2" t="str">
        <f t="shared" si="974"/>
        <v>YE Sep-07</v>
      </c>
      <c r="B754" s="35">
        <f t="shared" ref="B754:AJ754" si="1000">IF(OR(B488="C",B500="C"),"C",(B500/B488)-1)</f>
        <v>6.2142436677532276E-2</v>
      </c>
      <c r="C754" s="35">
        <f t="shared" si="1000"/>
        <v>8.1592331045496902E-2</v>
      </c>
      <c r="D754" s="35">
        <f t="shared" si="1000"/>
        <v>6.3681067955838389E-2</v>
      </c>
      <c r="E754" s="35">
        <f t="shared" si="1000"/>
        <v>4.3065137768415029E-2</v>
      </c>
      <c r="F754" s="35">
        <f t="shared" si="1000"/>
        <v>7.7615724262024344E-2</v>
      </c>
      <c r="G754" s="35">
        <f t="shared" si="1000"/>
        <v>1.90541323687341E-2</v>
      </c>
      <c r="H754" s="35">
        <f t="shared" si="1000"/>
        <v>7.211164201216258E-3</v>
      </c>
      <c r="I754" s="35">
        <f t="shared" si="1000"/>
        <v>0.13721799846124583</v>
      </c>
      <c r="J754" s="35">
        <f t="shared" si="1000"/>
        <v>8.3334553044252191E-2</v>
      </c>
      <c r="K754" s="35">
        <f t="shared" si="1000"/>
        <v>1.3173578856508605E-2</v>
      </c>
      <c r="L754" s="35">
        <f t="shared" si="1000"/>
        <v>4.1607552741155907E-2</v>
      </c>
      <c r="M754" s="35">
        <f t="shared" si="1000"/>
        <v>1.9602187781973202E-2</v>
      </c>
      <c r="N754" s="35">
        <f t="shared" si="1000"/>
        <v>5.4225774374596636E-3</v>
      </c>
      <c r="O754" s="35">
        <f t="shared" si="1000"/>
        <v>-3.439700750214203E-2</v>
      </c>
      <c r="P754" s="35">
        <f t="shared" si="1000"/>
        <v>8.6125106659623807E-2</v>
      </c>
      <c r="Q754" s="35">
        <f t="shared" si="1000"/>
        <v>-6.4710541057390047E-3</v>
      </c>
      <c r="R754" s="35">
        <f t="shared" si="1000"/>
        <v>6.8159122514168891E-2</v>
      </c>
      <c r="S754" s="35">
        <f t="shared" si="1000"/>
        <v>7.4256040985499761E-2</v>
      </c>
      <c r="T754" s="35">
        <f t="shared" si="1000"/>
        <v>3.8570486661272607E-2</v>
      </c>
      <c r="U754" s="35">
        <f t="shared" si="1000"/>
        <v>4.0290424779460654E-2</v>
      </c>
      <c r="V754" s="35">
        <f t="shared" si="1000"/>
        <v>3.9333021474501795E-2</v>
      </c>
      <c r="W754" s="35">
        <f t="shared" si="1000"/>
        <v>4.8822378331198069E-2</v>
      </c>
      <c r="X754" s="35">
        <f t="shared" si="1000"/>
        <v>4.448112246555036E-2</v>
      </c>
      <c r="Y754" s="35">
        <f t="shared" si="1000"/>
        <v>6.3937557087103691E-3</v>
      </c>
      <c r="Z754" s="35">
        <f t="shared" si="1000"/>
        <v>3.8507218565856149E-2</v>
      </c>
      <c r="AA754" s="35">
        <f t="shared" si="1000"/>
        <v>4.7037455003748008E-2</v>
      </c>
      <c r="AB754" s="35">
        <f t="shared" si="1000"/>
        <v>7.7866386088063955E-2</v>
      </c>
      <c r="AC754" s="35">
        <f t="shared" si="1000"/>
        <v>2.9173953288015753E-2</v>
      </c>
      <c r="AD754" s="35">
        <f t="shared" si="1000"/>
        <v>3.4539974478188462E-2</v>
      </c>
      <c r="AE754" s="35">
        <f t="shared" si="1000"/>
        <v>0.16548536870436092</v>
      </c>
      <c r="AF754" s="35">
        <f t="shared" si="1000"/>
        <v>1.3002740049711692E-2</v>
      </c>
      <c r="AG754" s="35">
        <f t="shared" si="1000"/>
        <v>0.22234392113910184</v>
      </c>
      <c r="AH754" s="35">
        <f t="shared" si="1000"/>
        <v>2.4807077159644253E-2</v>
      </c>
      <c r="AI754" s="35">
        <f t="shared" si="1000"/>
        <v>3.6247730943498757E-2</v>
      </c>
      <c r="AJ754" s="35">
        <f t="shared" si="1000"/>
        <v>4.9139103285602337E-2</v>
      </c>
    </row>
    <row r="755" spans="1:36">
      <c r="A755" s="2" t="str">
        <f t="shared" si="974"/>
        <v>YE Oct-07</v>
      </c>
      <c r="B755" s="35">
        <f t="shared" ref="B755:AJ755" si="1001">IF(OR(B489="C",B501="C"),"C",(B501/B489)-1)</f>
        <v>4.4634530797291738E-2</v>
      </c>
      <c r="C755" s="35">
        <f t="shared" si="1001"/>
        <v>7.1607668558591797E-2</v>
      </c>
      <c r="D755" s="35">
        <f t="shared" si="1001"/>
        <v>6.4879605180435007E-2</v>
      </c>
      <c r="E755" s="35">
        <f t="shared" si="1001"/>
        <v>4.9354230238983776E-2</v>
      </c>
      <c r="F755" s="35">
        <f t="shared" si="1001"/>
        <v>6.8070935174769476E-2</v>
      </c>
      <c r="G755" s="35">
        <f t="shared" si="1001"/>
        <v>1.8257781652082139E-2</v>
      </c>
      <c r="H755" s="35">
        <f t="shared" si="1001"/>
        <v>1.5513583821742394E-3</v>
      </c>
      <c r="I755" s="35">
        <f t="shared" si="1001"/>
        <v>0.12824712738287292</v>
      </c>
      <c r="J755" s="35">
        <f t="shared" si="1001"/>
        <v>6.7985931950437894E-2</v>
      </c>
      <c r="K755" s="35">
        <f t="shared" si="1001"/>
        <v>1.3598048991817269E-2</v>
      </c>
      <c r="L755" s="35">
        <f t="shared" si="1001"/>
        <v>4.7133627834185177E-2</v>
      </c>
      <c r="M755" s="35">
        <f t="shared" si="1001"/>
        <v>-2.9083628604170686E-3</v>
      </c>
      <c r="N755" s="35">
        <f t="shared" si="1001"/>
        <v>1.3056458068465338E-2</v>
      </c>
      <c r="O755" s="35">
        <f t="shared" si="1001"/>
        <v>-3.4687622789783878E-2</v>
      </c>
      <c r="P755" s="35">
        <f t="shared" si="1001"/>
        <v>9.5362758156126048E-2</v>
      </c>
      <c r="Q755" s="35">
        <f t="shared" si="1001"/>
        <v>1.3861867704281217E-3</v>
      </c>
      <c r="R755" s="35">
        <f t="shared" si="1001"/>
        <v>5.5532414832058841E-2</v>
      </c>
      <c r="S755" s="35">
        <f t="shared" si="1001"/>
        <v>6.0024973601056741E-2</v>
      </c>
      <c r="T755" s="35">
        <f t="shared" si="1001"/>
        <v>2.6367036387152432E-2</v>
      </c>
      <c r="U755" s="35">
        <f t="shared" si="1001"/>
        <v>3.961342833206305E-2</v>
      </c>
      <c r="V755" s="35">
        <f t="shared" si="1001"/>
        <v>4.2879550912937603E-2</v>
      </c>
      <c r="W755" s="35">
        <f t="shared" si="1001"/>
        <v>4.6081353370833744E-2</v>
      </c>
      <c r="X755" s="35">
        <f t="shared" si="1001"/>
        <v>4.6007201487675786E-2</v>
      </c>
      <c r="Y755" s="35">
        <f t="shared" si="1001"/>
        <v>-2.3882349306392325E-2</v>
      </c>
      <c r="Z755" s="35">
        <f t="shared" si="1001"/>
        <v>3.9634589995070968E-2</v>
      </c>
      <c r="AA755" s="35">
        <f t="shared" si="1001"/>
        <v>4.0716449027777379E-2</v>
      </c>
      <c r="AB755" s="35">
        <f t="shared" si="1001"/>
        <v>7.2550636758937692E-2</v>
      </c>
      <c r="AC755" s="35">
        <f t="shared" si="1001"/>
        <v>3.3358985045792044E-2</v>
      </c>
      <c r="AD755" s="35">
        <f t="shared" si="1001"/>
        <v>1.440745654410569E-2</v>
      </c>
      <c r="AE755" s="35">
        <f t="shared" si="1001"/>
        <v>0.15012961187457829</v>
      </c>
      <c r="AF755" s="35">
        <f t="shared" si="1001"/>
        <v>5.4635223876542405E-3</v>
      </c>
      <c r="AG755" s="35">
        <f t="shared" si="1001"/>
        <v>0.20504239178937977</v>
      </c>
      <c r="AH755" s="35">
        <f t="shared" si="1001"/>
        <v>4.1458418680868636E-3</v>
      </c>
      <c r="AI755" s="35">
        <f t="shared" si="1001"/>
        <v>4.1184336747021044E-2</v>
      </c>
      <c r="AJ755" s="35">
        <f t="shared" si="1001"/>
        <v>4.4459352332345548E-2</v>
      </c>
    </row>
    <row r="756" spans="1:36">
      <c r="A756" s="2" t="str">
        <f t="shared" si="974"/>
        <v>YE Nov-07</v>
      </c>
      <c r="B756" s="35">
        <f t="shared" ref="B756:AJ756" si="1002">IF(OR(B490="C",B502="C"),"C",(B502/B490)-1)</f>
        <v>3.355691066623967E-2</v>
      </c>
      <c r="C756" s="35">
        <f t="shared" si="1002"/>
        <v>7.5913303232647111E-2</v>
      </c>
      <c r="D756" s="35">
        <f t="shared" si="1002"/>
        <v>5.8651640445786191E-2</v>
      </c>
      <c r="E756" s="35">
        <f t="shared" si="1002"/>
        <v>2.5924974306269277E-2</v>
      </c>
      <c r="F756" s="35">
        <f t="shared" si="1002"/>
        <v>7.3522086944469711E-2</v>
      </c>
      <c r="G756" s="35">
        <f t="shared" si="1002"/>
        <v>2.1521987696072609E-2</v>
      </c>
      <c r="H756" s="35">
        <f t="shared" si="1002"/>
        <v>-2.5892406322199579E-2</v>
      </c>
      <c r="I756" s="35">
        <f t="shared" si="1002"/>
        <v>0.10273389346655426</v>
      </c>
      <c r="J756" s="35">
        <f t="shared" si="1002"/>
        <v>5.6379414039006814E-2</v>
      </c>
      <c r="K756" s="35">
        <f t="shared" si="1002"/>
        <v>2.5922876868673672E-2</v>
      </c>
      <c r="L756" s="35">
        <f t="shared" si="1002"/>
        <v>4.2098711442041692E-2</v>
      </c>
      <c r="M756" s="35">
        <f t="shared" si="1002"/>
        <v>-1.3772326794243339E-2</v>
      </c>
      <c r="N756" s="35">
        <f t="shared" si="1002"/>
        <v>2.1202800491527229E-2</v>
      </c>
      <c r="O756" s="35">
        <f t="shared" si="1002"/>
        <v>-1.6001877553633026E-3</v>
      </c>
      <c r="P756" s="35">
        <f t="shared" si="1002"/>
        <v>0.10164458189116687</v>
      </c>
      <c r="Q756" s="35">
        <f t="shared" si="1002"/>
        <v>1.661154059752401E-2</v>
      </c>
      <c r="R756" s="35">
        <f t="shared" si="1002"/>
        <v>4.412698685980021E-2</v>
      </c>
      <c r="S756" s="35">
        <f t="shared" si="1002"/>
        <v>4.7566934082172274E-2</v>
      </c>
      <c r="T756" s="35">
        <f t="shared" si="1002"/>
        <v>1.5241587200371054E-2</v>
      </c>
      <c r="U756" s="35">
        <f t="shared" si="1002"/>
        <v>4.0559976342814164E-2</v>
      </c>
      <c r="V756" s="35">
        <f t="shared" si="1002"/>
        <v>4.5145983714794502E-2</v>
      </c>
      <c r="W756" s="35">
        <f t="shared" si="1002"/>
        <v>4.5370599017115376E-2</v>
      </c>
      <c r="X756" s="35">
        <f t="shared" si="1002"/>
        <v>5.5926402768816219E-2</v>
      </c>
      <c r="Y756" s="35">
        <f t="shared" si="1002"/>
        <v>-2.8473834596244529E-2</v>
      </c>
      <c r="Z756" s="35">
        <f t="shared" si="1002"/>
        <v>4.186078227216794E-2</v>
      </c>
      <c r="AA756" s="35">
        <f t="shared" si="1002"/>
        <v>3.7371243022712441E-2</v>
      </c>
      <c r="AB756" s="35">
        <f t="shared" si="1002"/>
        <v>7.5770164157417996E-2</v>
      </c>
      <c r="AC756" s="35">
        <f t="shared" si="1002"/>
        <v>3.3573599493944561E-2</v>
      </c>
      <c r="AD756" s="35">
        <f t="shared" si="1002"/>
        <v>5.3083070111497044E-3</v>
      </c>
      <c r="AE756" s="35">
        <f t="shared" si="1002"/>
        <v>0.13763674068649379</v>
      </c>
      <c r="AF756" s="35">
        <f t="shared" si="1002"/>
        <v>7.4024058102586388E-3</v>
      </c>
      <c r="AG756" s="35">
        <f t="shared" si="1002"/>
        <v>0.218153730533172</v>
      </c>
      <c r="AH756" s="35">
        <f t="shared" si="1002"/>
        <v>-7.6965365585490719E-4</v>
      </c>
      <c r="AI756" s="35">
        <f t="shared" si="1002"/>
        <v>3.8361282267556751E-2</v>
      </c>
      <c r="AJ756" s="35">
        <f t="shared" si="1002"/>
        <v>4.2272790452993592E-2</v>
      </c>
    </row>
    <row r="757" spans="1:36">
      <c r="A757" s="2" t="str">
        <f t="shared" si="974"/>
        <v>YE Dec-07</v>
      </c>
      <c r="B757" s="35">
        <f t="shared" ref="B757:AJ757" si="1003">IF(OR(B491="C",B503="C"),"C",(B503/B491)-1)</f>
        <v>2.9968548847256082E-2</v>
      </c>
      <c r="C757" s="35">
        <f t="shared" si="1003"/>
        <v>7.2472068397304357E-2</v>
      </c>
      <c r="D757" s="35">
        <f t="shared" si="1003"/>
        <v>4.7904350444593291E-2</v>
      </c>
      <c r="E757" s="35">
        <f t="shared" si="1003"/>
        <v>1.4639977796112591E-2</v>
      </c>
      <c r="F757" s="35">
        <f t="shared" si="1003"/>
        <v>6.5989238964584862E-2</v>
      </c>
      <c r="G757" s="35">
        <f t="shared" si="1003"/>
        <v>1.3474495758676985E-2</v>
      </c>
      <c r="H757" s="35">
        <f t="shared" si="1003"/>
        <v>-2.9059258000631694E-2</v>
      </c>
      <c r="I757" s="35">
        <f t="shared" si="1003"/>
        <v>8.2021344666598273E-2</v>
      </c>
      <c r="J757" s="35">
        <f t="shared" si="1003"/>
        <v>7.2886696027210762E-2</v>
      </c>
      <c r="K757" s="35">
        <f t="shared" si="1003"/>
        <v>3.8547989368925784E-2</v>
      </c>
      <c r="L757" s="35">
        <f t="shared" si="1003"/>
        <v>3.0088290843996779E-2</v>
      </c>
      <c r="M757" s="35">
        <f t="shared" si="1003"/>
        <v>-2.5256345276619019E-2</v>
      </c>
      <c r="N757" s="35">
        <f t="shared" si="1003"/>
        <v>1.9505331444619634E-2</v>
      </c>
      <c r="O757" s="35">
        <f t="shared" si="1003"/>
        <v>1.7195076464005865E-2</v>
      </c>
      <c r="P757" s="35">
        <f t="shared" si="1003"/>
        <v>9.5235643074894849E-2</v>
      </c>
      <c r="Q757" s="35">
        <f t="shared" si="1003"/>
        <v>2.0207941104879668E-2</v>
      </c>
      <c r="R757" s="35">
        <f t="shared" si="1003"/>
        <v>4.4332677267287846E-2</v>
      </c>
      <c r="S757" s="35">
        <f t="shared" si="1003"/>
        <v>4.8854251940878557E-2</v>
      </c>
      <c r="T757" s="35">
        <f t="shared" si="1003"/>
        <v>1.1068293232496362E-2</v>
      </c>
      <c r="U757" s="35">
        <f t="shared" si="1003"/>
        <v>3.9038510026165429E-2</v>
      </c>
      <c r="V757" s="35">
        <f t="shared" si="1003"/>
        <v>4.2696895642410082E-2</v>
      </c>
      <c r="W757" s="35">
        <f t="shared" si="1003"/>
        <v>4.4313478495591196E-2</v>
      </c>
      <c r="X757" s="35">
        <f t="shared" si="1003"/>
        <v>4.9556267627471451E-2</v>
      </c>
      <c r="Y757" s="35">
        <f t="shared" si="1003"/>
        <v>-4.0543207627375955E-2</v>
      </c>
      <c r="Z757" s="35">
        <f t="shared" si="1003"/>
        <v>3.8677190895230584E-2</v>
      </c>
      <c r="AA757" s="35">
        <f t="shared" si="1003"/>
        <v>3.2529407630538465E-2</v>
      </c>
      <c r="AB757" s="35">
        <f t="shared" si="1003"/>
        <v>7.7722168888339382E-2</v>
      </c>
      <c r="AC757" s="35">
        <f t="shared" si="1003"/>
        <v>3.1864056420233489E-2</v>
      </c>
      <c r="AD757" s="35">
        <f t="shared" si="1003"/>
        <v>3.6962037258543301E-3</v>
      </c>
      <c r="AE757" s="35">
        <f t="shared" si="1003"/>
        <v>0.11188247025746856</v>
      </c>
      <c r="AF757" s="35">
        <f t="shared" si="1003"/>
        <v>5.7983214250869608E-3</v>
      </c>
      <c r="AG757" s="35">
        <f t="shared" si="1003"/>
        <v>0.17179765785343482</v>
      </c>
      <c r="AH757" s="35">
        <f t="shared" si="1003"/>
        <v>-7.7834353009229584E-3</v>
      </c>
      <c r="AI757" s="35">
        <f t="shared" si="1003"/>
        <v>3.8915539393824305E-2</v>
      </c>
      <c r="AJ757" s="35">
        <f t="shared" si="1003"/>
        <v>3.8519050974360036E-2</v>
      </c>
    </row>
    <row r="758" spans="1:36">
      <c r="A758" s="2" t="str">
        <f t="shared" si="974"/>
        <v>YE Jan-08</v>
      </c>
      <c r="B758" s="35">
        <f t="shared" ref="B758:AJ758" si="1004">IF(OR(B492="C",B504="C"),"C",(B504/B492)-1)</f>
        <v>-1.2682575887259517E-3</v>
      </c>
      <c r="C758" s="35">
        <f t="shared" si="1004"/>
        <v>7.2318345777691251E-2</v>
      </c>
      <c r="D758" s="35">
        <f t="shared" si="1004"/>
        <v>3.862702944520735E-2</v>
      </c>
      <c r="E758" s="35">
        <f t="shared" si="1004"/>
        <v>2.0999082043653639E-2</v>
      </c>
      <c r="F758" s="35">
        <f t="shared" si="1004"/>
        <v>6.7870508109665995E-2</v>
      </c>
      <c r="G758" s="35">
        <f t="shared" si="1004"/>
        <v>1.7746077375320191E-2</v>
      </c>
      <c r="H758" s="35">
        <f t="shared" si="1004"/>
        <v>-3.7672122877485559E-2</v>
      </c>
      <c r="I758" s="35">
        <f t="shared" si="1004"/>
        <v>1.1608540237658227E-2</v>
      </c>
      <c r="J758" s="35">
        <f t="shared" si="1004"/>
        <v>0.11606808476047537</v>
      </c>
      <c r="K758" s="35">
        <f t="shared" si="1004"/>
        <v>5.3480078258909769E-2</v>
      </c>
      <c r="L758" s="35">
        <f t="shared" si="1004"/>
        <v>6.8720862934750215E-3</v>
      </c>
      <c r="M758" s="35">
        <f t="shared" si="1004"/>
        <v>-3.9076527331189714E-2</v>
      </c>
      <c r="N758" s="35">
        <f t="shared" si="1004"/>
        <v>3.3423568800143855E-3</v>
      </c>
      <c r="O758" s="35">
        <f t="shared" si="1004"/>
        <v>3.5161465007425896E-2</v>
      </c>
      <c r="P758" s="35">
        <f t="shared" si="1004"/>
        <v>9.4580018875556116E-2</v>
      </c>
      <c r="Q758" s="35">
        <f t="shared" si="1004"/>
        <v>4.8187850429591395E-2</v>
      </c>
      <c r="R758" s="35">
        <f t="shared" si="1004"/>
        <v>4.3641188388646945E-2</v>
      </c>
      <c r="S758" s="35">
        <f t="shared" si="1004"/>
        <v>4.2004859193938371E-2</v>
      </c>
      <c r="T758" s="35">
        <f t="shared" si="1004"/>
        <v>2.9715914290570078E-2</v>
      </c>
      <c r="U758" s="35">
        <f t="shared" si="1004"/>
        <v>5.1114325601735899E-2</v>
      </c>
      <c r="V758" s="35">
        <f t="shared" si="1004"/>
        <v>5.4158746321966378E-2</v>
      </c>
      <c r="W758" s="35">
        <f t="shared" si="1004"/>
        <v>4.2805905870896499E-2</v>
      </c>
      <c r="X758" s="35">
        <f t="shared" si="1004"/>
        <v>3.0819622447968653E-2</v>
      </c>
      <c r="Y758" s="35">
        <f t="shared" si="1004"/>
        <v>2.0047637156982434E-2</v>
      </c>
      <c r="Z758" s="35">
        <f t="shared" si="1004"/>
        <v>4.9984633543134649E-2</v>
      </c>
      <c r="AA758" s="35">
        <f t="shared" si="1004"/>
        <v>2.804356851539791E-2</v>
      </c>
      <c r="AB758" s="35">
        <f t="shared" si="1004"/>
        <v>8.5707187486551151E-2</v>
      </c>
      <c r="AC758" s="35">
        <f t="shared" si="1004"/>
        <v>2.937471785159218E-2</v>
      </c>
      <c r="AD758" s="35">
        <f t="shared" si="1004"/>
        <v>-2.9769775879021632E-3</v>
      </c>
      <c r="AE758" s="35">
        <f t="shared" si="1004"/>
        <v>0.13629450466989157</v>
      </c>
      <c r="AF758" s="35">
        <f t="shared" si="1004"/>
        <v>3.907111215159409E-3</v>
      </c>
      <c r="AG758" s="35">
        <f t="shared" si="1004"/>
        <v>0.12340414534553168</v>
      </c>
      <c r="AH758" s="35">
        <f t="shared" si="1004"/>
        <v>-1.6272547140850468E-2</v>
      </c>
      <c r="AI758" s="35">
        <f t="shared" si="1004"/>
        <v>5.3924354208001901E-2</v>
      </c>
      <c r="AJ758" s="35">
        <f t="shared" si="1004"/>
        <v>3.8427774412599147E-2</v>
      </c>
    </row>
    <row r="759" spans="1:36">
      <c r="A759" s="2" t="str">
        <f t="shared" si="974"/>
        <v>YE Feb-08</v>
      </c>
      <c r="B759" s="35">
        <f t="shared" ref="B759:AJ759" si="1005">IF(OR(B493="C",B505="C"),"C",(B505/B493)-1)</f>
        <v>-1.1592505049439761E-2</v>
      </c>
      <c r="C759" s="35">
        <f t="shared" si="1005"/>
        <v>7.3545437611047815E-2</v>
      </c>
      <c r="D759" s="35">
        <f t="shared" si="1005"/>
        <v>2.4077911628295201E-3</v>
      </c>
      <c r="E759" s="35">
        <f t="shared" si="1005"/>
        <v>1.7833994727768587E-2</v>
      </c>
      <c r="F759" s="35">
        <f t="shared" si="1005"/>
        <v>6.9204644482543154E-2</v>
      </c>
      <c r="G759" s="35">
        <f t="shared" si="1005"/>
        <v>2.8061838683735907E-2</v>
      </c>
      <c r="H759" s="35">
        <f t="shared" si="1005"/>
        <v>-4.4451142564720825E-2</v>
      </c>
      <c r="I759" s="35">
        <f t="shared" si="1005"/>
        <v>-3.9186117090862504E-2</v>
      </c>
      <c r="J759" s="35">
        <f t="shared" si="1005"/>
        <v>0.13089846687215512</v>
      </c>
      <c r="K759" s="35">
        <f t="shared" si="1005"/>
        <v>4.0436694612927981E-2</v>
      </c>
      <c r="L759" s="35">
        <f t="shared" si="1005"/>
        <v>1.5855837574896725E-2</v>
      </c>
      <c r="M759" s="35">
        <f t="shared" si="1005"/>
        <v>-6.832427173643163E-2</v>
      </c>
      <c r="N759" s="35">
        <f t="shared" si="1005"/>
        <v>-1.0635308479774341E-2</v>
      </c>
      <c r="O759" s="35">
        <f t="shared" si="1005"/>
        <v>3.6689595464216573E-3</v>
      </c>
      <c r="P759" s="35">
        <f t="shared" si="1005"/>
        <v>5.7666490685572169E-2</v>
      </c>
      <c r="Q759" s="35">
        <f t="shared" si="1005"/>
        <v>2.3882129012327225E-2</v>
      </c>
      <c r="R759" s="35">
        <f t="shared" si="1005"/>
        <v>4.471257439069376E-2</v>
      </c>
      <c r="S759" s="35">
        <f t="shared" si="1005"/>
        <v>4.413463102158488E-2</v>
      </c>
      <c r="T759" s="35">
        <f t="shared" si="1005"/>
        <v>3.5623321192312041E-2</v>
      </c>
      <c r="U759" s="35">
        <f t="shared" si="1005"/>
        <v>5.8699898560566011E-2</v>
      </c>
      <c r="V759" s="35">
        <f t="shared" si="1005"/>
        <v>5.4419528462787081E-2</v>
      </c>
      <c r="W759" s="35">
        <f t="shared" si="1005"/>
        <v>5.1155483443845018E-2</v>
      </c>
      <c r="X759" s="35">
        <f t="shared" si="1005"/>
        <v>1.0453803160291653E-2</v>
      </c>
      <c r="Y759" s="35">
        <f t="shared" si="1005"/>
        <v>2.9130758335933926E-2</v>
      </c>
      <c r="Z759" s="35">
        <f t="shared" si="1005"/>
        <v>4.9692138571059585E-2</v>
      </c>
      <c r="AA759" s="35">
        <f t="shared" si="1005"/>
        <v>1.3617913108415758E-2</v>
      </c>
      <c r="AB759" s="35">
        <f t="shared" si="1005"/>
        <v>5.3138631197395148E-2</v>
      </c>
      <c r="AC759" s="35">
        <f t="shared" si="1005"/>
        <v>3.1695929848098325E-2</v>
      </c>
      <c r="AD759" s="35">
        <f t="shared" si="1005"/>
        <v>-1.7506627725620616E-2</v>
      </c>
      <c r="AE759" s="35">
        <f t="shared" si="1005"/>
        <v>0.12330206428268875</v>
      </c>
      <c r="AF759" s="35">
        <f t="shared" si="1005"/>
        <v>1.2600670758139199E-2</v>
      </c>
      <c r="AG759" s="35">
        <f t="shared" si="1005"/>
        <v>9.3331988552553646E-2</v>
      </c>
      <c r="AH759" s="35">
        <f t="shared" si="1005"/>
        <v>-2.8616830114421177E-2</v>
      </c>
      <c r="AI759" s="35">
        <f t="shared" si="1005"/>
        <v>6.7907811226097126E-2</v>
      </c>
      <c r="AJ759" s="35">
        <f t="shared" si="1005"/>
        <v>3.5730891063329606E-2</v>
      </c>
    </row>
    <row r="760" spans="1:36">
      <c r="A760" s="2" t="str">
        <f t="shared" si="974"/>
        <v>YE Mar-08</v>
      </c>
      <c r="B760" s="35">
        <f t="shared" ref="B760:AJ760" si="1006">IF(OR(B494="C",B506="C"),"C",(B506/B494)-1)</f>
        <v>-1.0155167075591276E-2</v>
      </c>
      <c r="C760" s="35">
        <f t="shared" si="1006"/>
        <v>5.9972815993450945E-2</v>
      </c>
      <c r="D760" s="35">
        <f t="shared" si="1006"/>
        <v>5.7180248351373919E-4</v>
      </c>
      <c r="E760" s="35">
        <f t="shared" si="1006"/>
        <v>-1.9860740718544712E-3</v>
      </c>
      <c r="F760" s="35">
        <f t="shared" si="1006"/>
        <v>6.0776460989544701E-2</v>
      </c>
      <c r="G760" s="35">
        <f t="shared" si="1006"/>
        <v>2.332444063786121E-2</v>
      </c>
      <c r="H760" s="35">
        <f t="shared" si="1006"/>
        <v>-4.4021539731555981E-2</v>
      </c>
      <c r="I760" s="35">
        <f t="shared" si="1006"/>
        <v>-3.8915072371975223E-2</v>
      </c>
      <c r="J760" s="35">
        <f t="shared" si="1006"/>
        <v>0.14262784354606084</v>
      </c>
      <c r="K760" s="35">
        <f t="shared" si="1006"/>
        <v>4.1214730415580325E-2</v>
      </c>
      <c r="L760" s="35">
        <f t="shared" si="1006"/>
        <v>1.9777077775938956E-2</v>
      </c>
      <c r="M760" s="35">
        <f t="shared" si="1006"/>
        <v>-8.2286955672964512E-2</v>
      </c>
      <c r="N760" s="35">
        <f t="shared" si="1006"/>
        <v>-6.0264890829045958E-3</v>
      </c>
      <c r="O760" s="35">
        <f t="shared" si="1006"/>
        <v>3.3115383192291237E-2</v>
      </c>
      <c r="P760" s="35">
        <f t="shared" si="1006"/>
        <v>6.1524297693398733E-2</v>
      </c>
      <c r="Q760" s="35">
        <f t="shared" si="1006"/>
        <v>1.5344216034019809E-2</v>
      </c>
      <c r="R760" s="35">
        <f t="shared" si="1006"/>
        <v>4.9891271129210324E-2</v>
      </c>
      <c r="S760" s="35">
        <f t="shared" si="1006"/>
        <v>5.2075077326886099E-2</v>
      </c>
      <c r="T760" s="35">
        <f t="shared" si="1006"/>
        <v>4.7465766684677835E-2</v>
      </c>
      <c r="U760" s="35">
        <f t="shared" si="1006"/>
        <v>6.8382850705144715E-2</v>
      </c>
      <c r="V760" s="35">
        <f t="shared" si="1006"/>
        <v>6.6949819630688134E-2</v>
      </c>
      <c r="W760" s="35">
        <f t="shared" si="1006"/>
        <v>6.9427260233126509E-2</v>
      </c>
      <c r="X760" s="35">
        <f t="shared" si="1006"/>
        <v>2.7642407245643819E-2</v>
      </c>
      <c r="Y760" s="35">
        <f t="shared" si="1006"/>
        <v>4.0882608453084002E-2</v>
      </c>
      <c r="Z760" s="35">
        <f t="shared" si="1006"/>
        <v>6.2872144630044424E-2</v>
      </c>
      <c r="AA760" s="35">
        <f t="shared" si="1006"/>
        <v>2.3203407597584436E-2</v>
      </c>
      <c r="AB760" s="35">
        <f t="shared" si="1006"/>
        <v>5.384667874716631E-2</v>
      </c>
      <c r="AC760" s="35">
        <f t="shared" si="1006"/>
        <v>3.3312558926024805E-2</v>
      </c>
      <c r="AD760" s="35">
        <f t="shared" si="1006"/>
        <v>-1.5749011691479464E-2</v>
      </c>
      <c r="AE760" s="35">
        <f t="shared" si="1006"/>
        <v>0.13404402202706822</v>
      </c>
      <c r="AF760" s="35">
        <f t="shared" si="1006"/>
        <v>-2.2164879121723269E-3</v>
      </c>
      <c r="AG760" s="35">
        <f t="shared" si="1006"/>
        <v>4.6543296938452938E-2</v>
      </c>
      <c r="AH760" s="35">
        <f t="shared" si="1006"/>
        <v>-4.097428141947923E-2</v>
      </c>
      <c r="AI760" s="35">
        <f t="shared" si="1006"/>
        <v>5.6134190609504309E-2</v>
      </c>
      <c r="AJ760" s="35">
        <f t="shared" si="1006"/>
        <v>3.5439405857822237E-2</v>
      </c>
    </row>
    <row r="761" spans="1:36">
      <c r="A761" s="2" t="str">
        <f t="shared" ref="A761:A792" si="1007">A507</f>
        <v>YE Apr-08</v>
      </c>
      <c r="B761" s="35">
        <f t="shared" ref="B761:AJ761" si="1008">IF(OR(B495="C",B507="C"),"C",(B507/B495)-1)</f>
        <v>-1.0754240346445343E-2</v>
      </c>
      <c r="C761" s="35">
        <f t="shared" si="1008"/>
        <v>5.7357286769644134E-2</v>
      </c>
      <c r="D761" s="35">
        <f t="shared" si="1008"/>
        <v>-2.0007942633207709E-2</v>
      </c>
      <c r="E761" s="35">
        <f t="shared" si="1008"/>
        <v>-6.8646918863258799E-3</v>
      </c>
      <c r="F761" s="35">
        <f t="shared" si="1008"/>
        <v>3.4091454075515504E-2</v>
      </c>
      <c r="G761" s="35">
        <f t="shared" si="1008"/>
        <v>2.0762249623850648E-2</v>
      </c>
      <c r="H761" s="35">
        <f t="shared" si="1008"/>
        <v>-5.1926078296301914E-2</v>
      </c>
      <c r="I761" s="35">
        <f t="shared" si="1008"/>
        <v>-7.4730849279267098E-2</v>
      </c>
      <c r="J761" s="35">
        <f t="shared" si="1008"/>
        <v>0.1116795576065932</v>
      </c>
      <c r="K761" s="35">
        <f t="shared" si="1008"/>
        <v>2.4111644757309536E-2</v>
      </c>
      <c r="L761" s="35">
        <f t="shared" si="1008"/>
        <v>1.1338152523344247E-2</v>
      </c>
      <c r="M761" s="35">
        <f t="shared" si="1008"/>
        <v>-9.6126468881294058E-2</v>
      </c>
      <c r="N761" s="35">
        <f t="shared" si="1008"/>
        <v>2.4070115354541954E-3</v>
      </c>
      <c r="O761" s="35">
        <f t="shared" si="1008"/>
        <v>4.1180946097653104E-2</v>
      </c>
      <c r="P761" s="35">
        <f t="shared" si="1008"/>
        <v>5.2215779510188298E-2</v>
      </c>
      <c r="Q761" s="35">
        <f t="shared" si="1008"/>
        <v>3.4503254182888021E-2</v>
      </c>
      <c r="R761" s="35">
        <f t="shared" si="1008"/>
        <v>5.5001622978974485E-2</v>
      </c>
      <c r="S761" s="35">
        <f t="shared" si="1008"/>
        <v>5.9795987268871365E-2</v>
      </c>
      <c r="T761" s="35">
        <f t="shared" si="1008"/>
        <v>3.8714721176259737E-2</v>
      </c>
      <c r="U761" s="35">
        <f t="shared" si="1008"/>
        <v>5.6528982640849712E-2</v>
      </c>
      <c r="V761" s="35">
        <f t="shared" si="1008"/>
        <v>6.0538455973314864E-2</v>
      </c>
      <c r="W761" s="35">
        <f t="shared" si="1008"/>
        <v>6.3056806207491212E-2</v>
      </c>
      <c r="X761" s="35">
        <f t="shared" si="1008"/>
        <v>2.9424219188115774E-2</v>
      </c>
      <c r="Y761" s="35">
        <f t="shared" si="1008"/>
        <v>6.2691371436618626E-2</v>
      </c>
      <c r="Z761" s="35">
        <f t="shared" si="1008"/>
        <v>5.8532582658030519E-2</v>
      </c>
      <c r="AA761" s="35">
        <f t="shared" si="1008"/>
        <v>2.4041783049427501E-2</v>
      </c>
      <c r="AB761" s="35">
        <f t="shared" si="1008"/>
        <v>3.5381026438569219E-2</v>
      </c>
      <c r="AC761" s="35">
        <f t="shared" si="1008"/>
        <v>3.471775021969159E-2</v>
      </c>
      <c r="AD761" s="35">
        <f t="shared" si="1008"/>
        <v>-4.2241295524849121E-2</v>
      </c>
      <c r="AE761" s="35">
        <f t="shared" si="1008"/>
        <v>0.10075637284694672</v>
      </c>
      <c r="AF761" s="35">
        <f t="shared" si="1008"/>
        <v>-8.119446073345693E-3</v>
      </c>
      <c r="AG761" s="35">
        <f t="shared" si="1008"/>
        <v>1.990432462318803E-2</v>
      </c>
      <c r="AH761" s="35">
        <f t="shared" si="1008"/>
        <v>-3.9045448043228514E-2</v>
      </c>
      <c r="AI761" s="35">
        <f t="shared" si="1008"/>
        <v>5.6322506347992629E-2</v>
      </c>
      <c r="AJ761" s="35">
        <f t="shared" si="1008"/>
        <v>3.0173659148469145E-2</v>
      </c>
    </row>
    <row r="762" spans="1:36">
      <c r="A762" s="2" t="str">
        <f t="shared" si="1007"/>
        <v>YE May-08</v>
      </c>
      <c r="B762" s="35">
        <f t="shared" ref="B762:AJ762" si="1009">IF(OR(B496="C",B508="C"),"C",(B508/B496)-1)</f>
        <v>-1.5389529826162596E-2</v>
      </c>
      <c r="C762" s="35">
        <f t="shared" si="1009"/>
        <v>6.2228547733164108E-2</v>
      </c>
      <c r="D762" s="35">
        <f t="shared" si="1009"/>
        <v>-3.0093575622228919E-2</v>
      </c>
      <c r="E762" s="35">
        <f t="shared" si="1009"/>
        <v>-1.1382815363274901E-2</v>
      </c>
      <c r="F762" s="35">
        <f t="shared" si="1009"/>
        <v>2.9825485181284694E-2</v>
      </c>
      <c r="G762" s="35">
        <f t="shared" si="1009"/>
        <v>1.7904264538272541E-2</v>
      </c>
      <c r="H762" s="35">
        <f t="shared" si="1009"/>
        <v>-5.1227787648871259E-2</v>
      </c>
      <c r="I762" s="35">
        <f t="shared" si="1009"/>
        <v>-8.6999107906858164E-2</v>
      </c>
      <c r="J762" s="35">
        <f t="shared" si="1009"/>
        <v>8.6375774214254131E-2</v>
      </c>
      <c r="K762" s="35">
        <f t="shared" si="1009"/>
        <v>2.6130068039207144E-2</v>
      </c>
      <c r="L762" s="35">
        <f t="shared" si="1009"/>
        <v>6.1429291349690551E-3</v>
      </c>
      <c r="M762" s="35">
        <f t="shared" si="1009"/>
        <v>-9.4825431007809491E-2</v>
      </c>
      <c r="N762" s="35">
        <f t="shared" si="1009"/>
        <v>6.0153487392373695E-3</v>
      </c>
      <c r="O762" s="35">
        <f t="shared" si="1009"/>
        <v>4.1857378006690427E-2</v>
      </c>
      <c r="P762" s="35">
        <f t="shared" si="1009"/>
        <v>4.0992708476641493E-2</v>
      </c>
      <c r="Q762" s="35">
        <f t="shared" si="1009"/>
        <v>3.9336560999420289E-2</v>
      </c>
      <c r="R762" s="35">
        <f t="shared" si="1009"/>
        <v>6.1184806743534992E-2</v>
      </c>
      <c r="S762" s="35">
        <f t="shared" si="1009"/>
        <v>6.6105763998624445E-2</v>
      </c>
      <c r="T762" s="35">
        <f t="shared" si="1009"/>
        <v>4.2018516051494315E-2</v>
      </c>
      <c r="U762" s="35">
        <f t="shared" si="1009"/>
        <v>4.4849984026438028E-2</v>
      </c>
      <c r="V762" s="35">
        <f t="shared" si="1009"/>
        <v>6.233483110375615E-2</v>
      </c>
      <c r="W762" s="35">
        <f t="shared" si="1009"/>
        <v>7.8961026462409878E-2</v>
      </c>
      <c r="X762" s="35">
        <f t="shared" si="1009"/>
        <v>3.6997021716885792E-2</v>
      </c>
      <c r="Y762" s="35">
        <f t="shared" si="1009"/>
        <v>7.5308468026005881E-2</v>
      </c>
      <c r="Z762" s="35">
        <f t="shared" si="1009"/>
        <v>6.2166478328289587E-2</v>
      </c>
      <c r="AA762" s="35">
        <f t="shared" si="1009"/>
        <v>2.0459834623265394E-2</v>
      </c>
      <c r="AB762" s="35">
        <f t="shared" si="1009"/>
        <v>2.65678410667749E-2</v>
      </c>
      <c r="AC762" s="35">
        <f t="shared" si="1009"/>
        <v>3.8515887928009418E-2</v>
      </c>
      <c r="AD762" s="35">
        <f t="shared" si="1009"/>
        <v>-5.5868400509744509E-2</v>
      </c>
      <c r="AE762" s="35">
        <f t="shared" si="1009"/>
        <v>8.6410998279154994E-2</v>
      </c>
      <c r="AF762" s="35">
        <f t="shared" si="1009"/>
        <v>-1.5629886090690381E-2</v>
      </c>
      <c r="AG762" s="35">
        <f t="shared" si="1009"/>
        <v>1.4078749624286235E-2</v>
      </c>
      <c r="AH762" s="35">
        <f t="shared" si="1009"/>
        <v>-3.3091680685296998E-2</v>
      </c>
      <c r="AI762" s="35">
        <f t="shared" si="1009"/>
        <v>4.8910073471370552E-2</v>
      </c>
      <c r="AJ762" s="35">
        <f t="shared" si="1009"/>
        <v>2.9675443362828791E-2</v>
      </c>
    </row>
    <row r="763" spans="1:36">
      <c r="A763" s="2" t="str">
        <f t="shared" si="1007"/>
        <v>YE Jun-08</v>
      </c>
      <c r="B763" s="35">
        <f t="shared" ref="B763:AJ763" si="1010">IF(OR(B497="C",B509="C"),"C",(B509/B497)-1)</f>
        <v>-2.1101946229106328E-2</v>
      </c>
      <c r="C763" s="35">
        <f t="shared" si="1010"/>
        <v>5.6790758598441071E-2</v>
      </c>
      <c r="D763" s="35">
        <f t="shared" si="1010"/>
        <v>-3.8532922734187403E-2</v>
      </c>
      <c r="E763" s="35">
        <f t="shared" si="1010"/>
        <v>-1.7831149927219792E-2</v>
      </c>
      <c r="F763" s="35">
        <f t="shared" si="1010"/>
        <v>2.1468482688030255E-2</v>
      </c>
      <c r="G763" s="35">
        <f t="shared" si="1010"/>
        <v>1.4538248898851469E-2</v>
      </c>
      <c r="H763" s="35">
        <f t="shared" si="1010"/>
        <v>-5.8384060394667703E-2</v>
      </c>
      <c r="I763" s="35">
        <f t="shared" si="1010"/>
        <v>-0.10319760052869709</v>
      </c>
      <c r="J763" s="35">
        <f t="shared" si="1010"/>
        <v>6.5432316237387322E-2</v>
      </c>
      <c r="K763" s="35">
        <f t="shared" si="1010"/>
        <v>1.6117494891248141E-2</v>
      </c>
      <c r="L763" s="35">
        <f t="shared" si="1010"/>
        <v>-6.8013856492151747E-3</v>
      </c>
      <c r="M763" s="35">
        <f t="shared" si="1010"/>
        <v>-9.4090059540629878E-2</v>
      </c>
      <c r="N763" s="35">
        <f t="shared" si="1010"/>
        <v>2.3565894944248544E-3</v>
      </c>
      <c r="O763" s="35">
        <f t="shared" si="1010"/>
        <v>3.809802253880501E-2</v>
      </c>
      <c r="P763" s="35">
        <f t="shared" si="1010"/>
        <v>1.207713125845733E-2</v>
      </c>
      <c r="Q763" s="35">
        <f t="shared" si="1010"/>
        <v>2.7733259693573098E-2</v>
      </c>
      <c r="R763" s="35">
        <f t="shared" si="1010"/>
        <v>5.9647570291587071E-2</v>
      </c>
      <c r="S763" s="35">
        <f t="shared" si="1010"/>
        <v>6.4591192617406312E-2</v>
      </c>
      <c r="T763" s="35">
        <f t="shared" si="1010"/>
        <v>3.7875081132358046E-2</v>
      </c>
      <c r="U763" s="35">
        <f t="shared" si="1010"/>
        <v>3.8244606760104327E-2</v>
      </c>
      <c r="V763" s="35">
        <f t="shared" si="1010"/>
        <v>5.697763324226246E-2</v>
      </c>
      <c r="W763" s="35">
        <f t="shared" si="1010"/>
        <v>6.5374401824052741E-2</v>
      </c>
      <c r="X763" s="35">
        <f t="shared" si="1010"/>
        <v>4.2003701672607585E-2</v>
      </c>
      <c r="Y763" s="35">
        <f t="shared" si="1010"/>
        <v>7.0405112459605679E-2</v>
      </c>
      <c r="Z763" s="35">
        <f t="shared" si="1010"/>
        <v>5.7091641583296049E-2</v>
      </c>
      <c r="AA763" s="35">
        <f t="shared" si="1010"/>
        <v>1.1053275593411627E-2</v>
      </c>
      <c r="AB763" s="35">
        <f t="shared" si="1010"/>
        <v>1.7260610325299686E-2</v>
      </c>
      <c r="AC763" s="35">
        <f t="shared" si="1010"/>
        <v>3.8349499037491519E-2</v>
      </c>
      <c r="AD763" s="35">
        <f t="shared" si="1010"/>
        <v>-6.7636763676367617E-2</v>
      </c>
      <c r="AE763" s="35">
        <f t="shared" si="1010"/>
        <v>7.0555074127720552E-2</v>
      </c>
      <c r="AF763" s="35">
        <f t="shared" si="1010"/>
        <v>-3.335533793389045E-2</v>
      </c>
      <c r="AG763" s="35">
        <f t="shared" si="1010"/>
        <v>-7.1128661996122666E-3</v>
      </c>
      <c r="AH763" s="35">
        <f t="shared" si="1010"/>
        <v>-3.5422721634980281E-2</v>
      </c>
      <c r="AI763" s="35">
        <f t="shared" si="1010"/>
        <v>3.4538963414351809E-2</v>
      </c>
      <c r="AJ763" s="35">
        <f t="shared" si="1010"/>
        <v>2.3322296617523497E-2</v>
      </c>
    </row>
    <row r="764" spans="1:36">
      <c r="A764" s="2" t="str">
        <f t="shared" si="1007"/>
        <v>YE Jul-08</v>
      </c>
      <c r="B764" s="35">
        <f t="shared" ref="B764:AJ764" si="1011">IF(OR(B498="C",B510="C"),"C",(B510/B498)-1)</f>
        <v>-2.2851010111111902E-2</v>
      </c>
      <c r="C764" s="35">
        <f t="shared" si="1011"/>
        <v>4.2681471897489942E-2</v>
      </c>
      <c r="D764" s="35">
        <f t="shared" si="1011"/>
        <v>-4.3526329810851583E-2</v>
      </c>
      <c r="E764" s="35">
        <f t="shared" si="1011"/>
        <v>-2.5590083411688114E-2</v>
      </c>
      <c r="F764" s="35">
        <f t="shared" si="1011"/>
        <v>2.2048620761095261E-2</v>
      </c>
      <c r="G764" s="35">
        <f t="shared" si="1011"/>
        <v>7.9296686957728291E-3</v>
      </c>
      <c r="H764" s="35">
        <f t="shared" si="1011"/>
        <v>-6.1390978850114686E-2</v>
      </c>
      <c r="I764" s="35">
        <f t="shared" si="1011"/>
        <v>-0.10864514907438427</v>
      </c>
      <c r="J764" s="35">
        <f t="shared" si="1011"/>
        <v>4.5531473048213256E-2</v>
      </c>
      <c r="K764" s="35">
        <f t="shared" si="1011"/>
        <v>1.8675421359067634E-2</v>
      </c>
      <c r="L764" s="35">
        <f t="shared" si="1011"/>
        <v>-9.7333189026381772E-3</v>
      </c>
      <c r="M764" s="35">
        <f t="shared" si="1011"/>
        <v>-9.7100032583903539E-2</v>
      </c>
      <c r="N764" s="35">
        <f t="shared" si="1011"/>
        <v>1.355746122532131E-2</v>
      </c>
      <c r="O764" s="35">
        <f t="shared" si="1011"/>
        <v>6.4179531933059142E-2</v>
      </c>
      <c r="P764" s="35">
        <f t="shared" si="1011"/>
        <v>-1.4057741734722518E-2</v>
      </c>
      <c r="Q764" s="35">
        <f t="shared" si="1011"/>
        <v>3.4547975047034329E-2</v>
      </c>
      <c r="R764" s="35">
        <f t="shared" si="1011"/>
        <v>6.8469065522727357E-2</v>
      </c>
      <c r="S764" s="35">
        <f t="shared" si="1011"/>
        <v>7.5956041516345607E-2</v>
      </c>
      <c r="T764" s="35">
        <f t="shared" si="1011"/>
        <v>4.0365361119862886E-2</v>
      </c>
      <c r="U764" s="35">
        <f t="shared" si="1011"/>
        <v>3.0155555013457569E-2</v>
      </c>
      <c r="V764" s="35">
        <f t="shared" si="1011"/>
        <v>5.0847826494052839E-2</v>
      </c>
      <c r="W764" s="35">
        <f t="shared" si="1011"/>
        <v>6.8173979558733722E-2</v>
      </c>
      <c r="X764" s="35">
        <f t="shared" si="1011"/>
        <v>4.8703206848089931E-2</v>
      </c>
      <c r="Y764" s="35">
        <f t="shared" si="1011"/>
        <v>7.1799621471429154E-2</v>
      </c>
      <c r="Z764" s="35">
        <f t="shared" si="1011"/>
        <v>5.2812600489822836E-2</v>
      </c>
      <c r="AA764" s="35">
        <f t="shared" si="1011"/>
        <v>3.0035865377142645E-3</v>
      </c>
      <c r="AB764" s="35">
        <f t="shared" si="1011"/>
        <v>3.9955847032524527E-3</v>
      </c>
      <c r="AC764" s="35">
        <f t="shared" si="1011"/>
        <v>1.8427852432518321E-2</v>
      </c>
      <c r="AD764" s="35">
        <f t="shared" si="1011"/>
        <v>-7.4420042070003634E-2</v>
      </c>
      <c r="AE764" s="35">
        <f t="shared" si="1011"/>
        <v>5.8352420477121747E-2</v>
      </c>
      <c r="AF764" s="35">
        <f t="shared" si="1011"/>
        <v>-2.0453020548390932E-2</v>
      </c>
      <c r="AG764" s="35">
        <f t="shared" si="1011"/>
        <v>-2.0796715935498367E-2</v>
      </c>
      <c r="AH764" s="35">
        <f t="shared" si="1011"/>
        <v>-4.0658987867435603E-2</v>
      </c>
      <c r="AI764" s="35">
        <f t="shared" si="1011"/>
        <v>3.903183097548335E-2</v>
      </c>
      <c r="AJ764" s="35">
        <f t="shared" si="1011"/>
        <v>1.7824794701646107E-2</v>
      </c>
    </row>
    <row r="765" spans="1:36">
      <c r="A765" s="2" t="str">
        <f t="shared" si="1007"/>
        <v>YE Aug-08</v>
      </c>
      <c r="B765" s="35">
        <f t="shared" ref="B765:AJ765" si="1012">IF(OR(B499="C",B511="C"),"C",(B511/B499)-1)</f>
        <v>-3.3453152797221164E-2</v>
      </c>
      <c r="C765" s="35">
        <f t="shared" si="1012"/>
        <v>3.5104907800138641E-2</v>
      </c>
      <c r="D765" s="35">
        <f t="shared" si="1012"/>
        <v>-5.2094217304611723E-2</v>
      </c>
      <c r="E765" s="35">
        <f t="shared" si="1012"/>
        <v>-3.733159841269551E-2</v>
      </c>
      <c r="F765" s="35">
        <f t="shared" si="1012"/>
        <v>2.6592465197780468E-2</v>
      </c>
      <c r="G765" s="35">
        <f t="shared" si="1012"/>
        <v>1.3229399438304812E-2</v>
      </c>
      <c r="H765" s="35">
        <f t="shared" si="1012"/>
        <v>-6.4421732258407749E-2</v>
      </c>
      <c r="I765" s="35">
        <f t="shared" si="1012"/>
        <v>-0.11282963308503036</v>
      </c>
      <c r="J765" s="35">
        <f t="shared" si="1012"/>
        <v>3.2264369126532966E-2</v>
      </c>
      <c r="K765" s="35">
        <f t="shared" si="1012"/>
        <v>3.1453179711025125E-2</v>
      </c>
      <c r="L765" s="35">
        <f t="shared" si="1012"/>
        <v>-1.8998160930609909E-2</v>
      </c>
      <c r="M765" s="35">
        <f t="shared" si="1012"/>
        <v>-7.2384465309108692E-2</v>
      </c>
      <c r="N765" s="35">
        <f t="shared" si="1012"/>
        <v>-2.0188019877548702E-2</v>
      </c>
      <c r="O765" s="35">
        <f t="shared" si="1012"/>
        <v>5.5501739841006037E-2</v>
      </c>
      <c r="P765" s="35">
        <f t="shared" si="1012"/>
        <v>-2.2149018864347281E-2</v>
      </c>
      <c r="Q765" s="35">
        <f t="shared" si="1012"/>
        <v>2.1720273071664131E-2</v>
      </c>
      <c r="R765" s="35">
        <f t="shared" si="1012"/>
        <v>6.3873722605941374E-2</v>
      </c>
      <c r="S765" s="35">
        <f t="shared" si="1012"/>
        <v>7.2503989077151942E-2</v>
      </c>
      <c r="T765" s="35">
        <f t="shared" si="1012"/>
        <v>3.601692203775464E-2</v>
      </c>
      <c r="U765" s="35">
        <f t="shared" si="1012"/>
        <v>1.6937166181209884E-2</v>
      </c>
      <c r="V765" s="35">
        <f t="shared" si="1012"/>
        <v>4.0723213190101193E-2</v>
      </c>
      <c r="W765" s="35">
        <f t="shared" si="1012"/>
        <v>5.33269788476749E-2</v>
      </c>
      <c r="X765" s="35">
        <f t="shared" si="1012"/>
        <v>6.0632153792554488E-2</v>
      </c>
      <c r="Y765" s="35">
        <f t="shared" si="1012"/>
        <v>4.1237482686705018E-2</v>
      </c>
      <c r="Z765" s="35">
        <f t="shared" si="1012"/>
        <v>4.2951354509261686E-2</v>
      </c>
      <c r="AA765" s="35">
        <f t="shared" si="1012"/>
        <v>-1.7660682579455633E-3</v>
      </c>
      <c r="AB765" s="35">
        <f t="shared" si="1012"/>
        <v>-2.5605085338148759E-2</v>
      </c>
      <c r="AC765" s="35">
        <f t="shared" si="1012"/>
        <v>1.4668262474168525E-2</v>
      </c>
      <c r="AD765" s="35">
        <f t="shared" si="1012"/>
        <v>-8.7711409063104484E-2</v>
      </c>
      <c r="AE765" s="35">
        <f t="shared" si="1012"/>
        <v>3.8966598298810551E-2</v>
      </c>
      <c r="AF765" s="35">
        <f t="shared" si="1012"/>
        <v>-2.3902675394713802E-2</v>
      </c>
      <c r="AG765" s="35">
        <f t="shared" si="1012"/>
        <v>-4.3718516967391485E-2</v>
      </c>
      <c r="AH765" s="35">
        <f t="shared" si="1012"/>
        <v>-4.4793066209100618E-2</v>
      </c>
      <c r="AI765" s="35">
        <f t="shared" si="1012"/>
        <v>3.7761559425377511E-2</v>
      </c>
      <c r="AJ765" s="35">
        <f t="shared" si="1012"/>
        <v>1.118831246276053E-2</v>
      </c>
    </row>
    <row r="766" spans="1:36">
      <c r="A766" s="2" t="str">
        <f t="shared" si="1007"/>
        <v>YE Sep-08</v>
      </c>
      <c r="B766" s="35">
        <f t="shared" ref="B766:AJ766" si="1013">IF(OR(B500="C",B512="C"),"C",(B512/B500)-1)</f>
        <v>-3.8832468911936369E-2</v>
      </c>
      <c r="C766" s="35">
        <f t="shared" si="1013"/>
        <v>2.6157601824236876E-2</v>
      </c>
      <c r="D766" s="35">
        <f t="shared" si="1013"/>
        <v>-5.4446741816777777E-2</v>
      </c>
      <c r="E766" s="35">
        <f t="shared" si="1013"/>
        <v>-5.2267559228457938E-2</v>
      </c>
      <c r="F766" s="35">
        <f t="shared" si="1013"/>
        <v>1.9002584675740231E-2</v>
      </c>
      <c r="G766" s="35">
        <f t="shared" si="1013"/>
        <v>-9.5060621023194125E-3</v>
      </c>
      <c r="H766" s="35">
        <f t="shared" si="1013"/>
        <v>-6.9891162001175178E-2</v>
      </c>
      <c r="I766" s="35">
        <f t="shared" si="1013"/>
        <v>-0.1201809935000927</v>
      </c>
      <c r="J766" s="35">
        <f t="shared" si="1013"/>
        <v>1.4650925883392452E-2</v>
      </c>
      <c r="K766" s="35">
        <f t="shared" si="1013"/>
        <v>4.1177305827704513E-2</v>
      </c>
      <c r="L766" s="35">
        <f t="shared" si="1013"/>
        <v>-2.3337772031770343E-2</v>
      </c>
      <c r="M766" s="35">
        <f t="shared" si="1013"/>
        <v>-5.932654252903391E-2</v>
      </c>
      <c r="N766" s="35">
        <f t="shared" si="1013"/>
        <v>-2.5816500779736518E-2</v>
      </c>
      <c r="O766" s="35">
        <f t="shared" si="1013"/>
        <v>6.2728590906139692E-2</v>
      </c>
      <c r="P766" s="35">
        <f t="shared" si="1013"/>
        <v>-4.7108887278168754E-2</v>
      </c>
      <c r="Q766" s="35">
        <f t="shared" si="1013"/>
        <v>1.2204961698487393E-2</v>
      </c>
      <c r="R766" s="35">
        <f t="shared" si="1013"/>
        <v>6.1668759449555299E-2</v>
      </c>
      <c r="S766" s="35">
        <f t="shared" si="1013"/>
        <v>6.8172438009832081E-2</v>
      </c>
      <c r="T766" s="35">
        <f t="shared" si="1013"/>
        <v>2.1194678566227365E-2</v>
      </c>
      <c r="U766" s="35">
        <f t="shared" si="1013"/>
        <v>2.2430660598921737E-2</v>
      </c>
      <c r="V766" s="35">
        <f t="shared" si="1013"/>
        <v>3.9381689407739673E-2</v>
      </c>
      <c r="W766" s="35">
        <f t="shared" si="1013"/>
        <v>3.35666635347176E-2</v>
      </c>
      <c r="X766" s="35">
        <f t="shared" si="1013"/>
        <v>6.9111344799122509E-2</v>
      </c>
      <c r="Y766" s="35">
        <f t="shared" si="1013"/>
        <v>1.1205406254911177E-2</v>
      </c>
      <c r="Z766" s="35">
        <f t="shared" si="1013"/>
        <v>3.9710388455075574E-2</v>
      </c>
      <c r="AA766" s="35">
        <f t="shared" si="1013"/>
        <v>-1.0682931933383322E-2</v>
      </c>
      <c r="AB766" s="35">
        <f t="shared" si="1013"/>
        <v>-4.6839457745071034E-2</v>
      </c>
      <c r="AC766" s="35">
        <f t="shared" si="1013"/>
        <v>9.6983689896208425E-3</v>
      </c>
      <c r="AD766" s="35">
        <f t="shared" si="1013"/>
        <v>-9.1158914664594359E-2</v>
      </c>
      <c r="AE766" s="35">
        <f t="shared" si="1013"/>
        <v>1.7643126142371734E-2</v>
      </c>
      <c r="AF766" s="35">
        <f t="shared" si="1013"/>
        <v>-2.3225848414640482E-2</v>
      </c>
      <c r="AG766" s="35">
        <f t="shared" si="1013"/>
        <v>-6.2804429739913625E-2</v>
      </c>
      <c r="AH766" s="35">
        <f t="shared" si="1013"/>
        <v>-4.5741040044828707E-2</v>
      </c>
      <c r="AI766" s="35">
        <f t="shared" si="1013"/>
        <v>3.6301650137703145E-2</v>
      </c>
      <c r="AJ766" s="35">
        <f t="shared" si="1013"/>
        <v>4.659299876873968E-3</v>
      </c>
    </row>
    <row r="767" spans="1:36">
      <c r="A767" s="2" t="str">
        <f t="shared" si="1007"/>
        <v>YE Oct-08</v>
      </c>
      <c r="B767" s="35">
        <f t="shared" ref="B767:AJ767" si="1014">IF(OR(B501="C",B513="C"),"C",(B513/B501)-1)</f>
        <v>-3.2826604800029413E-2</v>
      </c>
      <c r="C767" s="35">
        <f t="shared" si="1014"/>
        <v>3.1418489394326343E-2</v>
      </c>
      <c r="D767" s="35">
        <f t="shared" si="1014"/>
        <v>-4.6667325934770854E-2</v>
      </c>
      <c r="E767" s="35">
        <f t="shared" si="1014"/>
        <v>-5.2631723607179159E-2</v>
      </c>
      <c r="F767" s="35">
        <f t="shared" si="1014"/>
        <v>2.1777223558728798E-2</v>
      </c>
      <c r="G767" s="35">
        <f t="shared" si="1014"/>
        <v>-9.9625380536069175E-3</v>
      </c>
      <c r="H767" s="35">
        <f t="shared" si="1014"/>
        <v>-5.2453833302251174E-2</v>
      </c>
      <c r="I767" s="35">
        <f t="shared" si="1014"/>
        <v>-0.11902781729443435</v>
      </c>
      <c r="J767" s="35">
        <f t="shared" si="1014"/>
        <v>1.9975409880461648E-2</v>
      </c>
      <c r="K767" s="35">
        <f t="shared" si="1014"/>
        <v>3.5805084745762716E-2</v>
      </c>
      <c r="L767" s="35">
        <f t="shared" si="1014"/>
        <v>-2.6804761282461453E-2</v>
      </c>
      <c r="M767" s="35">
        <f t="shared" si="1014"/>
        <v>-8.2326924550385483E-3</v>
      </c>
      <c r="N767" s="35">
        <f t="shared" si="1014"/>
        <v>-1.1503057504132164E-2</v>
      </c>
      <c r="O767" s="35">
        <f t="shared" si="1014"/>
        <v>8.9723968000694709E-2</v>
      </c>
      <c r="P767" s="35">
        <f t="shared" si="1014"/>
        <v>-4.9486591751924158E-2</v>
      </c>
      <c r="Q767" s="35">
        <f t="shared" si="1014"/>
        <v>2.0448308521747505E-2</v>
      </c>
      <c r="R767" s="35">
        <f t="shared" si="1014"/>
        <v>7.7804544029567602E-2</v>
      </c>
      <c r="S767" s="35">
        <f t="shared" si="1014"/>
        <v>8.42723653759474E-2</v>
      </c>
      <c r="T767" s="35">
        <f t="shared" si="1014"/>
        <v>2.7129048591633342E-2</v>
      </c>
      <c r="U767" s="35">
        <f t="shared" si="1014"/>
        <v>2.2394242450450408E-2</v>
      </c>
      <c r="V767" s="35">
        <f t="shared" si="1014"/>
        <v>3.7341205824030999E-2</v>
      </c>
      <c r="W767" s="35">
        <f t="shared" si="1014"/>
        <v>3.5303323668977482E-2</v>
      </c>
      <c r="X767" s="35">
        <f t="shared" si="1014"/>
        <v>7.5199932058486407E-2</v>
      </c>
      <c r="Y767" s="35">
        <f t="shared" si="1014"/>
        <v>2.710562132050387E-2</v>
      </c>
      <c r="Z767" s="35">
        <f t="shared" si="1014"/>
        <v>3.941428271636882E-2</v>
      </c>
      <c r="AA767" s="35">
        <f t="shared" si="1014"/>
        <v>-2.1407440467962058E-3</v>
      </c>
      <c r="AB767" s="35">
        <f t="shared" si="1014"/>
        <v>-4.4648336811096145E-2</v>
      </c>
      <c r="AC767" s="35">
        <f t="shared" si="1014"/>
        <v>-3.3379131299682285E-4</v>
      </c>
      <c r="AD767" s="35">
        <f t="shared" si="1014"/>
        <v>-8.9570912390859792E-2</v>
      </c>
      <c r="AE767" s="35">
        <f t="shared" si="1014"/>
        <v>2.7500246998962696E-2</v>
      </c>
      <c r="AF767" s="35">
        <f t="shared" si="1014"/>
        <v>-1.650409056991109E-2</v>
      </c>
      <c r="AG767" s="35">
        <f t="shared" si="1014"/>
        <v>-5.2004258470653597E-2</v>
      </c>
      <c r="AH767" s="35">
        <f t="shared" si="1014"/>
        <v>-4.2287374168310188E-2</v>
      </c>
      <c r="AI767" s="35">
        <f t="shared" si="1014"/>
        <v>3.7859658716245637E-2</v>
      </c>
      <c r="AJ767" s="35">
        <f t="shared" si="1014"/>
        <v>8.8008051996901759E-3</v>
      </c>
    </row>
    <row r="768" spans="1:36">
      <c r="A768" s="2" t="str">
        <f t="shared" si="1007"/>
        <v>YE Nov-08</v>
      </c>
      <c r="B768" s="35">
        <f t="shared" ref="B768:AJ768" si="1015">IF(OR(B502="C",B514="C"),"C",(B514/B502)-1)</f>
        <v>-2.9847425044764453E-2</v>
      </c>
      <c r="C768" s="35">
        <f t="shared" si="1015"/>
        <v>1.6687322977922747E-2</v>
      </c>
      <c r="D768" s="35">
        <f t="shared" si="1015"/>
        <v>-4.3013688924576576E-2</v>
      </c>
      <c r="E768" s="35">
        <f t="shared" si="1015"/>
        <v>-4.3173855816296181E-2</v>
      </c>
      <c r="F768" s="35">
        <f t="shared" si="1015"/>
        <v>1.1699239080441126E-2</v>
      </c>
      <c r="G768" s="35">
        <f t="shared" si="1015"/>
        <v>-2.7551636469790641E-2</v>
      </c>
      <c r="H768" s="35">
        <f t="shared" si="1015"/>
        <v>-3.6983770453822618E-2</v>
      </c>
      <c r="I768" s="35">
        <f t="shared" si="1015"/>
        <v>-0.10621343443295106</v>
      </c>
      <c r="J768" s="35">
        <f t="shared" si="1015"/>
        <v>2.2659249137874982E-2</v>
      </c>
      <c r="K768" s="35">
        <f t="shared" si="1015"/>
        <v>3.0822960835271029E-2</v>
      </c>
      <c r="L768" s="35">
        <f t="shared" si="1015"/>
        <v>-2.5354933173080019E-2</v>
      </c>
      <c r="M768" s="35">
        <f t="shared" si="1015"/>
        <v>3.2162944790476988E-3</v>
      </c>
      <c r="N768" s="35">
        <f t="shared" si="1015"/>
        <v>-1.726407894272608E-2</v>
      </c>
      <c r="O768" s="35">
        <f t="shared" si="1015"/>
        <v>6.5328190278772125E-2</v>
      </c>
      <c r="P768" s="35">
        <f t="shared" si="1015"/>
        <v>-5.7905744562186334E-2</v>
      </c>
      <c r="Q768" s="35">
        <f t="shared" si="1015"/>
        <v>1.8762116092104097E-2</v>
      </c>
      <c r="R768" s="35">
        <f t="shared" si="1015"/>
        <v>7.9423540151251082E-2</v>
      </c>
      <c r="S768" s="35">
        <f t="shared" si="1015"/>
        <v>8.7272004051219598E-2</v>
      </c>
      <c r="T768" s="35">
        <f t="shared" si="1015"/>
        <v>2.1542045602159554E-2</v>
      </c>
      <c r="U768" s="35">
        <f t="shared" si="1015"/>
        <v>1.6269772068179256E-2</v>
      </c>
      <c r="V768" s="35">
        <f t="shared" si="1015"/>
        <v>2.741537775141234E-2</v>
      </c>
      <c r="W768" s="35">
        <f t="shared" si="1015"/>
        <v>3.4148905731187229E-2</v>
      </c>
      <c r="X768" s="35">
        <f t="shared" si="1015"/>
        <v>7.3900531079109877E-2</v>
      </c>
      <c r="Y768" s="35">
        <f t="shared" si="1015"/>
        <v>2.213875404052934E-2</v>
      </c>
      <c r="Z768" s="35">
        <f t="shared" si="1015"/>
        <v>3.0898510422262104E-2</v>
      </c>
      <c r="AA768" s="35">
        <f t="shared" si="1015"/>
        <v>-1.3726955497431748E-3</v>
      </c>
      <c r="AB768" s="35">
        <f t="shared" si="1015"/>
        <v>-6.0123893837098819E-2</v>
      </c>
      <c r="AC768" s="35">
        <f t="shared" si="1015"/>
        <v>-1.0549586169826375E-2</v>
      </c>
      <c r="AD768" s="35">
        <f t="shared" si="1015"/>
        <v>-8.7965465037042501E-2</v>
      </c>
      <c r="AE768" s="35">
        <f t="shared" si="1015"/>
        <v>2.8859693917026474E-2</v>
      </c>
      <c r="AF768" s="35">
        <f t="shared" si="1015"/>
        <v>-1.3412967783869467E-2</v>
      </c>
      <c r="AG768" s="35">
        <f t="shared" si="1015"/>
        <v>-7.1200073119458862E-2</v>
      </c>
      <c r="AH768" s="35">
        <f t="shared" si="1015"/>
        <v>-3.8442088702427379E-2</v>
      </c>
      <c r="AI768" s="35">
        <f t="shared" si="1015"/>
        <v>3.3747596341390684E-2</v>
      </c>
      <c r="AJ768" s="35">
        <f t="shared" si="1015"/>
        <v>3.6040249244411182E-3</v>
      </c>
    </row>
    <row r="769" spans="1:36">
      <c r="A769" s="2" t="str">
        <f t="shared" si="1007"/>
        <v>YE Dec-08</v>
      </c>
      <c r="B769" s="35">
        <f t="shared" ref="B769:AJ769" si="1016">IF(OR(B503="C",B515="C"),"C",(B515/B503)-1)</f>
        <v>-4.2503136039551026E-2</v>
      </c>
      <c r="C769" s="35">
        <f t="shared" si="1016"/>
        <v>1.7115994449079741E-2</v>
      </c>
      <c r="D769" s="35">
        <f t="shared" si="1016"/>
        <v>-2.6660671266448888E-2</v>
      </c>
      <c r="E769" s="35">
        <f t="shared" si="1016"/>
        <v>-2.9581953943793704E-2</v>
      </c>
      <c r="F769" s="35">
        <f t="shared" si="1016"/>
        <v>1.2656269775424001E-4</v>
      </c>
      <c r="G769" s="35">
        <f t="shared" si="1016"/>
        <v>-2.7719586285457898E-2</v>
      </c>
      <c r="H769" s="35">
        <f t="shared" si="1016"/>
        <v>-2.7364280996768908E-2</v>
      </c>
      <c r="I769" s="35">
        <f t="shared" si="1016"/>
        <v>-0.11540679846976021</v>
      </c>
      <c r="J769" s="35">
        <f t="shared" si="1016"/>
        <v>-2.6793300480054349E-2</v>
      </c>
      <c r="K769" s="35">
        <f t="shared" si="1016"/>
        <v>2.1532465321483674E-2</v>
      </c>
      <c r="L769" s="35">
        <f t="shared" si="1016"/>
        <v>-2.8023894774628855E-2</v>
      </c>
      <c r="M769" s="35">
        <f t="shared" si="1016"/>
        <v>1.3666010698153208E-2</v>
      </c>
      <c r="N769" s="35">
        <f t="shared" si="1016"/>
        <v>-1.7891519988691096E-2</v>
      </c>
      <c r="O769" s="35">
        <f t="shared" si="1016"/>
        <v>2.6475010083971906E-2</v>
      </c>
      <c r="P769" s="35">
        <f t="shared" si="1016"/>
        <v>-4.5028821831244237E-2</v>
      </c>
      <c r="Q769" s="35">
        <f t="shared" si="1016"/>
        <v>2.3615337796713431E-2</v>
      </c>
      <c r="R769" s="35">
        <f t="shared" si="1016"/>
        <v>6.8058809347265381E-2</v>
      </c>
      <c r="S769" s="35">
        <f t="shared" si="1016"/>
        <v>7.3836739004227825E-2</v>
      </c>
      <c r="T769" s="35">
        <f t="shared" si="1016"/>
        <v>1.7139975514320671E-2</v>
      </c>
      <c r="U769" s="35">
        <f t="shared" si="1016"/>
        <v>9.4574235149957886E-3</v>
      </c>
      <c r="V769" s="35">
        <f t="shared" si="1016"/>
        <v>1.74373942057513E-2</v>
      </c>
      <c r="W769" s="35">
        <f t="shared" si="1016"/>
        <v>4.2565671092789525E-2</v>
      </c>
      <c r="X769" s="35">
        <f t="shared" si="1016"/>
        <v>7.9809220985691542E-2</v>
      </c>
      <c r="Y769" s="35">
        <f t="shared" si="1016"/>
        <v>4.150085050832697E-2</v>
      </c>
      <c r="Z769" s="35">
        <f t="shared" si="1016"/>
        <v>2.4680441589998825E-2</v>
      </c>
      <c r="AA769" s="35">
        <f t="shared" si="1016"/>
        <v>-6.2003993772690169E-3</v>
      </c>
      <c r="AB769" s="35">
        <f t="shared" si="1016"/>
        <v>-6.1477936695702007E-2</v>
      </c>
      <c r="AC769" s="35">
        <f t="shared" si="1016"/>
        <v>-1.8311144256077383E-2</v>
      </c>
      <c r="AD769" s="35">
        <f t="shared" si="1016"/>
        <v>-9.2658985927596915E-2</v>
      </c>
      <c r="AE769" s="35">
        <f t="shared" si="1016"/>
        <v>4.1205138186064527E-2</v>
      </c>
      <c r="AF769" s="35">
        <f t="shared" si="1016"/>
        <v>-9.508523268811464E-3</v>
      </c>
      <c r="AG769" s="35">
        <f t="shared" si="1016"/>
        <v>-8.1713487647961158E-2</v>
      </c>
      <c r="AH769" s="35">
        <f t="shared" si="1016"/>
        <v>-3.5000493659995247E-2</v>
      </c>
      <c r="AI769" s="35">
        <f t="shared" si="1016"/>
        <v>3.2100198312968953E-2</v>
      </c>
      <c r="AJ769" s="35">
        <f t="shared" si="1016"/>
        <v>2.4214312836101648E-4</v>
      </c>
    </row>
    <row r="770" spans="1:36">
      <c r="A770" s="2" t="str">
        <f t="shared" si="1007"/>
        <v>YE Jan-09</v>
      </c>
      <c r="B770" s="35">
        <f t="shared" ref="B770:AJ770" si="1017">IF(OR(B504="C",B516="C"),"C",(B516/B504)-1)</f>
        <v>-5.9423805307736055E-2</v>
      </c>
      <c r="C770" s="35">
        <f t="shared" si="1017"/>
        <v>5.2074600705267482E-3</v>
      </c>
      <c r="D770" s="35">
        <f t="shared" si="1017"/>
        <v>-2.5083789608443374E-2</v>
      </c>
      <c r="E770" s="35">
        <f t="shared" si="1017"/>
        <v>-3.2350020640640853E-2</v>
      </c>
      <c r="F770" s="35">
        <f t="shared" si="1017"/>
        <v>-1.5345248241587006E-2</v>
      </c>
      <c r="G770" s="35">
        <f t="shared" si="1017"/>
        <v>-4.3249807650548644E-2</v>
      </c>
      <c r="H770" s="35">
        <f t="shared" si="1017"/>
        <v>-2.7803619315592498E-2</v>
      </c>
      <c r="I770" s="35">
        <f t="shared" si="1017"/>
        <v>-3.6484973966590117E-2</v>
      </c>
      <c r="J770" s="35">
        <f t="shared" si="1017"/>
        <v>-7.3919252509540012E-2</v>
      </c>
      <c r="K770" s="35">
        <f t="shared" si="1017"/>
        <v>2.4529509481723277E-2</v>
      </c>
      <c r="L770" s="35">
        <f t="shared" si="1017"/>
        <v>-1.8368838918983221E-2</v>
      </c>
      <c r="M770" s="35">
        <f t="shared" si="1017"/>
        <v>1.958459038598992E-2</v>
      </c>
      <c r="N770" s="35">
        <f t="shared" si="1017"/>
        <v>-6.9217284781027955E-3</v>
      </c>
      <c r="O770" s="35">
        <f t="shared" si="1017"/>
        <v>2.3183421471080212E-2</v>
      </c>
      <c r="P770" s="35">
        <f t="shared" si="1017"/>
        <v>-3.797120536666021E-2</v>
      </c>
      <c r="Q770" s="35">
        <f t="shared" si="1017"/>
        <v>9.2214445486686891E-3</v>
      </c>
      <c r="R770" s="35">
        <f t="shared" si="1017"/>
        <v>5.5232550253948576E-2</v>
      </c>
      <c r="S770" s="35">
        <f t="shared" si="1017"/>
        <v>6.1277286854482416E-2</v>
      </c>
      <c r="T770" s="35">
        <f t="shared" si="1017"/>
        <v>-2.7621191858661076E-3</v>
      </c>
      <c r="U770" s="35">
        <f t="shared" si="1017"/>
        <v>-3.5796639244446427E-3</v>
      </c>
      <c r="V770" s="35">
        <f t="shared" si="1017"/>
        <v>-3.9665990734060186E-3</v>
      </c>
      <c r="W770" s="35">
        <f t="shared" si="1017"/>
        <v>2.6548206993154189E-2</v>
      </c>
      <c r="X770" s="35">
        <f t="shared" si="1017"/>
        <v>0.10014587232214045</v>
      </c>
      <c r="Y770" s="35">
        <f t="shared" si="1017"/>
        <v>5.9832112176380292E-2</v>
      </c>
      <c r="Z770" s="35">
        <f t="shared" si="1017"/>
        <v>8.5271285215751114E-3</v>
      </c>
      <c r="AA770" s="35">
        <f t="shared" si="1017"/>
        <v>-7.9541738230475278E-3</v>
      </c>
      <c r="AB770" s="35">
        <f t="shared" si="1017"/>
        <v>-3.5646397252647288E-2</v>
      </c>
      <c r="AC770" s="35">
        <f t="shared" si="1017"/>
        <v>-2.0213207808389866E-2</v>
      </c>
      <c r="AD770" s="35">
        <f t="shared" si="1017"/>
        <v>-7.2504182933630812E-2</v>
      </c>
      <c r="AE770" s="35">
        <f t="shared" si="1017"/>
        <v>-5.0443257968177946E-3</v>
      </c>
      <c r="AF770" s="35">
        <f t="shared" si="1017"/>
        <v>-2.1599054531952211E-3</v>
      </c>
      <c r="AG770" s="35">
        <f t="shared" si="1017"/>
        <v>-9.4400607329361175E-2</v>
      </c>
      <c r="AH770" s="35">
        <f t="shared" si="1017"/>
        <v>-3.0712237376208984E-2</v>
      </c>
      <c r="AI770" s="35">
        <f t="shared" si="1017"/>
        <v>3.8901162671150624E-2</v>
      </c>
      <c r="AJ770" s="35">
        <f t="shared" si="1017"/>
        <v>-7.3587535740421428E-3</v>
      </c>
    </row>
    <row r="771" spans="1:36">
      <c r="A771" s="2" t="str">
        <f t="shared" si="1007"/>
        <v>YE Feb-09</v>
      </c>
      <c r="B771" s="35">
        <f t="shared" ref="B771:AJ771" si="1018">IF(OR(B505="C",B517="C"),"C",(B517/B505)-1)</f>
        <v>-6.681793563665761E-2</v>
      </c>
      <c r="C771" s="35">
        <f t="shared" si="1018"/>
        <v>-9.5613042400075621E-3</v>
      </c>
      <c r="D771" s="35">
        <f t="shared" si="1018"/>
        <v>-9.6004579868268491E-3</v>
      </c>
      <c r="E771" s="35">
        <f t="shared" si="1018"/>
        <v>-3.9425270473530838E-2</v>
      </c>
      <c r="F771" s="35">
        <f t="shared" si="1018"/>
        <v>-1.9394444707255154E-2</v>
      </c>
      <c r="G771" s="35">
        <f t="shared" si="1018"/>
        <v>-7.2703655575021453E-2</v>
      </c>
      <c r="H771" s="35">
        <f t="shared" si="1018"/>
        <v>-2.7406080146937684E-2</v>
      </c>
      <c r="I771" s="35">
        <f t="shared" si="1018"/>
        <v>-1.7814190925748985E-3</v>
      </c>
      <c r="J771" s="35">
        <f t="shared" si="1018"/>
        <v>-0.10442128877700174</v>
      </c>
      <c r="K771" s="35">
        <f t="shared" si="1018"/>
        <v>1.7149388189331649E-2</v>
      </c>
      <c r="L771" s="35">
        <f t="shared" si="1018"/>
        <v>-2.7768221768465939E-2</v>
      </c>
      <c r="M771" s="35">
        <f t="shared" si="1018"/>
        <v>3.98599002550728E-2</v>
      </c>
      <c r="N771" s="35">
        <f t="shared" si="1018"/>
        <v>-2.0987649676664555E-2</v>
      </c>
      <c r="O771" s="35">
        <f t="shared" si="1018"/>
        <v>5.2098126466163741E-2</v>
      </c>
      <c r="P771" s="35">
        <f t="shared" si="1018"/>
        <v>-5.6471471899749992E-2</v>
      </c>
      <c r="Q771" s="35">
        <f t="shared" si="1018"/>
        <v>1.3850024575764008E-2</v>
      </c>
      <c r="R771" s="35">
        <f t="shared" si="1018"/>
        <v>3.6092175130777449E-2</v>
      </c>
      <c r="S771" s="35">
        <f t="shared" si="1018"/>
        <v>4.1274936577871291E-2</v>
      </c>
      <c r="T771" s="35">
        <f t="shared" si="1018"/>
        <v>-1.7898462528504133E-2</v>
      </c>
      <c r="U771" s="35">
        <f t="shared" si="1018"/>
        <v>-2.1683510855217025E-2</v>
      </c>
      <c r="V771" s="35">
        <f t="shared" si="1018"/>
        <v>-1.5533203440253773E-2</v>
      </c>
      <c r="W771" s="35">
        <f t="shared" si="1018"/>
        <v>1.2713910898197289E-2</v>
      </c>
      <c r="X771" s="35">
        <f t="shared" si="1018"/>
        <v>0.11124136439684507</v>
      </c>
      <c r="Y771" s="35">
        <f t="shared" si="1018"/>
        <v>4.5034853026362232E-2</v>
      </c>
      <c r="Z771" s="35">
        <f t="shared" si="1018"/>
        <v>-1.8040929498067682E-3</v>
      </c>
      <c r="AA771" s="35">
        <f t="shared" si="1018"/>
        <v>-2.1509081805967556E-2</v>
      </c>
      <c r="AB771" s="35">
        <f t="shared" si="1018"/>
        <v>-1.9657564963120433E-2</v>
      </c>
      <c r="AC771" s="35">
        <f t="shared" si="1018"/>
        <v>-3.8374981413982212E-2</v>
      </c>
      <c r="AD771" s="35">
        <f t="shared" si="1018"/>
        <v>-6.8843387208481044E-2</v>
      </c>
      <c r="AE771" s="35">
        <f t="shared" si="1018"/>
        <v>-3.471065200488721E-2</v>
      </c>
      <c r="AF771" s="35">
        <f t="shared" si="1018"/>
        <v>-1.5192651290012238E-2</v>
      </c>
      <c r="AG771" s="35">
        <f t="shared" si="1018"/>
        <v>-9.4612670371993279E-2</v>
      </c>
      <c r="AH771" s="35">
        <f t="shared" si="1018"/>
        <v>-3.6153143813663302E-2</v>
      </c>
      <c r="AI771" s="35">
        <f t="shared" si="1018"/>
        <v>1.4064206650376665E-2</v>
      </c>
      <c r="AJ771" s="35">
        <f t="shared" si="1018"/>
        <v>-1.8976206005040019E-2</v>
      </c>
    </row>
    <row r="772" spans="1:36">
      <c r="A772" s="2" t="str">
        <f t="shared" si="1007"/>
        <v>YE Mar-09</v>
      </c>
      <c r="B772" s="35">
        <f t="shared" ref="B772:AJ772" si="1019">IF(OR(B506="C",B518="C"),"C",(B518/B506)-1)</f>
        <v>-8.7553579338896736E-2</v>
      </c>
      <c r="C772" s="35">
        <f t="shared" si="1019"/>
        <v>-1.4753583631029521E-2</v>
      </c>
      <c r="D772" s="35">
        <f t="shared" si="1019"/>
        <v>-3.4366539422074571E-2</v>
      </c>
      <c r="E772" s="35">
        <f t="shared" si="1019"/>
        <v>-3.4921632741141795E-2</v>
      </c>
      <c r="F772" s="35">
        <f t="shared" si="1019"/>
        <v>-4.6142718959275464E-2</v>
      </c>
      <c r="G772" s="35">
        <f t="shared" si="1019"/>
        <v>-8.6251451137171142E-2</v>
      </c>
      <c r="H772" s="35">
        <f t="shared" si="1019"/>
        <v>-3.1243815901254357E-2</v>
      </c>
      <c r="I772" s="35">
        <f t="shared" si="1019"/>
        <v>-3.3105907892696518E-2</v>
      </c>
      <c r="J772" s="35">
        <f t="shared" si="1019"/>
        <v>-0.11792818328609211</v>
      </c>
      <c r="K772" s="35">
        <f t="shared" si="1019"/>
        <v>-6.8205918783806885E-3</v>
      </c>
      <c r="L772" s="35">
        <f t="shared" si="1019"/>
        <v>-4.6114646644778046E-2</v>
      </c>
      <c r="M772" s="35">
        <f t="shared" si="1019"/>
        <v>4.8634349219335959E-2</v>
      </c>
      <c r="N772" s="35">
        <f t="shared" si="1019"/>
        <v>-4.3464459303769409E-2</v>
      </c>
      <c r="O772" s="35">
        <f t="shared" si="1019"/>
        <v>-1.1685733581646596E-2</v>
      </c>
      <c r="P772" s="35">
        <f t="shared" si="1019"/>
        <v>-0.10532188197348435</v>
      </c>
      <c r="Q772" s="35">
        <f t="shared" si="1019"/>
        <v>-1.4456110553539681E-2</v>
      </c>
      <c r="R772" s="35">
        <f t="shared" si="1019"/>
        <v>1.6803945708899981E-2</v>
      </c>
      <c r="S772" s="35">
        <f t="shared" si="1019"/>
        <v>1.8486393955738478E-2</v>
      </c>
      <c r="T772" s="35">
        <f t="shared" si="1019"/>
        <v>-4.658793736965805E-2</v>
      </c>
      <c r="U772" s="35">
        <f t="shared" si="1019"/>
        <v>-5.7132658500924305E-2</v>
      </c>
      <c r="V772" s="35">
        <f t="shared" si="1019"/>
        <v>-3.9679918838007699E-2</v>
      </c>
      <c r="W772" s="35">
        <f t="shared" si="1019"/>
        <v>-1.5360702496554857E-2</v>
      </c>
      <c r="X772" s="35">
        <f t="shared" si="1019"/>
        <v>7.8591081434754795E-2</v>
      </c>
      <c r="Y772" s="35">
        <f t="shared" si="1019"/>
        <v>1.4345494014096571E-2</v>
      </c>
      <c r="Z772" s="35">
        <f t="shared" si="1019"/>
        <v>-2.7089104703141742E-2</v>
      </c>
      <c r="AA772" s="35">
        <f t="shared" si="1019"/>
        <v>-5.3068214013464621E-2</v>
      </c>
      <c r="AB772" s="35">
        <f t="shared" si="1019"/>
        <v>-4.8875858843843267E-2</v>
      </c>
      <c r="AC772" s="35">
        <f t="shared" si="1019"/>
        <v>-5.7750141614956507E-2</v>
      </c>
      <c r="AD772" s="35">
        <f t="shared" si="1019"/>
        <v>-9.3179145701159483E-2</v>
      </c>
      <c r="AE772" s="35">
        <f t="shared" si="1019"/>
        <v>-0.10103034987725845</v>
      </c>
      <c r="AF772" s="35">
        <f t="shared" si="1019"/>
        <v>-1.6492367225059201E-2</v>
      </c>
      <c r="AG772" s="35">
        <f t="shared" si="1019"/>
        <v>-9.8241048400213749E-2</v>
      </c>
      <c r="AH772" s="35">
        <f t="shared" si="1019"/>
        <v>-4.9861601421622548E-2</v>
      </c>
      <c r="AI772" s="35">
        <f t="shared" si="1019"/>
        <v>6.249578793665167E-3</v>
      </c>
      <c r="AJ772" s="35">
        <f t="shared" si="1019"/>
        <v>-3.7177367704109066E-2</v>
      </c>
    </row>
    <row r="773" spans="1:36">
      <c r="A773" s="2" t="str">
        <f t="shared" si="1007"/>
        <v>YE Apr-09</v>
      </c>
      <c r="B773" s="35">
        <f t="shared" ref="B773:AJ773" si="1020">IF(OR(B507="C",B519="C"),"C",(B519/B507)-1)</f>
        <v>-7.1369507966618673E-2</v>
      </c>
      <c r="C773" s="35">
        <f t="shared" si="1020"/>
        <v>-2.2401584513938033E-2</v>
      </c>
      <c r="D773" s="35">
        <f t="shared" si="1020"/>
        <v>1.1109683851887153E-2</v>
      </c>
      <c r="E773" s="35">
        <f t="shared" si="1020"/>
        <v>-2.8065548890723324E-2</v>
      </c>
      <c r="F773" s="35">
        <f t="shared" si="1020"/>
        <v>-3.3369152602916285E-2</v>
      </c>
      <c r="G773" s="35">
        <f t="shared" si="1020"/>
        <v>-7.7232709232248453E-2</v>
      </c>
      <c r="H773" s="35">
        <f t="shared" si="1020"/>
        <v>-9.0272900445149684E-3</v>
      </c>
      <c r="I773" s="35">
        <f t="shared" si="1020"/>
        <v>1.0984956679044089E-2</v>
      </c>
      <c r="J773" s="35">
        <f t="shared" si="1020"/>
        <v>-8.1190812085415454E-2</v>
      </c>
      <c r="K773" s="35">
        <f t="shared" si="1020"/>
        <v>1.0465181073517016E-2</v>
      </c>
      <c r="L773" s="35">
        <f t="shared" si="1020"/>
        <v>-2.5508374311383863E-2</v>
      </c>
      <c r="M773" s="35">
        <f t="shared" si="1020"/>
        <v>6.453188453517722E-2</v>
      </c>
      <c r="N773" s="35">
        <f t="shared" si="1020"/>
        <v>-5.2717783010914898E-2</v>
      </c>
      <c r="O773" s="35">
        <f t="shared" si="1020"/>
        <v>9.1981746733369452E-3</v>
      </c>
      <c r="P773" s="35">
        <f t="shared" si="1020"/>
        <v>-0.10003777683335691</v>
      </c>
      <c r="Q773" s="35">
        <f t="shared" si="1020"/>
        <v>-2.0075648759934839E-2</v>
      </c>
      <c r="R773" s="35">
        <f t="shared" si="1020"/>
        <v>1.1331680997686444E-2</v>
      </c>
      <c r="S773" s="35">
        <f t="shared" si="1020"/>
        <v>1.0489043671185971E-2</v>
      </c>
      <c r="T773" s="35">
        <f t="shared" si="1020"/>
        <v>-4.1481037516192254E-2</v>
      </c>
      <c r="U773" s="35">
        <f t="shared" si="1020"/>
        <v>-4.6107512770359627E-2</v>
      </c>
      <c r="V773" s="35">
        <f t="shared" si="1020"/>
        <v>-3.1986343023877484E-2</v>
      </c>
      <c r="W773" s="35">
        <f t="shared" si="1020"/>
        <v>-6.4366010884292502E-3</v>
      </c>
      <c r="X773" s="35">
        <f t="shared" si="1020"/>
        <v>7.8676012807399776E-2</v>
      </c>
      <c r="Y773" s="35">
        <f t="shared" si="1020"/>
        <v>8.8445985854699316E-3</v>
      </c>
      <c r="Z773" s="35">
        <f t="shared" si="1020"/>
        <v>-2.0437846466668907E-2</v>
      </c>
      <c r="AA773" s="35">
        <f t="shared" si="1020"/>
        <v>-5.2937254007768275E-2</v>
      </c>
      <c r="AB773" s="35">
        <f t="shared" si="1020"/>
        <v>-2.435205203271007E-2</v>
      </c>
      <c r="AC773" s="35">
        <f t="shared" si="1020"/>
        <v>-5.9329977086923225E-2</v>
      </c>
      <c r="AD773" s="35">
        <f t="shared" si="1020"/>
        <v>-6.300017146236403E-2</v>
      </c>
      <c r="AE773" s="35">
        <f t="shared" si="1020"/>
        <v>-6.7395722218849596E-2</v>
      </c>
      <c r="AF773" s="35">
        <f t="shared" si="1020"/>
        <v>-1.6860703078812156E-2</v>
      </c>
      <c r="AG773" s="35">
        <f t="shared" si="1020"/>
        <v>-8.4309519881207717E-2</v>
      </c>
      <c r="AH773" s="35">
        <f t="shared" si="1020"/>
        <v>-3.940983685278332E-2</v>
      </c>
      <c r="AI773" s="35">
        <f t="shared" si="1020"/>
        <v>-2.3233837403350277E-3</v>
      </c>
      <c r="AJ773" s="35">
        <f t="shared" si="1020"/>
        <v>-3.0783296651553216E-2</v>
      </c>
    </row>
    <row r="774" spans="1:36">
      <c r="A774" s="2" t="str">
        <f t="shared" si="1007"/>
        <v>YE May-09</v>
      </c>
      <c r="B774" s="35">
        <f t="shared" ref="B774:AJ774" si="1021">IF(OR(B508="C",B520="C"),"C",(B520/B508)-1)</f>
        <v>-6.961779646091526E-2</v>
      </c>
      <c r="C774" s="35">
        <f t="shared" si="1021"/>
        <v>-3.5248347599557972E-2</v>
      </c>
      <c r="D774" s="35">
        <f t="shared" si="1021"/>
        <v>1.5335295981775854E-2</v>
      </c>
      <c r="E774" s="35">
        <f t="shared" si="1021"/>
        <v>-3.2352038532252991E-2</v>
      </c>
      <c r="F774" s="35">
        <f t="shared" si="1021"/>
        <v>-3.2992892092267523E-2</v>
      </c>
      <c r="G774" s="35">
        <f t="shared" si="1021"/>
        <v>-8.1255660390920359E-2</v>
      </c>
      <c r="H774" s="35">
        <f t="shared" si="1021"/>
        <v>-1.2946852891698946E-2</v>
      </c>
      <c r="I774" s="35">
        <f t="shared" si="1021"/>
        <v>2.2688660056950916E-2</v>
      </c>
      <c r="J774" s="35">
        <f t="shared" si="1021"/>
        <v>-6.1383854350506195E-2</v>
      </c>
      <c r="K774" s="35">
        <f t="shared" si="1021"/>
        <v>4.6812037585679533E-3</v>
      </c>
      <c r="L774" s="35">
        <f t="shared" si="1021"/>
        <v>-2.7518222186145747E-2</v>
      </c>
      <c r="M774" s="35">
        <f t="shared" si="1021"/>
        <v>7.060155433896842E-2</v>
      </c>
      <c r="N774" s="35">
        <f t="shared" si="1021"/>
        <v>-4.9448940869539437E-2</v>
      </c>
      <c r="O774" s="35">
        <f t="shared" si="1021"/>
        <v>4.612334554795039E-3</v>
      </c>
      <c r="P774" s="35">
        <f t="shared" si="1021"/>
        <v>-0.10375377005385455</v>
      </c>
      <c r="Q774" s="35">
        <f t="shared" si="1021"/>
        <v>-1.9715355090948128E-2</v>
      </c>
      <c r="R774" s="35">
        <f t="shared" si="1021"/>
        <v>3.6199272101122837E-3</v>
      </c>
      <c r="S774" s="35">
        <f t="shared" si="1021"/>
        <v>3.2262542886571932E-3</v>
      </c>
      <c r="T774" s="35">
        <f t="shared" si="1021"/>
        <v>-4.6301362330396056E-2</v>
      </c>
      <c r="U774" s="35">
        <f t="shared" si="1021"/>
        <v>-4.2817909715715752E-2</v>
      </c>
      <c r="V774" s="35">
        <f t="shared" si="1021"/>
        <v>-3.5865026215911699E-2</v>
      </c>
      <c r="W774" s="35">
        <f t="shared" si="1021"/>
        <v>-1.7173493377167004E-2</v>
      </c>
      <c r="X774" s="35">
        <f t="shared" si="1021"/>
        <v>8.2993853532151718E-2</v>
      </c>
      <c r="Y774" s="35">
        <f t="shared" si="1021"/>
        <v>-1.272874299919069E-4</v>
      </c>
      <c r="Z774" s="35">
        <f t="shared" si="1021"/>
        <v>-2.4366580673980232E-2</v>
      </c>
      <c r="AA774" s="35">
        <f t="shared" si="1021"/>
        <v>-4.751835779864666E-2</v>
      </c>
      <c r="AB774" s="35">
        <f t="shared" si="1021"/>
        <v>-1.083380954474189E-2</v>
      </c>
      <c r="AC774" s="35">
        <f t="shared" si="1021"/>
        <v>-6.4910184823401051E-2</v>
      </c>
      <c r="AD774" s="35">
        <f t="shared" si="1021"/>
        <v>-4.4475303080092288E-2</v>
      </c>
      <c r="AE774" s="35">
        <f t="shared" si="1021"/>
        <v>-5.8560557929579926E-2</v>
      </c>
      <c r="AF774" s="35">
        <f t="shared" si="1021"/>
        <v>-1.3489233207629625E-2</v>
      </c>
      <c r="AG774" s="35">
        <f t="shared" si="1021"/>
        <v>-6.1271429587650861E-2</v>
      </c>
      <c r="AH774" s="35">
        <f t="shared" si="1021"/>
        <v>-4.8305421407067395E-2</v>
      </c>
      <c r="AI774" s="35">
        <f t="shared" si="1021"/>
        <v>-4.3772835460004211E-3</v>
      </c>
      <c r="AJ774" s="35">
        <f t="shared" si="1021"/>
        <v>-3.3863534265721529E-2</v>
      </c>
    </row>
    <row r="775" spans="1:36">
      <c r="A775" s="2" t="str">
        <f t="shared" si="1007"/>
        <v>YE Jun-09</v>
      </c>
      <c r="B775" s="35">
        <f t="shared" ref="B775:AJ775" si="1022">IF(OR(B509="C",B521="C"),"C",(B521/B509)-1)</f>
        <v>-6.9170150191557478E-2</v>
      </c>
      <c r="C775" s="35">
        <f t="shared" si="1022"/>
        <v>-4.1967109119600776E-2</v>
      </c>
      <c r="D775" s="35">
        <f t="shared" si="1022"/>
        <v>2.205987702916512E-2</v>
      </c>
      <c r="E775" s="35">
        <f t="shared" si="1022"/>
        <v>-2.2765843937652352E-2</v>
      </c>
      <c r="F775" s="35">
        <f t="shared" si="1022"/>
        <v>-3.6343380921608159E-2</v>
      </c>
      <c r="G775" s="35">
        <f t="shared" si="1022"/>
        <v>-8.5356926420217194E-2</v>
      </c>
      <c r="H775" s="35">
        <f t="shared" si="1022"/>
        <v>-6.0780186613136333E-3</v>
      </c>
      <c r="I775" s="35">
        <f t="shared" si="1022"/>
        <v>4.277373326746936E-2</v>
      </c>
      <c r="J775" s="35">
        <f t="shared" si="1022"/>
        <v>-4.8729640010850006E-2</v>
      </c>
      <c r="K775" s="35">
        <f t="shared" si="1022"/>
        <v>2.3405668852993777E-4</v>
      </c>
      <c r="L775" s="35">
        <f t="shared" si="1022"/>
        <v>-1.9134201394392258E-2</v>
      </c>
      <c r="M775" s="35">
        <f t="shared" si="1022"/>
        <v>9.2364774642646141E-2</v>
      </c>
      <c r="N775" s="35">
        <f t="shared" si="1022"/>
        <v>-4.7871677025801973E-2</v>
      </c>
      <c r="O775" s="35">
        <f t="shared" si="1022"/>
        <v>9.6422188880980197E-3</v>
      </c>
      <c r="P775" s="35">
        <f t="shared" si="1022"/>
        <v>-9.8367387868340539E-2</v>
      </c>
      <c r="Q775" s="35">
        <f t="shared" si="1022"/>
        <v>-1.1856266163818963E-2</v>
      </c>
      <c r="R775" s="35">
        <f t="shared" si="1022"/>
        <v>-9.0926710989647219E-4</v>
      </c>
      <c r="S775" s="35">
        <f t="shared" si="1022"/>
        <v>-1.7150423976797224E-4</v>
      </c>
      <c r="T775" s="35">
        <f t="shared" si="1022"/>
        <v>-5.6481473845671704E-2</v>
      </c>
      <c r="U775" s="35">
        <f t="shared" si="1022"/>
        <v>-4.5971461487950394E-2</v>
      </c>
      <c r="V775" s="35">
        <f t="shared" si="1022"/>
        <v>-4.029665980427477E-2</v>
      </c>
      <c r="W775" s="35">
        <f t="shared" si="1022"/>
        <v>-1.6522120803390883E-2</v>
      </c>
      <c r="X775" s="35">
        <f t="shared" si="1022"/>
        <v>7.4730413521262751E-2</v>
      </c>
      <c r="Y775" s="35">
        <f t="shared" si="1022"/>
        <v>1.0013137537596251E-2</v>
      </c>
      <c r="Z775" s="35">
        <f t="shared" si="1022"/>
        <v>-2.7968484642727165E-2</v>
      </c>
      <c r="AA775" s="35">
        <f t="shared" si="1022"/>
        <v>-4.0585931313570689E-2</v>
      </c>
      <c r="AB775" s="35">
        <f t="shared" si="1022"/>
        <v>1.1479852307285654E-3</v>
      </c>
      <c r="AC775" s="35">
        <f t="shared" si="1022"/>
        <v>-6.1465312675209827E-2</v>
      </c>
      <c r="AD775" s="35">
        <f t="shared" si="1022"/>
        <v>-2.5543386930109713E-2</v>
      </c>
      <c r="AE775" s="35">
        <f t="shared" si="1022"/>
        <v>-5.227583546656378E-2</v>
      </c>
      <c r="AF775" s="35">
        <f t="shared" si="1022"/>
        <v>3.451436889491788E-3</v>
      </c>
      <c r="AG775" s="35">
        <f t="shared" si="1022"/>
        <v>-5.3848457622042489E-2</v>
      </c>
      <c r="AH775" s="35">
        <f t="shared" si="1022"/>
        <v>-4.706316991488424E-2</v>
      </c>
      <c r="AI775" s="35">
        <f t="shared" si="1022"/>
        <v>-4.160363086233021E-3</v>
      </c>
      <c r="AJ775" s="35">
        <f t="shared" si="1022"/>
        <v>-3.3605141740087108E-2</v>
      </c>
    </row>
    <row r="776" spans="1:36">
      <c r="A776" s="2" t="str">
        <f t="shared" si="1007"/>
        <v>YE Jul-09</v>
      </c>
      <c r="B776" s="35">
        <f t="shared" ref="B776:AJ776" si="1023">IF(OR(B510="C",B522="C"),"C",(B522/B510)-1)</f>
        <v>-6.3593686307329644E-2</v>
      </c>
      <c r="C776" s="35">
        <f t="shared" si="1023"/>
        <v>-3.471395776836983E-2</v>
      </c>
      <c r="D776" s="35">
        <f t="shared" si="1023"/>
        <v>3.1924128550671504E-2</v>
      </c>
      <c r="E776" s="35">
        <f t="shared" si="1023"/>
        <v>-1.48022760962081E-2</v>
      </c>
      <c r="F776" s="35">
        <f t="shared" si="1023"/>
        <v>-4.1324536839274173E-2</v>
      </c>
      <c r="G776" s="35">
        <f t="shared" si="1023"/>
        <v>-8.4731026483002014E-2</v>
      </c>
      <c r="H776" s="35">
        <f t="shared" si="1023"/>
        <v>9.2669625171961645E-3</v>
      </c>
      <c r="I776" s="35">
        <f t="shared" si="1023"/>
        <v>5.2416142750346228E-2</v>
      </c>
      <c r="J776" s="35">
        <f t="shared" si="1023"/>
        <v>-3.9495360233552268E-2</v>
      </c>
      <c r="K776" s="35">
        <f t="shared" si="1023"/>
        <v>-1.1409613350822356E-2</v>
      </c>
      <c r="L776" s="35">
        <f t="shared" si="1023"/>
        <v>-1.6717312451016153E-2</v>
      </c>
      <c r="M776" s="35">
        <f t="shared" si="1023"/>
        <v>0.14455607560309747</v>
      </c>
      <c r="N776" s="35">
        <f t="shared" si="1023"/>
        <v>-4.4546725206169313E-2</v>
      </c>
      <c r="O776" s="35">
        <f t="shared" si="1023"/>
        <v>-1.9483487021164203E-2</v>
      </c>
      <c r="P776" s="35">
        <f t="shared" si="1023"/>
        <v>-8.6228497084758882E-2</v>
      </c>
      <c r="Q776" s="35">
        <f t="shared" si="1023"/>
        <v>-1.8917677236573893E-2</v>
      </c>
      <c r="R776" s="35">
        <f t="shared" si="1023"/>
        <v>-7.0881483037487092E-3</v>
      </c>
      <c r="S776" s="35">
        <f t="shared" si="1023"/>
        <v>-7.2967413990950858E-3</v>
      </c>
      <c r="T776" s="35">
        <f t="shared" si="1023"/>
        <v>-6.1138159688773119E-2</v>
      </c>
      <c r="U776" s="35">
        <f t="shared" si="1023"/>
        <v>-4.2232264430192457E-2</v>
      </c>
      <c r="V776" s="35">
        <f t="shared" si="1023"/>
        <v>-4.2906482401483759E-2</v>
      </c>
      <c r="W776" s="35">
        <f t="shared" si="1023"/>
        <v>-1.9523470043445901E-2</v>
      </c>
      <c r="X776" s="35">
        <f t="shared" si="1023"/>
        <v>7.9029371712298513E-2</v>
      </c>
      <c r="Y776" s="35">
        <f t="shared" si="1023"/>
        <v>1.2481214307183741E-2</v>
      </c>
      <c r="Z776" s="35">
        <f t="shared" si="1023"/>
        <v>-2.9753008098969302E-2</v>
      </c>
      <c r="AA776" s="35">
        <f t="shared" si="1023"/>
        <v>-3.5607731377109042E-2</v>
      </c>
      <c r="AB776" s="35">
        <f t="shared" si="1023"/>
        <v>8.7346779421297871E-3</v>
      </c>
      <c r="AC776" s="35">
        <f t="shared" si="1023"/>
        <v>-4.5996176489756957E-2</v>
      </c>
      <c r="AD776" s="35">
        <f t="shared" si="1023"/>
        <v>-1.2641276406301638E-2</v>
      </c>
      <c r="AE776" s="35">
        <f t="shared" si="1023"/>
        <v>-4.7620581603069034E-2</v>
      </c>
      <c r="AF776" s="35">
        <f t="shared" si="1023"/>
        <v>-5.7489235802082872E-3</v>
      </c>
      <c r="AG776" s="35">
        <f t="shared" si="1023"/>
        <v>-5.3355017467774934E-2</v>
      </c>
      <c r="AH776" s="35">
        <f t="shared" si="1023"/>
        <v>-4.638593230499588E-2</v>
      </c>
      <c r="AI776" s="35">
        <f t="shared" si="1023"/>
        <v>-9.2003697969458287E-3</v>
      </c>
      <c r="AJ776" s="35">
        <f t="shared" si="1023"/>
        <v>-3.0051561324628273E-2</v>
      </c>
    </row>
    <row r="777" spans="1:36">
      <c r="A777" s="2" t="str">
        <f t="shared" si="1007"/>
        <v>YE Aug-09</v>
      </c>
      <c r="B777" s="35">
        <f t="shared" ref="B777:AJ777" si="1024">IF(OR(B511="C",B523="C"),"C",(B523/B511)-1)</f>
        <v>-5.0029239247931123E-2</v>
      </c>
      <c r="C777" s="35">
        <f t="shared" si="1024"/>
        <v>-4.0571249320119129E-2</v>
      </c>
      <c r="D777" s="35">
        <f t="shared" si="1024"/>
        <v>3.7858553194135558E-2</v>
      </c>
      <c r="E777" s="35">
        <f t="shared" si="1024"/>
        <v>-1.5121581276579366E-2</v>
      </c>
      <c r="F777" s="35">
        <f t="shared" si="1024"/>
        <v>-4.4264536216079509E-2</v>
      </c>
      <c r="G777" s="35">
        <f t="shared" si="1024"/>
        <v>-9.0272503765108758E-2</v>
      </c>
      <c r="H777" s="35">
        <f t="shared" si="1024"/>
        <v>1.0630210862567546E-2</v>
      </c>
      <c r="I777" s="35">
        <f t="shared" si="1024"/>
        <v>6.8642271479978367E-2</v>
      </c>
      <c r="J777" s="35">
        <f t="shared" si="1024"/>
        <v>-2.6714526138634676E-2</v>
      </c>
      <c r="K777" s="35">
        <f t="shared" si="1024"/>
        <v>-2.5487083529171839E-2</v>
      </c>
      <c r="L777" s="35">
        <f t="shared" si="1024"/>
        <v>-3.086716922571564E-3</v>
      </c>
      <c r="M777" s="35">
        <f t="shared" si="1024"/>
        <v>0.15051731598175011</v>
      </c>
      <c r="N777" s="35">
        <f t="shared" si="1024"/>
        <v>-3.494602868033847E-2</v>
      </c>
      <c r="O777" s="35">
        <f t="shared" si="1024"/>
        <v>-2.0262198592105318E-2</v>
      </c>
      <c r="P777" s="35">
        <f t="shared" si="1024"/>
        <v>-7.7307119971692706E-2</v>
      </c>
      <c r="Q777" s="35">
        <f t="shared" si="1024"/>
        <v>-2.0495872525553849E-2</v>
      </c>
      <c r="R777" s="35">
        <f t="shared" si="1024"/>
        <v>-5.5232777810163558E-3</v>
      </c>
      <c r="S777" s="35">
        <f t="shared" si="1024"/>
        <v>-3.3067008038372148E-3</v>
      </c>
      <c r="T777" s="35">
        <f t="shared" si="1024"/>
        <v>-6.0272897098769707E-2</v>
      </c>
      <c r="U777" s="35">
        <f t="shared" si="1024"/>
        <v>-3.5960834373283235E-2</v>
      </c>
      <c r="V777" s="35">
        <f t="shared" si="1024"/>
        <v>-4.0989474440562113E-2</v>
      </c>
      <c r="W777" s="35">
        <f t="shared" si="1024"/>
        <v>-1.3804788355458841E-2</v>
      </c>
      <c r="X777" s="35">
        <f t="shared" si="1024"/>
        <v>7.6428817501795976E-2</v>
      </c>
      <c r="Y777" s="35">
        <f t="shared" si="1024"/>
        <v>3.6378161635698625E-2</v>
      </c>
      <c r="Z777" s="35">
        <f t="shared" si="1024"/>
        <v>-2.6724490370708565E-2</v>
      </c>
      <c r="AA777" s="35">
        <f t="shared" si="1024"/>
        <v>-3.58595981280595E-2</v>
      </c>
      <c r="AB777" s="35">
        <f t="shared" si="1024"/>
        <v>4.2024891738498438E-2</v>
      </c>
      <c r="AC777" s="35">
        <f t="shared" si="1024"/>
        <v>-4.4585372699682435E-2</v>
      </c>
      <c r="AD777" s="35">
        <f t="shared" si="1024"/>
        <v>4.8530669643505053E-3</v>
      </c>
      <c r="AE777" s="35">
        <f t="shared" si="1024"/>
        <v>-2.6757210989812319E-2</v>
      </c>
      <c r="AF777" s="35">
        <f t="shared" si="1024"/>
        <v>2.508555288190939E-3</v>
      </c>
      <c r="AG777" s="35">
        <f t="shared" si="1024"/>
        <v>-4.6970231505699456E-2</v>
      </c>
      <c r="AH777" s="35">
        <f t="shared" si="1024"/>
        <v>-4.3102383897855812E-2</v>
      </c>
      <c r="AI777" s="35">
        <f t="shared" si="1024"/>
        <v>-3.4896401308615044E-3</v>
      </c>
      <c r="AJ777" s="35">
        <f t="shared" si="1024"/>
        <v>-2.7681500976613926E-2</v>
      </c>
    </row>
    <row r="778" spans="1:36">
      <c r="A778" s="2" t="str">
        <f t="shared" si="1007"/>
        <v>YE Sep-09</v>
      </c>
      <c r="B778" s="35">
        <f t="shared" ref="B778:AJ778" si="1025">IF(OR(B512="C",B524="C"),"C",(B524/B512)-1)</f>
        <v>-4.3653722707144849E-2</v>
      </c>
      <c r="C778" s="35">
        <f t="shared" si="1025"/>
        <v>-3.8397867675750708E-2</v>
      </c>
      <c r="D778" s="35">
        <f t="shared" si="1025"/>
        <v>4.5289335544444587E-2</v>
      </c>
      <c r="E778" s="35">
        <f t="shared" si="1025"/>
        <v>-2.7974629103688642E-3</v>
      </c>
      <c r="F778" s="35">
        <f t="shared" si="1025"/>
        <v>-3.3354014910621732E-2</v>
      </c>
      <c r="G778" s="35">
        <f t="shared" si="1025"/>
        <v>-7.4020256903820747E-2</v>
      </c>
      <c r="H778" s="35">
        <f t="shared" si="1025"/>
        <v>1.7998395875935325E-2</v>
      </c>
      <c r="I778" s="35">
        <f t="shared" si="1025"/>
        <v>7.8904938690126825E-2</v>
      </c>
      <c r="J778" s="35">
        <f t="shared" si="1025"/>
        <v>-1.1904096127573593E-2</v>
      </c>
      <c r="K778" s="35">
        <f t="shared" si="1025"/>
        <v>-2.4884036846085644E-2</v>
      </c>
      <c r="L778" s="35">
        <f t="shared" si="1025"/>
        <v>-2.8156744248890586E-3</v>
      </c>
      <c r="M778" s="35">
        <f t="shared" si="1025"/>
        <v>0.16359096740374923</v>
      </c>
      <c r="N778" s="35">
        <f t="shared" si="1025"/>
        <v>-1.7643021595590724E-2</v>
      </c>
      <c r="O778" s="35">
        <f t="shared" si="1025"/>
        <v>-4.2113408884951742E-2</v>
      </c>
      <c r="P778" s="35">
        <f t="shared" si="1025"/>
        <v>-6.3345618365714507E-2</v>
      </c>
      <c r="Q778" s="35">
        <f t="shared" si="1025"/>
        <v>-1.3517601694142067E-2</v>
      </c>
      <c r="R778" s="35">
        <f t="shared" si="1025"/>
        <v>-4.8960109514786243E-3</v>
      </c>
      <c r="S778" s="35">
        <f t="shared" si="1025"/>
        <v>-5.735110711911906E-4</v>
      </c>
      <c r="T778" s="35">
        <f t="shared" si="1025"/>
        <v>-5.2558487932731768E-2</v>
      </c>
      <c r="U778" s="35">
        <f t="shared" si="1025"/>
        <v>-4.1036066382639569E-2</v>
      </c>
      <c r="V778" s="35">
        <f t="shared" si="1025"/>
        <v>-4.0073499627727882E-2</v>
      </c>
      <c r="W778" s="35">
        <f t="shared" si="1025"/>
        <v>-2.0129412643219435E-3</v>
      </c>
      <c r="X778" s="35">
        <f t="shared" si="1025"/>
        <v>7.7792996224180122E-2</v>
      </c>
      <c r="Y778" s="35">
        <f t="shared" si="1025"/>
        <v>5.7885084624590188E-2</v>
      </c>
      <c r="Z778" s="35">
        <f t="shared" si="1025"/>
        <v>-2.4062501534548253E-2</v>
      </c>
      <c r="AA778" s="35">
        <f t="shared" si="1025"/>
        <v>-2.8302667008081039E-2</v>
      </c>
      <c r="AB778" s="35">
        <f t="shared" si="1025"/>
        <v>6.7874081212327297E-2</v>
      </c>
      <c r="AC778" s="35">
        <f t="shared" si="1025"/>
        <v>-3.7047184413145473E-2</v>
      </c>
      <c r="AD778" s="35">
        <f t="shared" si="1025"/>
        <v>1.7094265888971005E-2</v>
      </c>
      <c r="AE778" s="35">
        <f t="shared" si="1025"/>
        <v>-1.7388474183992475E-3</v>
      </c>
      <c r="AF778" s="35">
        <f t="shared" si="1025"/>
        <v>2.2250006027477731E-3</v>
      </c>
      <c r="AG778" s="35">
        <f t="shared" si="1025"/>
        <v>-4.6089162917836268E-2</v>
      </c>
      <c r="AH778" s="35">
        <f t="shared" si="1025"/>
        <v>-4.0498699382692127E-2</v>
      </c>
      <c r="AI778" s="35">
        <f t="shared" si="1025"/>
        <v>-2.9304435595682854E-3</v>
      </c>
      <c r="AJ778" s="35">
        <f t="shared" si="1025"/>
        <v>-2.2141148613624373E-2</v>
      </c>
    </row>
    <row r="779" spans="1:36">
      <c r="A779" s="2" t="str">
        <f t="shared" si="1007"/>
        <v>YE Oct-09</v>
      </c>
      <c r="B779" s="35">
        <f t="shared" ref="B779:AJ779" si="1026">IF(OR(B513="C",B525="C"),"C",(B525/B513)-1)</f>
        <v>-4.0870132162569961E-2</v>
      </c>
      <c r="C779" s="35">
        <f t="shared" si="1026"/>
        <v>-4.1866388516226816E-2</v>
      </c>
      <c r="D779" s="35">
        <f t="shared" si="1026"/>
        <v>4.3817860631892414E-2</v>
      </c>
      <c r="E779" s="35">
        <f t="shared" si="1026"/>
        <v>-3.8344633637092951E-3</v>
      </c>
      <c r="F779" s="35">
        <f t="shared" si="1026"/>
        <v>-3.3649310748197214E-2</v>
      </c>
      <c r="G779" s="35">
        <f t="shared" si="1026"/>
        <v>-7.5988214339583138E-2</v>
      </c>
      <c r="H779" s="35">
        <f t="shared" si="1026"/>
        <v>-1.0758642351115233E-3</v>
      </c>
      <c r="I779" s="35">
        <f t="shared" si="1026"/>
        <v>7.9104817506159053E-2</v>
      </c>
      <c r="J779" s="35">
        <f t="shared" si="1026"/>
        <v>-2.2430502084273662E-2</v>
      </c>
      <c r="K779" s="35">
        <f t="shared" si="1026"/>
        <v>-1.5144912714434411E-2</v>
      </c>
      <c r="L779" s="35">
        <f t="shared" si="1026"/>
        <v>-6.0124523391635876E-3</v>
      </c>
      <c r="M779" s="35">
        <f t="shared" si="1026"/>
        <v>0.10473260073260082</v>
      </c>
      <c r="N779" s="35">
        <f t="shared" si="1026"/>
        <v>-3.604303421295163E-2</v>
      </c>
      <c r="O779" s="35">
        <f t="shared" si="1026"/>
        <v>-8.2117279093163908E-2</v>
      </c>
      <c r="P779" s="35">
        <f t="shared" si="1026"/>
        <v>-6.9570928625344308E-2</v>
      </c>
      <c r="Q779" s="35">
        <f t="shared" si="1026"/>
        <v>-3.1999809609938312E-2</v>
      </c>
      <c r="R779" s="35">
        <f t="shared" si="1026"/>
        <v>-1.779504254532005E-2</v>
      </c>
      <c r="S779" s="35">
        <f t="shared" si="1026"/>
        <v>-1.0353652049022055E-2</v>
      </c>
      <c r="T779" s="35">
        <f t="shared" si="1026"/>
        <v>-5.1527505061219281E-2</v>
      </c>
      <c r="U779" s="35">
        <f t="shared" si="1026"/>
        <v>-3.8932752733617515E-2</v>
      </c>
      <c r="V779" s="35">
        <f t="shared" si="1026"/>
        <v>-3.9214760801614457E-2</v>
      </c>
      <c r="W779" s="35">
        <f t="shared" si="1026"/>
        <v>-1.9331769995542536E-2</v>
      </c>
      <c r="X779" s="35">
        <f t="shared" si="1026"/>
        <v>8.6414487281765373E-2</v>
      </c>
      <c r="Y779" s="35">
        <f t="shared" si="1026"/>
        <v>4.2900120568714506E-2</v>
      </c>
      <c r="Z779" s="35">
        <f t="shared" si="1026"/>
        <v>-2.4476333213240831E-2</v>
      </c>
      <c r="AA779" s="35">
        <f t="shared" si="1026"/>
        <v>-3.2522828836174633E-2</v>
      </c>
      <c r="AB779" s="35">
        <f t="shared" si="1026"/>
        <v>8.0208063696361576E-2</v>
      </c>
      <c r="AC779" s="35">
        <f t="shared" si="1026"/>
        <v>-2.9330744181575663E-2</v>
      </c>
      <c r="AD779" s="35">
        <f t="shared" si="1026"/>
        <v>3.7155253919276543E-2</v>
      </c>
      <c r="AE779" s="35">
        <f t="shared" si="1026"/>
        <v>-2.9177121050496524E-3</v>
      </c>
      <c r="AF779" s="35">
        <f t="shared" si="1026"/>
        <v>-6.8399014468274455E-3</v>
      </c>
      <c r="AG779" s="35">
        <f t="shared" si="1026"/>
        <v>-4.3346109714118342E-2</v>
      </c>
      <c r="AH779" s="35">
        <f t="shared" si="1026"/>
        <v>-3.5432697105940214E-2</v>
      </c>
      <c r="AI779" s="35">
        <f t="shared" si="1026"/>
        <v>6.5394926469448666E-3</v>
      </c>
      <c r="AJ779" s="35">
        <f t="shared" si="1026"/>
        <v>-2.4862884040442568E-2</v>
      </c>
    </row>
    <row r="780" spans="1:36">
      <c r="A780" s="2" t="str">
        <f t="shared" si="1007"/>
        <v>YE Nov-09</v>
      </c>
      <c r="B780" s="35">
        <f t="shared" ref="B780:AJ780" si="1027">IF(OR(B514="C",B526="C"),"C",(B526/B514)-1)</f>
        <v>-3.6277088515214273E-2</v>
      </c>
      <c r="C780" s="35">
        <f t="shared" si="1027"/>
        <v>-3.9879697773548162E-2</v>
      </c>
      <c r="D780" s="35">
        <f t="shared" si="1027"/>
        <v>4.5636478334703412E-2</v>
      </c>
      <c r="E780" s="35">
        <f t="shared" si="1027"/>
        <v>-2.3508586208166316E-3</v>
      </c>
      <c r="F780" s="35">
        <f t="shared" si="1027"/>
        <v>-2.9221429846136404E-2</v>
      </c>
      <c r="G780" s="35">
        <f t="shared" si="1027"/>
        <v>-6.0160668014504481E-2</v>
      </c>
      <c r="H780" s="35">
        <f t="shared" si="1027"/>
        <v>-2.6484179321748513E-3</v>
      </c>
      <c r="I780" s="35">
        <f t="shared" si="1027"/>
        <v>7.2068921537569164E-2</v>
      </c>
      <c r="J780" s="35">
        <f t="shared" si="1027"/>
        <v>-2.2827890799387074E-2</v>
      </c>
      <c r="K780" s="35">
        <f t="shared" si="1027"/>
        <v>-3.1930590595620201E-2</v>
      </c>
      <c r="L780" s="35">
        <f t="shared" si="1027"/>
        <v>-9.8190663058442818E-3</v>
      </c>
      <c r="M780" s="35">
        <f t="shared" si="1027"/>
        <v>8.4874045005242094E-2</v>
      </c>
      <c r="N780" s="35">
        <f t="shared" si="1027"/>
        <v>-3.7678092286761666E-2</v>
      </c>
      <c r="O780" s="35">
        <f t="shared" si="1027"/>
        <v>-7.517326459584972E-2</v>
      </c>
      <c r="P780" s="35">
        <f t="shared" si="1027"/>
        <v>-6.0690376465828977E-2</v>
      </c>
      <c r="Q780" s="35">
        <f t="shared" si="1027"/>
        <v>-3.8612658612279027E-2</v>
      </c>
      <c r="R780" s="35">
        <f t="shared" si="1027"/>
        <v>-2.115325127648926E-2</v>
      </c>
      <c r="S780" s="35">
        <f t="shared" si="1027"/>
        <v>-1.5259567737538782E-2</v>
      </c>
      <c r="T780" s="35">
        <f t="shared" si="1027"/>
        <v>-3.8513026320937671E-2</v>
      </c>
      <c r="U780" s="35">
        <f t="shared" si="1027"/>
        <v>-3.1356850507798129E-2</v>
      </c>
      <c r="V780" s="35">
        <f t="shared" si="1027"/>
        <v>-3.4499175257831638E-2</v>
      </c>
      <c r="W780" s="35">
        <f t="shared" si="1027"/>
        <v>-2.6113952964643028E-2</v>
      </c>
      <c r="X780" s="35">
        <f t="shared" si="1027"/>
        <v>8.4948999659123725E-2</v>
      </c>
      <c r="Y780" s="35">
        <f t="shared" si="1027"/>
        <v>3.6450549281235034E-2</v>
      </c>
      <c r="Z780" s="35">
        <f t="shared" si="1027"/>
        <v>-2.1412260208355738E-2</v>
      </c>
      <c r="AA780" s="35">
        <f t="shared" si="1027"/>
        <v>-2.9719994228973423E-2</v>
      </c>
      <c r="AB780" s="35">
        <f t="shared" si="1027"/>
        <v>0.10319859657705455</v>
      </c>
      <c r="AC780" s="35">
        <f t="shared" si="1027"/>
        <v>-1.315965235443517E-2</v>
      </c>
      <c r="AD780" s="35">
        <f t="shared" si="1027"/>
        <v>5.0718450032389173E-2</v>
      </c>
      <c r="AE780" s="35">
        <f t="shared" si="1027"/>
        <v>2.6079894116231017E-3</v>
      </c>
      <c r="AF780" s="35">
        <f t="shared" si="1027"/>
        <v>-1.2531170930880409E-2</v>
      </c>
      <c r="AG780" s="35">
        <f t="shared" si="1027"/>
        <v>-3.6766876599094611E-2</v>
      </c>
      <c r="AH780" s="35">
        <f t="shared" si="1027"/>
        <v>-3.0568568061628998E-2</v>
      </c>
      <c r="AI780" s="35">
        <f t="shared" si="1027"/>
        <v>1.9267437808129229E-2</v>
      </c>
      <c r="AJ780" s="35">
        <f t="shared" si="1027"/>
        <v>-2.1090949984861718E-2</v>
      </c>
    </row>
    <row r="781" spans="1:36">
      <c r="A781" s="2" t="str">
        <f t="shared" si="1007"/>
        <v>YE Dec-09</v>
      </c>
      <c r="B781" s="35">
        <f t="shared" ref="B781:AJ781" si="1028">IF(OR(B515="C",B527="C"),"C",(B527/B515)-1)</f>
        <v>-1.6231140984368508E-2</v>
      </c>
      <c r="C781" s="35">
        <f t="shared" si="1028"/>
        <v>-4.0201034241749589E-2</v>
      </c>
      <c r="D781" s="35">
        <f t="shared" si="1028"/>
        <v>5.0019886189806018E-2</v>
      </c>
      <c r="E781" s="35">
        <f t="shared" si="1028"/>
        <v>-1.7425729238820908E-2</v>
      </c>
      <c r="F781" s="35">
        <f t="shared" si="1028"/>
        <v>-7.7966816647918602E-3</v>
      </c>
      <c r="G781" s="35">
        <f t="shared" si="1028"/>
        <v>-4.7973554327849333E-2</v>
      </c>
      <c r="H781" s="35">
        <f t="shared" si="1028"/>
        <v>-2.9722968515406567E-3</v>
      </c>
      <c r="I781" s="35">
        <f t="shared" si="1028"/>
        <v>6.0190897498854756E-2</v>
      </c>
      <c r="J781" s="35">
        <f t="shared" si="1028"/>
        <v>-5.4892738170915223E-3</v>
      </c>
      <c r="K781" s="35">
        <f t="shared" si="1028"/>
        <v>-1.5318279813911317E-2</v>
      </c>
      <c r="L781" s="35">
        <f t="shared" si="1028"/>
        <v>-1.7175449628024642E-2</v>
      </c>
      <c r="M781" s="35">
        <f t="shared" si="1028"/>
        <v>8.3918420173461072E-2</v>
      </c>
      <c r="N781" s="35">
        <f t="shared" si="1028"/>
        <v>-3.3737997386413143E-2</v>
      </c>
      <c r="O781" s="35">
        <f t="shared" si="1028"/>
        <v>-5.5171956254369769E-2</v>
      </c>
      <c r="P781" s="35">
        <f t="shared" si="1028"/>
        <v>-6.9509475207893301E-2</v>
      </c>
      <c r="Q781" s="35">
        <f t="shared" si="1028"/>
        <v>-3.0239029611130896E-2</v>
      </c>
      <c r="R781" s="35">
        <f t="shared" si="1028"/>
        <v>-1.5006156557574979E-2</v>
      </c>
      <c r="S781" s="35">
        <f t="shared" si="1028"/>
        <v>-6.51056031653241E-3</v>
      </c>
      <c r="T781" s="35">
        <f t="shared" si="1028"/>
        <v>-2.9029535153841546E-2</v>
      </c>
      <c r="U781" s="35">
        <f t="shared" si="1028"/>
        <v>-2.4925674304204004E-2</v>
      </c>
      <c r="V781" s="35">
        <f t="shared" si="1028"/>
        <v>-2.4201648017331823E-2</v>
      </c>
      <c r="W781" s="35">
        <f t="shared" si="1028"/>
        <v>-4.6790670472388385E-2</v>
      </c>
      <c r="X781" s="35">
        <f t="shared" si="1028"/>
        <v>8.9225220717762621E-2</v>
      </c>
      <c r="Y781" s="35">
        <f t="shared" si="1028"/>
        <v>3.1342937773709556E-2</v>
      </c>
      <c r="Z781" s="35">
        <f t="shared" si="1028"/>
        <v>-1.4130883396241578E-2</v>
      </c>
      <c r="AA781" s="35">
        <f t="shared" si="1028"/>
        <v>-1.7960662072436739E-2</v>
      </c>
      <c r="AB781" s="35">
        <f t="shared" si="1028"/>
        <v>0.13098527802550985</v>
      </c>
      <c r="AC781" s="35">
        <f t="shared" si="1028"/>
        <v>4.5940448043693127E-3</v>
      </c>
      <c r="AD781" s="35">
        <f t="shared" si="1028"/>
        <v>9.1525273229098092E-2</v>
      </c>
      <c r="AE781" s="35">
        <f t="shared" si="1028"/>
        <v>-7.4531114946000399E-3</v>
      </c>
      <c r="AF781" s="35">
        <f t="shared" si="1028"/>
        <v>-1.9920445758834227E-2</v>
      </c>
      <c r="AG781" s="35">
        <f t="shared" si="1028"/>
        <v>9.6738805225891067E-3</v>
      </c>
      <c r="AH781" s="35">
        <f t="shared" si="1028"/>
        <v>-1.377571527752397E-2</v>
      </c>
      <c r="AI781" s="35">
        <f t="shared" si="1028"/>
        <v>1.0196085376166009E-2</v>
      </c>
      <c r="AJ781" s="35">
        <f t="shared" si="1028"/>
        <v>-1.4369622929131465E-2</v>
      </c>
    </row>
    <row r="782" spans="1:36">
      <c r="A782" s="2" t="str">
        <f t="shared" si="1007"/>
        <v>YE Jan-10</v>
      </c>
      <c r="B782" s="35">
        <f t="shared" ref="B782:AJ782" si="1029">IF(OR(B516="C",B528="C"),"C",(B528/B516)-1)</f>
        <v>1.7737170240757827E-2</v>
      </c>
      <c r="C782" s="35">
        <f t="shared" si="1029"/>
        <v>-3.2084925461206781E-2</v>
      </c>
      <c r="D782" s="35">
        <f t="shared" si="1029"/>
        <v>9.1084531046977446E-2</v>
      </c>
      <c r="E782" s="35">
        <f t="shared" si="1029"/>
        <v>-8.8138023010240207E-3</v>
      </c>
      <c r="F782" s="35">
        <f t="shared" si="1029"/>
        <v>6.7160216162183151E-3</v>
      </c>
      <c r="G782" s="35">
        <f t="shared" si="1029"/>
        <v>-2.8098608519247059E-2</v>
      </c>
      <c r="H782" s="35">
        <f t="shared" si="1029"/>
        <v>8.1321237782154832E-3</v>
      </c>
      <c r="I782" s="35">
        <f t="shared" si="1029"/>
        <v>-5.7626433227080276E-2</v>
      </c>
      <c r="J782" s="35">
        <f t="shared" si="1029"/>
        <v>3.3498494449687666E-2</v>
      </c>
      <c r="K782" s="35">
        <f t="shared" si="1029"/>
        <v>-3.1987884998736504E-2</v>
      </c>
      <c r="L782" s="35">
        <f t="shared" si="1029"/>
        <v>-1.1431825482026925E-2</v>
      </c>
      <c r="M782" s="35">
        <f t="shared" si="1029"/>
        <v>8.0246800131276608E-2</v>
      </c>
      <c r="N782" s="35">
        <f t="shared" si="1029"/>
        <v>-3.2167067446405517E-2</v>
      </c>
      <c r="O782" s="35">
        <f t="shared" si="1029"/>
        <v>-7.4464046166696218E-2</v>
      </c>
      <c r="P782" s="35">
        <f t="shared" si="1029"/>
        <v>-6.5766795032156988E-2</v>
      </c>
      <c r="Q782" s="35">
        <f t="shared" si="1029"/>
        <v>-4.0752709697714939E-2</v>
      </c>
      <c r="R782" s="35">
        <f t="shared" si="1029"/>
        <v>-6.8293807328345668E-4</v>
      </c>
      <c r="S782" s="35">
        <f t="shared" si="1029"/>
        <v>1.1617169476129563E-2</v>
      </c>
      <c r="T782" s="35">
        <f t="shared" si="1029"/>
        <v>-1.7830922398354598E-2</v>
      </c>
      <c r="U782" s="35">
        <f t="shared" si="1029"/>
        <v>5.5750768450026911E-3</v>
      </c>
      <c r="V782" s="35">
        <f t="shared" si="1029"/>
        <v>-7.4747146552849308E-3</v>
      </c>
      <c r="W782" s="35">
        <f t="shared" si="1029"/>
        <v>-4.3414477898782833E-2</v>
      </c>
      <c r="X782" s="35">
        <f t="shared" si="1029"/>
        <v>8.4972980195755499E-2</v>
      </c>
      <c r="Y782" s="35">
        <f t="shared" si="1029"/>
        <v>-7.9612232882442235E-4</v>
      </c>
      <c r="Z782" s="35">
        <f t="shared" si="1029"/>
        <v>-2.1980340259243336E-3</v>
      </c>
      <c r="AA782" s="35">
        <f t="shared" si="1029"/>
        <v>-1.5420485403260131E-2</v>
      </c>
      <c r="AB782" s="35">
        <f t="shared" si="1029"/>
        <v>0.10462554860310558</v>
      </c>
      <c r="AC782" s="35">
        <f t="shared" si="1029"/>
        <v>2.383967989743474E-2</v>
      </c>
      <c r="AD782" s="35">
        <f t="shared" si="1029"/>
        <v>0.10663215170937046</v>
      </c>
      <c r="AE782" s="35">
        <f t="shared" si="1029"/>
        <v>-6.2332213273596837E-2</v>
      </c>
      <c r="AF782" s="35">
        <f t="shared" si="1029"/>
        <v>-2.7954630024595417E-2</v>
      </c>
      <c r="AG782" s="35">
        <f t="shared" si="1029"/>
        <v>6.3939236133162325E-2</v>
      </c>
      <c r="AH782" s="35">
        <f t="shared" si="1029"/>
        <v>4.8219512195122327E-3</v>
      </c>
      <c r="AI782" s="35">
        <f t="shared" si="1029"/>
        <v>-4.2882966885553486E-3</v>
      </c>
      <c r="AJ782" s="35">
        <f t="shared" si="1029"/>
        <v>-4.0611861586942188E-3</v>
      </c>
    </row>
    <row r="783" spans="1:36">
      <c r="A783" s="2" t="str">
        <f t="shared" si="1007"/>
        <v>YE Feb-10</v>
      </c>
      <c r="B783" s="35">
        <f t="shared" ref="B783:AJ783" si="1030">IF(OR(B517="C",B529="C"),"C",(B529/B517)-1)</f>
        <v>2.8349094913107775E-2</v>
      </c>
      <c r="C783" s="35">
        <f t="shared" si="1030"/>
        <v>-2.3362524881392566E-2</v>
      </c>
      <c r="D783" s="35">
        <f t="shared" si="1030"/>
        <v>8.7217214982368452E-2</v>
      </c>
      <c r="E783" s="35">
        <f t="shared" si="1030"/>
        <v>3.1830182251746386E-3</v>
      </c>
      <c r="F783" s="35">
        <f t="shared" si="1030"/>
        <v>2.9176084655870849E-3</v>
      </c>
      <c r="G783" s="35">
        <f t="shared" si="1030"/>
        <v>-4.1170268754978645E-3</v>
      </c>
      <c r="H783" s="35">
        <f t="shared" si="1030"/>
        <v>1.2098570299590383E-2</v>
      </c>
      <c r="I783" s="35">
        <f t="shared" si="1030"/>
        <v>-6.886819523661647E-2</v>
      </c>
      <c r="J783" s="35">
        <f t="shared" si="1030"/>
        <v>3.2198831967038988E-2</v>
      </c>
      <c r="K783" s="35">
        <f t="shared" si="1030"/>
        <v>-2.9261173909817195E-2</v>
      </c>
      <c r="L783" s="35">
        <f t="shared" si="1030"/>
        <v>-8.750928597178631E-3</v>
      </c>
      <c r="M783" s="35">
        <f t="shared" si="1030"/>
        <v>7.7317754369815583E-2</v>
      </c>
      <c r="N783" s="35">
        <f t="shared" si="1030"/>
        <v>-2.1256974224189595E-2</v>
      </c>
      <c r="O783" s="35">
        <f t="shared" si="1030"/>
        <v>-0.10426092477515536</v>
      </c>
      <c r="P783" s="35">
        <f t="shared" si="1030"/>
        <v>-4.6308099256833324E-2</v>
      </c>
      <c r="Q783" s="35">
        <f t="shared" si="1030"/>
        <v>-3.6408058252893172E-2</v>
      </c>
      <c r="R783" s="35">
        <f t="shared" si="1030"/>
        <v>1.5447975285314941E-2</v>
      </c>
      <c r="S783" s="35">
        <f t="shared" si="1030"/>
        <v>2.84601405919791E-2</v>
      </c>
      <c r="T783" s="35">
        <f t="shared" si="1030"/>
        <v>-1.529594767070841E-2</v>
      </c>
      <c r="U783" s="35">
        <f t="shared" si="1030"/>
        <v>1.0740077023568384E-2</v>
      </c>
      <c r="V783" s="35">
        <f t="shared" si="1030"/>
        <v>1.4584953883765017E-3</v>
      </c>
      <c r="W783" s="35">
        <f t="shared" si="1030"/>
        <v>-4.3450240387713834E-2</v>
      </c>
      <c r="X783" s="35">
        <f t="shared" si="1030"/>
        <v>9.0040148714114476E-2</v>
      </c>
      <c r="Y783" s="35">
        <f t="shared" si="1030"/>
        <v>-8.7758131298664166E-3</v>
      </c>
      <c r="Z783" s="35">
        <f t="shared" si="1030"/>
        <v>5.0397551804703955E-3</v>
      </c>
      <c r="AA783" s="35">
        <f t="shared" si="1030"/>
        <v>1.009591524288922E-3</v>
      </c>
      <c r="AB783" s="35">
        <f t="shared" si="1030"/>
        <v>0.10021217683014139</v>
      </c>
      <c r="AC783" s="35">
        <f t="shared" si="1030"/>
        <v>4.6330616241922806E-2</v>
      </c>
      <c r="AD783" s="35">
        <f t="shared" si="1030"/>
        <v>0.12600199570665316</v>
      </c>
      <c r="AE783" s="35">
        <f t="shared" si="1030"/>
        <v>-4.9415726186186393E-2</v>
      </c>
      <c r="AF783" s="35">
        <f t="shared" si="1030"/>
        <v>-1.8039762977876461E-2</v>
      </c>
      <c r="AG783" s="35">
        <f t="shared" si="1030"/>
        <v>8.2275176076518353E-2</v>
      </c>
      <c r="AH783" s="35">
        <f t="shared" si="1030"/>
        <v>3.3470904143652502E-2</v>
      </c>
      <c r="AI783" s="35">
        <f t="shared" si="1030"/>
        <v>5.1923247756950897E-3</v>
      </c>
      <c r="AJ783" s="35">
        <f t="shared" si="1030"/>
        <v>5.6359892334165718E-3</v>
      </c>
    </row>
    <row r="784" spans="1:36">
      <c r="A784" s="2" t="str">
        <f t="shared" si="1007"/>
        <v>YE Mar-10</v>
      </c>
      <c r="B784" s="35">
        <f t="shared" ref="B784:AJ784" si="1031">IF(OR(B518="C",B530="C"),"C",(B530/B518)-1)</f>
        <v>4.4513651004491228E-2</v>
      </c>
      <c r="C784" s="35">
        <f t="shared" si="1031"/>
        <v>-1.7448239421257505E-2</v>
      </c>
      <c r="D784" s="35">
        <f t="shared" si="1031"/>
        <v>0.11551252518317501</v>
      </c>
      <c r="E784" s="35">
        <f t="shared" si="1031"/>
        <v>4.6986423227801666E-3</v>
      </c>
      <c r="F784" s="35">
        <f t="shared" si="1031"/>
        <v>3.3110495547166829E-2</v>
      </c>
      <c r="G784" s="35">
        <f t="shared" si="1031"/>
        <v>1.6568115429903774E-2</v>
      </c>
      <c r="H784" s="35">
        <f t="shared" si="1031"/>
        <v>1.5083220793798313E-2</v>
      </c>
      <c r="I784" s="35">
        <f t="shared" si="1031"/>
        <v>-4.7810921337502976E-2</v>
      </c>
      <c r="J784" s="35">
        <f t="shared" si="1031"/>
        <v>8.9771999523935442E-3</v>
      </c>
      <c r="K784" s="35">
        <f t="shared" si="1031"/>
        <v>-1.1669430148510185E-2</v>
      </c>
      <c r="L784" s="35">
        <f t="shared" si="1031"/>
        <v>9.7176312048419256E-4</v>
      </c>
      <c r="M784" s="35">
        <f t="shared" si="1031"/>
        <v>7.1475756031083915E-2</v>
      </c>
      <c r="N784" s="35">
        <f t="shared" si="1031"/>
        <v>4.8022113597667726E-4</v>
      </c>
      <c r="O784" s="35">
        <f t="shared" si="1031"/>
        <v>-7.0166901350120048E-2</v>
      </c>
      <c r="P784" s="35">
        <f t="shared" si="1031"/>
        <v>7.9175443560641767E-3</v>
      </c>
      <c r="Q784" s="35">
        <f t="shared" si="1031"/>
        <v>-2.2761099034525945E-2</v>
      </c>
      <c r="R784" s="35">
        <f t="shared" si="1031"/>
        <v>1.9452539215285336E-2</v>
      </c>
      <c r="S784" s="35">
        <f t="shared" si="1031"/>
        <v>3.7533635404483734E-2</v>
      </c>
      <c r="T784" s="35">
        <f t="shared" si="1031"/>
        <v>-2.6618868437688903E-3</v>
      </c>
      <c r="U784" s="35">
        <f t="shared" si="1031"/>
        <v>3.9763493798035565E-2</v>
      </c>
      <c r="V784" s="35">
        <f t="shared" si="1031"/>
        <v>1.4068620737915927E-2</v>
      </c>
      <c r="W784" s="35">
        <f t="shared" si="1031"/>
        <v>-3.9936596178194672E-2</v>
      </c>
      <c r="X784" s="35">
        <f t="shared" si="1031"/>
        <v>0.11437148567828848</v>
      </c>
      <c r="Y784" s="35">
        <f t="shared" si="1031"/>
        <v>-5.0689957123014606E-3</v>
      </c>
      <c r="Z784" s="35">
        <f t="shared" si="1031"/>
        <v>1.7512868871587983E-2</v>
      </c>
      <c r="AA784" s="35">
        <f t="shared" si="1031"/>
        <v>2.5692862597817445E-2</v>
      </c>
      <c r="AB784" s="35">
        <f t="shared" si="1031"/>
        <v>0.12404360011043747</v>
      </c>
      <c r="AC784" s="35">
        <f t="shared" si="1031"/>
        <v>6.8352471642007639E-2</v>
      </c>
      <c r="AD784" s="35">
        <f t="shared" si="1031"/>
        <v>0.1831125016491697</v>
      </c>
      <c r="AE784" s="35">
        <f t="shared" si="1031"/>
        <v>-1.1385862632638188E-2</v>
      </c>
      <c r="AF784" s="35">
        <f t="shared" si="1031"/>
        <v>-7.6375267359507504E-3</v>
      </c>
      <c r="AG784" s="35">
        <f t="shared" si="1031"/>
        <v>9.8971887964131922E-2</v>
      </c>
      <c r="AH784" s="35">
        <f t="shared" si="1031"/>
        <v>6.4976057362047701E-2</v>
      </c>
      <c r="AI784" s="35">
        <f t="shared" si="1031"/>
        <v>4.3354794924228557E-3</v>
      </c>
      <c r="AJ784" s="35">
        <f t="shared" si="1031"/>
        <v>1.9794832752431324E-2</v>
      </c>
    </row>
    <row r="785" spans="1:36">
      <c r="A785" s="2" t="str">
        <f t="shared" si="1007"/>
        <v>YE Apr-10</v>
      </c>
      <c r="B785" s="35">
        <f t="shared" ref="B785:AJ785" si="1032">IF(OR(B519="C",B531="C"),"C",(B531/B519)-1)</f>
        <v>2.8038840085202743E-2</v>
      </c>
      <c r="C785" s="35">
        <f t="shared" si="1032"/>
        <v>-8.1201771051541138E-3</v>
      </c>
      <c r="D785" s="35">
        <f t="shared" si="1032"/>
        <v>7.8418146427928548E-2</v>
      </c>
      <c r="E785" s="35">
        <f t="shared" si="1032"/>
        <v>-7.5755452894892272E-3</v>
      </c>
      <c r="F785" s="35">
        <f t="shared" si="1032"/>
        <v>4.8520626702218461E-2</v>
      </c>
      <c r="G785" s="35">
        <f t="shared" si="1032"/>
        <v>4.0390625722397377E-3</v>
      </c>
      <c r="H785" s="35">
        <f t="shared" si="1032"/>
        <v>-3.5589656360962563E-3</v>
      </c>
      <c r="I785" s="35">
        <f t="shared" si="1032"/>
        <v>-8.5896696371463022E-2</v>
      </c>
      <c r="J785" s="35">
        <f t="shared" si="1032"/>
        <v>-2.4445442942715334E-2</v>
      </c>
      <c r="K785" s="35">
        <f t="shared" si="1032"/>
        <v>-1.4147645705807954E-2</v>
      </c>
      <c r="L785" s="35">
        <f t="shared" si="1032"/>
        <v>-1.5274836073426168E-2</v>
      </c>
      <c r="M785" s="35">
        <f t="shared" si="1032"/>
        <v>6.881414998530766E-2</v>
      </c>
      <c r="N785" s="35">
        <f t="shared" si="1032"/>
        <v>-1.0290062002464406E-2</v>
      </c>
      <c r="O785" s="35">
        <f t="shared" si="1032"/>
        <v>-0.10419715328799795</v>
      </c>
      <c r="P785" s="35">
        <f t="shared" si="1032"/>
        <v>1.3873075005902846E-2</v>
      </c>
      <c r="Q785" s="35">
        <f t="shared" si="1032"/>
        <v>-2.2587911094607338E-2</v>
      </c>
      <c r="R785" s="35">
        <f t="shared" si="1032"/>
        <v>9.3858673410267546E-3</v>
      </c>
      <c r="S785" s="35">
        <f t="shared" si="1032"/>
        <v>2.9163225401308113E-2</v>
      </c>
      <c r="T785" s="35">
        <f t="shared" si="1032"/>
        <v>-1.0562228686442521E-2</v>
      </c>
      <c r="U785" s="35">
        <f t="shared" si="1032"/>
        <v>3.5236538108666116E-2</v>
      </c>
      <c r="V785" s="35">
        <f t="shared" si="1032"/>
        <v>1.4208456501861422E-2</v>
      </c>
      <c r="W785" s="35">
        <f t="shared" si="1032"/>
        <v>-4.4039478756036976E-2</v>
      </c>
      <c r="X785" s="35">
        <f t="shared" si="1032"/>
        <v>0.10606314368241088</v>
      </c>
      <c r="Y785" s="35">
        <f t="shared" si="1032"/>
        <v>-2.0652875564829642E-2</v>
      </c>
      <c r="Z785" s="35">
        <f t="shared" si="1032"/>
        <v>1.5896594090515359E-2</v>
      </c>
      <c r="AA785" s="35">
        <f t="shared" si="1032"/>
        <v>2.5884251023869709E-2</v>
      </c>
      <c r="AB785" s="35">
        <f t="shared" si="1032"/>
        <v>0.11718193860830795</v>
      </c>
      <c r="AC785" s="35">
        <f t="shared" si="1032"/>
        <v>8.193782238209768E-2</v>
      </c>
      <c r="AD785" s="35">
        <f t="shared" si="1032"/>
        <v>0.18638921773293049</v>
      </c>
      <c r="AE785" s="35">
        <f t="shared" si="1032"/>
        <v>-1.8529941446872922E-2</v>
      </c>
      <c r="AF785" s="35">
        <f t="shared" si="1032"/>
        <v>-4.7610236721288279E-3</v>
      </c>
      <c r="AG785" s="35">
        <f t="shared" si="1032"/>
        <v>9.747747747747737E-2</v>
      </c>
      <c r="AH785" s="35">
        <f t="shared" si="1032"/>
        <v>7.0728177544047366E-2</v>
      </c>
      <c r="AI785" s="35">
        <f t="shared" si="1032"/>
        <v>5.7413739439253764E-3</v>
      </c>
      <c r="AJ785" s="35">
        <f t="shared" si="1032"/>
        <v>1.6726964162953495E-2</v>
      </c>
    </row>
    <row r="786" spans="1:36">
      <c r="A786" s="2" t="str">
        <f t="shared" si="1007"/>
        <v>YE May-10</v>
      </c>
      <c r="B786" s="35">
        <f t="shared" ref="B786:AJ786" si="1033">IF(OR(B520="C",B532="C"),"C",(B532/B520)-1)</f>
        <v>2.4204058834481401E-2</v>
      </c>
      <c r="C786" s="35">
        <f t="shared" si="1033"/>
        <v>2.0508051934844396E-3</v>
      </c>
      <c r="D786" s="35">
        <f t="shared" si="1033"/>
        <v>7.0477793056862303E-2</v>
      </c>
      <c r="E786" s="35">
        <f t="shared" si="1033"/>
        <v>-6.8184507471198419E-3</v>
      </c>
      <c r="F786" s="35">
        <f t="shared" si="1033"/>
        <v>6.0272213557190479E-2</v>
      </c>
      <c r="G786" s="35">
        <f t="shared" si="1033"/>
        <v>-2.3928325133144579E-3</v>
      </c>
      <c r="H786" s="35">
        <f t="shared" si="1033"/>
        <v>-8.268252036173207E-3</v>
      </c>
      <c r="I786" s="35">
        <f t="shared" si="1033"/>
        <v>-0.10265529518661942</v>
      </c>
      <c r="J786" s="35">
        <f t="shared" si="1033"/>
        <v>-4.4382737412355877E-2</v>
      </c>
      <c r="K786" s="35">
        <f t="shared" si="1033"/>
        <v>-1.6479815833737255E-2</v>
      </c>
      <c r="L786" s="35">
        <f t="shared" si="1033"/>
        <v>-2.37431055170092E-2</v>
      </c>
      <c r="M786" s="35">
        <f t="shared" si="1033"/>
        <v>5.116167395479998E-2</v>
      </c>
      <c r="N786" s="35">
        <f t="shared" si="1033"/>
        <v>-2.4617885735115475E-2</v>
      </c>
      <c r="O786" s="35">
        <f t="shared" si="1033"/>
        <v>-0.10946235249951808</v>
      </c>
      <c r="P786" s="35">
        <f t="shared" si="1033"/>
        <v>1.3381783711193584E-2</v>
      </c>
      <c r="Q786" s="35">
        <f t="shared" si="1033"/>
        <v>-3.9499027237354101E-2</v>
      </c>
      <c r="R786" s="35">
        <f t="shared" si="1033"/>
        <v>-6.4598727522047206E-4</v>
      </c>
      <c r="S786" s="35">
        <f t="shared" si="1033"/>
        <v>1.8787021910815271E-2</v>
      </c>
      <c r="T786" s="35">
        <f t="shared" si="1033"/>
        <v>-2.148327421012497E-2</v>
      </c>
      <c r="U786" s="35">
        <f t="shared" si="1033"/>
        <v>2.6279117700918064E-2</v>
      </c>
      <c r="V786" s="35">
        <f t="shared" si="1033"/>
        <v>1.1219855034040549E-2</v>
      </c>
      <c r="W786" s="35">
        <f t="shared" si="1033"/>
        <v>-5.5101240426159492E-2</v>
      </c>
      <c r="X786" s="35">
        <f t="shared" si="1033"/>
        <v>8.471168504610338E-2</v>
      </c>
      <c r="Y786" s="35">
        <f t="shared" si="1033"/>
        <v>-3.9932154651450169E-2</v>
      </c>
      <c r="Z786" s="35">
        <f t="shared" si="1033"/>
        <v>1.0163893563914339E-2</v>
      </c>
      <c r="AA786" s="35">
        <f t="shared" si="1033"/>
        <v>8.7943614752352683E-3</v>
      </c>
      <c r="AB786" s="35">
        <f t="shared" si="1033"/>
        <v>9.9251751191069104E-2</v>
      </c>
      <c r="AC786" s="35">
        <f t="shared" si="1033"/>
        <v>8.7900606082181643E-2</v>
      </c>
      <c r="AD786" s="35">
        <f t="shared" si="1033"/>
        <v>0.1703214211756352</v>
      </c>
      <c r="AE786" s="35">
        <f t="shared" si="1033"/>
        <v>-3.7178329640665919E-2</v>
      </c>
      <c r="AF786" s="35">
        <f t="shared" si="1033"/>
        <v>-1.3907981103612688E-2</v>
      </c>
      <c r="AG786" s="35">
        <f t="shared" si="1033"/>
        <v>5.4623759125009386E-2</v>
      </c>
      <c r="AH786" s="35">
        <f t="shared" si="1033"/>
        <v>7.3738234798592872E-2</v>
      </c>
      <c r="AI786" s="35">
        <f t="shared" si="1033"/>
        <v>-2.2116818845586694E-3</v>
      </c>
      <c r="AJ786" s="35">
        <f t="shared" si="1033"/>
        <v>1.3287538156096623E-2</v>
      </c>
    </row>
    <row r="787" spans="1:36">
      <c r="A787" s="2" t="str">
        <f t="shared" si="1007"/>
        <v>YE Jun-10</v>
      </c>
      <c r="B787" s="35">
        <f t="shared" ref="B787:AJ787" si="1034">IF(OR(B521="C",B533="C"),"C",(B533/B521)-1)</f>
        <v>3.0962894903791671E-2</v>
      </c>
      <c r="C787" s="35">
        <f t="shared" si="1034"/>
        <v>1.3218859029932917E-2</v>
      </c>
      <c r="D787" s="35">
        <f t="shared" si="1034"/>
        <v>7.1840293269984423E-2</v>
      </c>
      <c r="E787" s="35">
        <f t="shared" si="1034"/>
        <v>-3.2173484704504096E-3</v>
      </c>
      <c r="F787" s="35">
        <f t="shared" si="1034"/>
        <v>8.8357688858170302E-2</v>
      </c>
      <c r="G787" s="35">
        <f t="shared" si="1034"/>
        <v>1.3946268628834968E-2</v>
      </c>
      <c r="H787" s="35">
        <f t="shared" si="1034"/>
        <v>-6.3786228831946845E-3</v>
      </c>
      <c r="I787" s="35">
        <f t="shared" si="1034"/>
        <v>-0.10863639540572656</v>
      </c>
      <c r="J787" s="35">
        <f t="shared" si="1034"/>
        <v>-4.9786547611288534E-2</v>
      </c>
      <c r="K787" s="35">
        <f t="shared" si="1034"/>
        <v>1.0443685638222178E-2</v>
      </c>
      <c r="L787" s="35">
        <f t="shared" si="1034"/>
        <v>-1.5488675064801449E-2</v>
      </c>
      <c r="M787" s="35">
        <f t="shared" si="1034"/>
        <v>2.159460948850267E-2</v>
      </c>
      <c r="N787" s="35">
        <f t="shared" si="1034"/>
        <v>-2.2827425756124287E-2</v>
      </c>
      <c r="O787" s="35">
        <f t="shared" si="1034"/>
        <v>-0.12004868894862297</v>
      </c>
      <c r="P787" s="35">
        <f t="shared" si="1034"/>
        <v>2.5542980314481101E-2</v>
      </c>
      <c r="Q787" s="35">
        <f t="shared" si="1034"/>
        <v>-3.9127521340960092E-2</v>
      </c>
      <c r="R787" s="35">
        <f t="shared" si="1034"/>
        <v>1.0099142592776555E-3</v>
      </c>
      <c r="S787" s="35">
        <f t="shared" si="1034"/>
        <v>1.874857797579077E-2</v>
      </c>
      <c r="T787" s="35">
        <f t="shared" si="1034"/>
        <v>-1.0320887086436192E-2</v>
      </c>
      <c r="U787" s="35">
        <f t="shared" si="1034"/>
        <v>2.7541365214889701E-2</v>
      </c>
      <c r="V787" s="35">
        <f t="shared" si="1034"/>
        <v>1.8417023397775178E-2</v>
      </c>
      <c r="W787" s="35">
        <f t="shared" si="1034"/>
        <v>-4.4864318988826257E-2</v>
      </c>
      <c r="X787" s="35">
        <f t="shared" si="1034"/>
        <v>9.4189721001527671E-2</v>
      </c>
      <c r="Y787" s="35">
        <f t="shared" si="1034"/>
        <v>-5.1499938504198539E-2</v>
      </c>
      <c r="Z787" s="35">
        <f t="shared" si="1034"/>
        <v>1.6704258187146159E-2</v>
      </c>
      <c r="AA787" s="35">
        <f t="shared" si="1034"/>
        <v>4.5727463333029572E-3</v>
      </c>
      <c r="AB787" s="35">
        <f t="shared" si="1034"/>
        <v>8.7995810248353123E-2</v>
      </c>
      <c r="AC787" s="35">
        <f t="shared" si="1034"/>
        <v>9.2552447924612702E-2</v>
      </c>
      <c r="AD787" s="35">
        <f t="shared" si="1034"/>
        <v>0.16340900501583278</v>
      </c>
      <c r="AE787" s="35">
        <f t="shared" si="1034"/>
        <v>-3.5715276814208385E-2</v>
      </c>
      <c r="AF787" s="35">
        <f t="shared" si="1034"/>
        <v>-1.4294223435181386E-2</v>
      </c>
      <c r="AG787" s="35">
        <f t="shared" si="1034"/>
        <v>6.6523170422891909E-2</v>
      </c>
      <c r="AH787" s="35">
        <f t="shared" si="1034"/>
        <v>7.8693237602775357E-2</v>
      </c>
      <c r="AI787" s="35">
        <f t="shared" si="1034"/>
        <v>9.3150881955696985E-3</v>
      </c>
      <c r="AJ787" s="35">
        <f t="shared" si="1034"/>
        <v>1.9468243858305145E-2</v>
      </c>
    </row>
    <row r="788" spans="1:36">
      <c r="A788" s="2" t="str">
        <f t="shared" si="1007"/>
        <v>YE Jul-10</v>
      </c>
      <c r="B788" s="35">
        <f t="shared" ref="B788:AJ788" si="1035">IF(OR(B522="C",B534="C"),"C",(B534/B522)-1)</f>
        <v>3.0761322912385758E-2</v>
      </c>
      <c r="C788" s="35">
        <f t="shared" si="1035"/>
        <v>7.5848216895018084E-3</v>
      </c>
      <c r="D788" s="35">
        <f t="shared" si="1035"/>
        <v>6.2570289796395784E-2</v>
      </c>
      <c r="E788" s="35">
        <f t="shared" si="1035"/>
        <v>1.395883405877818E-3</v>
      </c>
      <c r="F788" s="35">
        <f t="shared" si="1035"/>
        <v>0.10597305883323704</v>
      </c>
      <c r="G788" s="35">
        <f t="shared" si="1035"/>
        <v>2.3198801524097812E-2</v>
      </c>
      <c r="H788" s="35">
        <f t="shared" si="1035"/>
        <v>-1.8511598610212343E-2</v>
      </c>
      <c r="I788" s="35">
        <f t="shared" si="1035"/>
        <v>-0.11364324475394183</v>
      </c>
      <c r="J788" s="35">
        <f t="shared" si="1035"/>
        <v>-4.5540153275004935E-2</v>
      </c>
      <c r="K788" s="35">
        <f t="shared" si="1035"/>
        <v>1.5731711952734262E-2</v>
      </c>
      <c r="L788" s="35">
        <f t="shared" si="1035"/>
        <v>-1.8883519172799845E-2</v>
      </c>
      <c r="M788" s="35">
        <f t="shared" si="1035"/>
        <v>-4.3976171851495272E-2</v>
      </c>
      <c r="N788" s="35">
        <f t="shared" si="1035"/>
        <v>-3.6669744392889281E-2</v>
      </c>
      <c r="O788" s="35">
        <f t="shared" si="1035"/>
        <v>-9.5738455403704847E-2</v>
      </c>
      <c r="P788" s="35">
        <f t="shared" si="1035"/>
        <v>2.5628180451920723E-2</v>
      </c>
      <c r="Q788" s="35">
        <f t="shared" si="1035"/>
        <v>-3.9535621082412598E-2</v>
      </c>
      <c r="R788" s="35">
        <f t="shared" si="1035"/>
        <v>1.0460723631851021E-3</v>
      </c>
      <c r="S788" s="35">
        <f t="shared" si="1035"/>
        <v>1.9469222214353987E-2</v>
      </c>
      <c r="T788" s="35">
        <f t="shared" si="1035"/>
        <v>-1.424816205715318E-2</v>
      </c>
      <c r="U788" s="35">
        <f t="shared" si="1035"/>
        <v>2.618240737383104E-2</v>
      </c>
      <c r="V788" s="35">
        <f t="shared" si="1035"/>
        <v>1.9557446996951056E-2</v>
      </c>
      <c r="W788" s="35">
        <f t="shared" si="1035"/>
        <v>-4.1617758301379815E-2</v>
      </c>
      <c r="X788" s="35">
        <f t="shared" si="1035"/>
        <v>8.3934664793255731E-2</v>
      </c>
      <c r="Y788" s="35">
        <f t="shared" si="1035"/>
        <v>-6.7125076999576927E-2</v>
      </c>
      <c r="Z788" s="35">
        <f t="shared" si="1035"/>
        <v>1.6231340908672953E-2</v>
      </c>
      <c r="AA788" s="35">
        <f t="shared" si="1035"/>
        <v>1.0355998730713356E-3</v>
      </c>
      <c r="AB788" s="35">
        <f t="shared" si="1035"/>
        <v>7.3562622432455704E-2</v>
      </c>
      <c r="AC788" s="35">
        <f t="shared" si="1035"/>
        <v>8.642202919621722E-2</v>
      </c>
      <c r="AD788" s="35">
        <f t="shared" si="1035"/>
        <v>0.14872859631069302</v>
      </c>
      <c r="AE788" s="35">
        <f t="shared" si="1035"/>
        <v>-4.7298813993462696E-2</v>
      </c>
      <c r="AF788" s="35">
        <f t="shared" si="1035"/>
        <v>-7.5240721923840459E-3</v>
      </c>
      <c r="AG788" s="35">
        <f t="shared" si="1035"/>
        <v>7.8199564780290443E-2</v>
      </c>
      <c r="AH788" s="35">
        <f t="shared" si="1035"/>
        <v>8.7140491194053871E-2</v>
      </c>
      <c r="AI788" s="35">
        <f t="shared" si="1035"/>
        <v>1.2280642586534496E-2</v>
      </c>
      <c r="AJ788" s="35">
        <f t="shared" si="1035"/>
        <v>1.7326988602503812E-2</v>
      </c>
    </row>
    <row r="789" spans="1:36">
      <c r="A789" s="2" t="str">
        <f t="shared" si="1007"/>
        <v>YE Aug-10</v>
      </c>
      <c r="B789" s="35">
        <f t="shared" ref="B789:AJ789" si="1036">IF(OR(B523="C",B535="C"),"C",(B535/B523)-1)</f>
        <v>2.546022531547032E-2</v>
      </c>
      <c r="C789" s="35">
        <f t="shared" si="1036"/>
        <v>2.1519484213763596E-2</v>
      </c>
      <c r="D789" s="35">
        <f t="shared" si="1036"/>
        <v>6.043342855559275E-2</v>
      </c>
      <c r="E789" s="35">
        <f t="shared" si="1036"/>
        <v>1.0302766833862886E-3</v>
      </c>
      <c r="F789" s="35">
        <f t="shared" si="1036"/>
        <v>0.11234595206892428</v>
      </c>
      <c r="G789" s="35">
        <f t="shared" si="1036"/>
        <v>3.4126765147012961E-2</v>
      </c>
      <c r="H789" s="35">
        <f t="shared" si="1036"/>
        <v>-2.4862589739898744E-2</v>
      </c>
      <c r="I789" s="35">
        <f t="shared" si="1036"/>
        <v>-0.12603307373551775</v>
      </c>
      <c r="J789" s="35">
        <f t="shared" si="1036"/>
        <v>-4.7614158612994117E-2</v>
      </c>
      <c r="K789" s="35">
        <f t="shared" si="1036"/>
        <v>1.9290374832785728E-2</v>
      </c>
      <c r="L789" s="35">
        <f t="shared" si="1036"/>
        <v>-2.5695288739409183E-2</v>
      </c>
      <c r="M789" s="35">
        <f t="shared" si="1036"/>
        <v>-7.9306667682259135E-2</v>
      </c>
      <c r="N789" s="35">
        <f t="shared" si="1036"/>
        <v>-4.6321685647332855E-2</v>
      </c>
      <c r="O789" s="35">
        <f t="shared" si="1036"/>
        <v>-8.2227839092369637E-2</v>
      </c>
      <c r="P789" s="35">
        <f t="shared" si="1036"/>
        <v>2.4690320343773386E-2</v>
      </c>
      <c r="Q789" s="35">
        <f t="shared" si="1036"/>
        <v>-4.0522408524641507E-2</v>
      </c>
      <c r="R789" s="35">
        <f t="shared" si="1036"/>
        <v>-4.7094193597690959E-3</v>
      </c>
      <c r="S789" s="35">
        <f t="shared" si="1036"/>
        <v>1.1738866240433188E-2</v>
      </c>
      <c r="T789" s="35">
        <f t="shared" si="1036"/>
        <v>-1.5438748190657603E-2</v>
      </c>
      <c r="U789" s="35">
        <f t="shared" si="1036"/>
        <v>2.3864088335006306E-2</v>
      </c>
      <c r="V789" s="35">
        <f t="shared" si="1036"/>
        <v>1.9248310929727896E-2</v>
      </c>
      <c r="W789" s="35">
        <f t="shared" si="1036"/>
        <v>-4.6865085950235752E-2</v>
      </c>
      <c r="X789" s="35">
        <f t="shared" si="1036"/>
        <v>7.2478366147983531E-2</v>
      </c>
      <c r="Y789" s="35">
        <f t="shared" si="1036"/>
        <v>-8.1344742374506729E-2</v>
      </c>
      <c r="Z789" s="35">
        <f t="shared" si="1036"/>
        <v>1.3977795322114961E-2</v>
      </c>
      <c r="AA789" s="35">
        <f t="shared" si="1036"/>
        <v>-2.2208775627325927E-3</v>
      </c>
      <c r="AB789" s="35">
        <f t="shared" si="1036"/>
        <v>5.1157011902691618E-2</v>
      </c>
      <c r="AC789" s="35">
        <f t="shared" si="1036"/>
        <v>9.3439096119888987E-2</v>
      </c>
      <c r="AD789" s="35">
        <f t="shared" si="1036"/>
        <v>0.1314423600616057</v>
      </c>
      <c r="AE789" s="35">
        <f t="shared" si="1036"/>
        <v>-6.5639276359870879E-2</v>
      </c>
      <c r="AF789" s="35">
        <f t="shared" si="1036"/>
        <v>-2.1499189023446719E-2</v>
      </c>
      <c r="AG789" s="35">
        <f t="shared" si="1036"/>
        <v>8.6392647434260894E-2</v>
      </c>
      <c r="AH789" s="35">
        <f t="shared" si="1036"/>
        <v>9.1823336091018781E-2</v>
      </c>
      <c r="AI789" s="35">
        <f t="shared" si="1036"/>
        <v>-4.2187590729003688E-3</v>
      </c>
      <c r="AJ789" s="35">
        <f t="shared" si="1036"/>
        <v>1.7376960436853217E-2</v>
      </c>
    </row>
    <row r="790" spans="1:36">
      <c r="A790" s="2" t="str">
        <f t="shared" si="1007"/>
        <v>YE Sep-10</v>
      </c>
      <c r="B790" s="43">
        <f t="shared" ref="B790:AJ790" si="1037">IF(OR(B524="C",B536="C"),"C",(B536/B524)-1)</f>
        <v>1.9599624958863471E-2</v>
      </c>
      <c r="C790" s="43">
        <f t="shared" si="1037"/>
        <v>2.6330079186995814E-2</v>
      </c>
      <c r="D790" s="43">
        <f t="shared" si="1037"/>
        <v>4.6070622336602751E-2</v>
      </c>
      <c r="E790" s="43">
        <f t="shared" si="1037"/>
        <v>-6.3216626711064539E-3</v>
      </c>
      <c r="F790" s="43">
        <f t="shared" si="1037"/>
        <v>0.1092306885240506</v>
      </c>
      <c r="G790" s="43">
        <f t="shared" si="1037"/>
        <v>3.6022650802093548E-2</v>
      </c>
      <c r="H790" s="43">
        <f t="shared" si="1037"/>
        <v>-3.0566149085013095E-2</v>
      </c>
      <c r="I790" s="43">
        <f t="shared" si="1037"/>
        <v>-0.13791134681115214</v>
      </c>
      <c r="J790" s="43">
        <f t="shared" si="1037"/>
        <v>-4.7273677940657288E-2</v>
      </c>
      <c r="K790" s="43">
        <f t="shared" si="1037"/>
        <v>7.4450250558966147E-3</v>
      </c>
      <c r="L790" s="43">
        <f t="shared" si="1037"/>
        <v>-3.1394349528748422E-2</v>
      </c>
      <c r="M790" s="43">
        <f t="shared" si="1037"/>
        <v>-0.10564276924608962</v>
      </c>
      <c r="N790" s="43">
        <f t="shared" si="1037"/>
        <v>-6.5187814370620045E-2</v>
      </c>
      <c r="O790" s="43">
        <f t="shared" si="1037"/>
        <v>-6.1488174328992784E-2</v>
      </c>
      <c r="P790" s="43">
        <f t="shared" si="1037"/>
        <v>2.4410179028937051E-2</v>
      </c>
      <c r="Q790" s="43">
        <f t="shared" si="1037"/>
        <v>-6.0925269675610405E-2</v>
      </c>
      <c r="R790" s="43">
        <f t="shared" si="1037"/>
        <v>-8.6715730502063826E-3</v>
      </c>
      <c r="S790" s="43">
        <f t="shared" si="1037"/>
        <v>6.3689174965588791E-3</v>
      </c>
      <c r="T790" s="43">
        <f t="shared" si="1037"/>
        <v>-1.4043897042597897E-2</v>
      </c>
      <c r="U790" s="43">
        <f t="shared" si="1037"/>
        <v>2.414553118437035E-2</v>
      </c>
      <c r="V790" s="43">
        <f t="shared" si="1037"/>
        <v>1.8056920618119809E-2</v>
      </c>
      <c r="W790" s="43">
        <f t="shared" si="1037"/>
        <v>-4.2666085423261224E-2</v>
      </c>
      <c r="X790" s="43">
        <f t="shared" si="1037"/>
        <v>6.9580022423009869E-2</v>
      </c>
      <c r="Y790" s="43">
        <f t="shared" si="1037"/>
        <v>-8.8819921401549928E-2</v>
      </c>
      <c r="Z790" s="43">
        <f t="shared" si="1037"/>
        <v>1.2670645141228842E-2</v>
      </c>
      <c r="AA790" s="43">
        <f t="shared" si="1037"/>
        <v>-1.2770853809937255E-2</v>
      </c>
      <c r="AB790" s="43">
        <f t="shared" si="1037"/>
        <v>3.2718689341432627E-2</v>
      </c>
      <c r="AC790" s="43">
        <f t="shared" si="1037"/>
        <v>9.6809500260337744E-2</v>
      </c>
      <c r="AD790" s="43">
        <f t="shared" si="1037"/>
        <v>0.11327707162456568</v>
      </c>
      <c r="AE790" s="43">
        <f t="shared" si="1037"/>
        <v>-8.4787412604301227E-2</v>
      </c>
      <c r="AF790" s="43">
        <f t="shared" si="1037"/>
        <v>-2.5015207073952772E-2</v>
      </c>
      <c r="AG790" s="43">
        <f t="shared" si="1037"/>
        <v>9.1106513665976996E-2</v>
      </c>
      <c r="AH790" s="43">
        <f t="shared" si="1037"/>
        <v>9.332561162504871E-2</v>
      </c>
      <c r="AI790" s="43">
        <f t="shared" si="1037"/>
        <v>-2.0909349803321264E-2</v>
      </c>
      <c r="AJ790" s="43">
        <f t="shared" si="1037"/>
        <v>1.4466636151238443E-2</v>
      </c>
    </row>
    <row r="791" spans="1:36">
      <c r="A791" s="2" t="str">
        <f t="shared" si="1007"/>
        <v>YE Oct-10</v>
      </c>
      <c r="B791" s="43">
        <f t="shared" ref="B791:AJ791" si="1038">IF(OR(B525="C",B537="C"),"C",(B537/B525)-1)</f>
        <v>2.0126621732909467E-2</v>
      </c>
      <c r="C791" s="43">
        <f t="shared" si="1038"/>
        <v>2.7194257273460698E-2</v>
      </c>
      <c r="D791" s="43">
        <f t="shared" si="1038"/>
        <v>3.8891847114296496E-2</v>
      </c>
      <c r="E791" s="43">
        <f t="shared" si="1038"/>
        <v>-2.765809967788857E-3</v>
      </c>
      <c r="F791" s="43">
        <f t="shared" si="1038"/>
        <v>0.11067381323293057</v>
      </c>
      <c r="G791" s="43">
        <f t="shared" si="1038"/>
        <v>4.1759211842168131E-2</v>
      </c>
      <c r="H791" s="43">
        <f t="shared" si="1038"/>
        <v>-2.4806237953676757E-2</v>
      </c>
      <c r="I791" s="43">
        <f t="shared" si="1038"/>
        <v>-0.1452536259688435</v>
      </c>
      <c r="J791" s="43">
        <f t="shared" si="1038"/>
        <v>-3.5658994736298855E-2</v>
      </c>
      <c r="K791" s="43">
        <f t="shared" si="1038"/>
        <v>3.6354113992631554E-3</v>
      </c>
      <c r="L791" s="43">
        <f t="shared" si="1038"/>
        <v>-3.1368624145430513E-2</v>
      </c>
      <c r="M791" s="43">
        <f t="shared" si="1038"/>
        <v>-8.0349370250959118E-2</v>
      </c>
      <c r="N791" s="43">
        <f t="shared" si="1038"/>
        <v>-7.1515120769082174E-2</v>
      </c>
      <c r="O791" s="43">
        <f t="shared" si="1038"/>
        <v>-3.7238602697804657E-2</v>
      </c>
      <c r="P791" s="43">
        <f t="shared" si="1038"/>
        <v>2.644499230882702E-2</v>
      </c>
      <c r="Q791" s="43">
        <f t="shared" si="1038"/>
        <v>-4.4834097122514405E-2</v>
      </c>
      <c r="R791" s="43">
        <f t="shared" si="1038"/>
        <v>-1.3608755530329253E-2</v>
      </c>
      <c r="S791" s="43">
        <f t="shared" si="1038"/>
        <v>-2.1658152163772648E-3</v>
      </c>
      <c r="T791" s="43">
        <f t="shared" si="1038"/>
        <v>-2.0040966673333882E-2</v>
      </c>
      <c r="U791" s="43">
        <f t="shared" si="1038"/>
        <v>1.921518722859239E-2</v>
      </c>
      <c r="V791" s="43">
        <f t="shared" si="1038"/>
        <v>1.0660748874122161E-2</v>
      </c>
      <c r="W791" s="43">
        <f t="shared" si="1038"/>
        <v>-2.305597001406412E-2</v>
      </c>
      <c r="X791" s="43">
        <f t="shared" si="1038"/>
        <v>5.7940527833652444E-2</v>
      </c>
      <c r="Y791" s="43">
        <f t="shared" si="1038"/>
        <v>-7.9168205658565416E-2</v>
      </c>
      <c r="Z791" s="43">
        <f t="shared" si="1038"/>
        <v>7.6375098382419626E-3</v>
      </c>
      <c r="AA791" s="43">
        <f t="shared" si="1038"/>
        <v>-2.0781885932828259E-2</v>
      </c>
      <c r="AB791" s="43">
        <f t="shared" si="1038"/>
        <v>1.9404875181909809E-2</v>
      </c>
      <c r="AC791" s="43">
        <f t="shared" si="1038"/>
        <v>9.2774119963846102E-2</v>
      </c>
      <c r="AD791" s="43">
        <f t="shared" si="1038"/>
        <v>9.1731708954459146E-2</v>
      </c>
      <c r="AE791" s="43">
        <f t="shared" si="1038"/>
        <v>-8.3496070205892226E-2</v>
      </c>
      <c r="AF791" s="43">
        <f t="shared" si="1038"/>
        <v>-2.4135062325289836E-2</v>
      </c>
      <c r="AG791" s="43">
        <f t="shared" si="1038"/>
        <v>6.9796225644690013E-2</v>
      </c>
      <c r="AH791" s="43">
        <f t="shared" si="1038"/>
        <v>9.1283050389778131E-2</v>
      </c>
      <c r="AI791" s="43">
        <f t="shared" si="1038"/>
        <v>-5.1544963281141776E-2</v>
      </c>
      <c r="AJ791" s="43">
        <f t="shared" si="1038"/>
        <v>1.2767155620182713E-2</v>
      </c>
    </row>
    <row r="792" spans="1:36">
      <c r="A792" s="2" t="str">
        <f t="shared" si="1007"/>
        <v>YE Nov-10</v>
      </c>
      <c r="B792" s="43">
        <f t="shared" ref="B792:AJ792" si="1039">IF(OR(B526="C",B538="C"),"C",(B538/B526)-1)</f>
        <v>1.310618663194929E-2</v>
      </c>
      <c r="C792" s="43">
        <f t="shared" si="1039"/>
        <v>4.1359436275207662E-2</v>
      </c>
      <c r="D792" s="43">
        <f t="shared" si="1039"/>
        <v>3.029520790525253E-2</v>
      </c>
      <c r="E792" s="43">
        <f t="shared" si="1039"/>
        <v>1.3090885063156366E-2</v>
      </c>
      <c r="F792" s="43">
        <f t="shared" si="1039"/>
        <v>0.12212841255349316</v>
      </c>
      <c r="G792" s="43">
        <f t="shared" si="1039"/>
        <v>4.3735216937852428E-2</v>
      </c>
      <c r="H792" s="43">
        <f t="shared" si="1039"/>
        <v>-2.8923765670276436E-2</v>
      </c>
      <c r="I792" s="43">
        <f t="shared" si="1039"/>
        <v>-0.15301102173646075</v>
      </c>
      <c r="J792" s="43">
        <f t="shared" si="1039"/>
        <v>-3.2438694204876217E-2</v>
      </c>
      <c r="K792" s="43">
        <f t="shared" si="1039"/>
        <v>2.607378220615586E-2</v>
      </c>
      <c r="L792" s="43">
        <f t="shared" si="1039"/>
        <v>-3.1236917865892111E-2</v>
      </c>
      <c r="M792" s="43">
        <f t="shared" si="1039"/>
        <v>-6.2620799111989589E-2</v>
      </c>
      <c r="N792" s="43">
        <f t="shared" si="1039"/>
        <v>-6.4993716619541342E-2</v>
      </c>
      <c r="O792" s="43">
        <f t="shared" si="1039"/>
        <v>-3.604351032448383E-2</v>
      </c>
      <c r="P792" s="43">
        <f t="shared" si="1039"/>
        <v>2.1171329681353379E-2</v>
      </c>
      <c r="Q792" s="43">
        <f t="shared" si="1039"/>
        <v>-4.5563359773343137E-2</v>
      </c>
      <c r="R792" s="43">
        <f t="shared" si="1039"/>
        <v>-1.5349782036476411E-2</v>
      </c>
      <c r="S792" s="43">
        <f t="shared" si="1039"/>
        <v>-4.290571645479635E-3</v>
      </c>
      <c r="T792" s="43">
        <f t="shared" si="1039"/>
        <v>-2.4706896276089352E-2</v>
      </c>
      <c r="U792" s="43">
        <f t="shared" si="1039"/>
        <v>1.5458087734161463E-2</v>
      </c>
      <c r="V792" s="43">
        <f t="shared" si="1039"/>
        <v>8.4527147080442067E-3</v>
      </c>
      <c r="W792" s="43">
        <f t="shared" si="1039"/>
        <v>-1.9810843934684019E-2</v>
      </c>
      <c r="X792" s="43">
        <f t="shared" si="1039"/>
        <v>8.4204395227265527E-2</v>
      </c>
      <c r="Y792" s="43">
        <f t="shared" si="1039"/>
        <v>-8.1456842887670744E-2</v>
      </c>
      <c r="Z792" s="43">
        <f t="shared" si="1039"/>
        <v>8.1707945113471681E-3</v>
      </c>
      <c r="AA792" s="43">
        <f t="shared" si="1039"/>
        <v>-2.7626200690695879E-2</v>
      </c>
      <c r="AB792" s="43">
        <f t="shared" si="1039"/>
        <v>1.2691951255423994E-2</v>
      </c>
      <c r="AC792" s="43">
        <f t="shared" si="1039"/>
        <v>8.1366586542606534E-2</v>
      </c>
      <c r="AD792" s="43">
        <f t="shared" si="1039"/>
        <v>7.8934831649595694E-2</v>
      </c>
      <c r="AE792" s="43">
        <f t="shared" si="1039"/>
        <v>-9.1012189963007084E-2</v>
      </c>
      <c r="AF792" s="43">
        <f t="shared" si="1039"/>
        <v>-2.4575615633393832E-2</v>
      </c>
      <c r="AG792" s="43">
        <f t="shared" si="1039"/>
        <v>6.0326663005861647E-2</v>
      </c>
      <c r="AH792" s="43">
        <f t="shared" si="1039"/>
        <v>8.343358591122696E-2</v>
      </c>
      <c r="AI792" s="43">
        <f t="shared" si="1039"/>
        <v>-7.7740585956300512E-2</v>
      </c>
      <c r="AJ792" s="43">
        <f t="shared" si="1039"/>
        <v>1.4020321571717176E-2</v>
      </c>
    </row>
    <row r="793" spans="1:36">
      <c r="A793" s="2" t="str">
        <f t="shared" ref="A793:A820" si="1040">A539</f>
        <v>YE Dec-10</v>
      </c>
      <c r="B793" s="43">
        <f t="shared" ref="B793:AJ793" si="1041">IF(OR(B527="C",B539="C"),"C",(B539/B527)-1)</f>
        <v>-1.0752859269124171E-3</v>
      </c>
      <c r="C793" s="43">
        <f t="shared" si="1041"/>
        <v>4.5227192376048997E-2</v>
      </c>
      <c r="D793" s="43">
        <f t="shared" si="1041"/>
        <v>9.6748487439888287E-3</v>
      </c>
      <c r="E793" s="43">
        <f t="shared" si="1041"/>
        <v>2.6548793873069076E-2</v>
      </c>
      <c r="F793" s="43">
        <f t="shared" si="1041"/>
        <v>9.9813040974089828E-2</v>
      </c>
      <c r="G793" s="43">
        <f t="shared" si="1041"/>
        <v>2.5794797687861193E-2</v>
      </c>
      <c r="H793" s="43">
        <f t="shared" si="1041"/>
        <v>-3.5772873299776631E-2</v>
      </c>
      <c r="I793" s="43">
        <f t="shared" si="1041"/>
        <v>-0.17155090204931589</v>
      </c>
      <c r="J793" s="43">
        <f t="shared" si="1041"/>
        <v>-2.0791669067077079E-2</v>
      </c>
      <c r="K793" s="43">
        <f t="shared" si="1041"/>
        <v>-6.6565596911730696E-3</v>
      </c>
      <c r="L793" s="43">
        <f t="shared" si="1041"/>
        <v>-2.3872497583940611E-2</v>
      </c>
      <c r="M793" s="43">
        <f t="shared" si="1041"/>
        <v>-6.1097843919581396E-2</v>
      </c>
      <c r="N793" s="43">
        <f t="shared" si="1041"/>
        <v>-7.4100933758790788E-2</v>
      </c>
      <c r="O793" s="43">
        <f t="shared" si="1041"/>
        <v>-3.9742897266933142E-2</v>
      </c>
      <c r="P793" s="43">
        <f t="shared" si="1041"/>
        <v>4.3388309496219302E-2</v>
      </c>
      <c r="Q793" s="43">
        <f t="shared" si="1041"/>
        <v>-4.0364353405144549E-2</v>
      </c>
      <c r="R793" s="43">
        <f t="shared" si="1041"/>
        <v>-1.6531973865705041E-2</v>
      </c>
      <c r="S793" s="43">
        <f t="shared" si="1041"/>
        <v>-7.426017440764987E-3</v>
      </c>
      <c r="T793" s="43">
        <f t="shared" si="1041"/>
        <v>-2.5683826826551681E-2</v>
      </c>
      <c r="U793" s="43">
        <f t="shared" si="1041"/>
        <v>2.9314740391892524E-3</v>
      </c>
      <c r="V793" s="43">
        <f t="shared" si="1041"/>
        <v>2.2638818399898231E-3</v>
      </c>
      <c r="W793" s="43">
        <f t="shared" si="1041"/>
        <v>-1.5478854124637786E-2</v>
      </c>
      <c r="X793" s="43">
        <f t="shared" si="1041"/>
        <v>8.8603022096328088E-2</v>
      </c>
      <c r="Y793" s="43">
        <f t="shared" si="1041"/>
        <v>-0.12070724368677099</v>
      </c>
      <c r="Z793" s="43">
        <f t="shared" si="1041"/>
        <v>1.7391982998240518E-3</v>
      </c>
      <c r="AA793" s="43">
        <f t="shared" si="1041"/>
        <v>-4.703746144819354E-2</v>
      </c>
      <c r="AB793" s="43">
        <f t="shared" si="1041"/>
        <v>-1.0034986525459755E-2</v>
      </c>
      <c r="AC793" s="43">
        <f t="shared" si="1041"/>
        <v>7.318009935556713E-2</v>
      </c>
      <c r="AD793" s="43">
        <f t="shared" si="1041"/>
        <v>2.0459352459460955E-2</v>
      </c>
      <c r="AE793" s="43">
        <f t="shared" si="1041"/>
        <v>-0.11342262667048353</v>
      </c>
      <c r="AF793" s="43">
        <f t="shared" si="1041"/>
        <v>-2.5233253935978639E-2</v>
      </c>
      <c r="AG793" s="43">
        <f t="shared" si="1041"/>
        <v>1.0988739628605693E-3</v>
      </c>
      <c r="AH793" s="43">
        <f t="shared" si="1041"/>
        <v>6.4307768309250335E-2</v>
      </c>
      <c r="AI793" s="43">
        <f t="shared" si="1041"/>
        <v>-8.6300367263579592E-2</v>
      </c>
      <c r="AJ793" s="43">
        <f t="shared" si="1041"/>
        <v>7.2757062281723073E-3</v>
      </c>
    </row>
    <row r="794" spans="1:36">
      <c r="A794" s="2" t="str">
        <f t="shared" si="1040"/>
        <v>YE Jan-11</v>
      </c>
      <c r="B794" s="43">
        <f t="shared" ref="B794:AJ794" si="1042">IF(OR(B528="C",B540="C"),"C",(B540/B528)-1)</f>
        <v>-1.5433659581160719E-2</v>
      </c>
      <c r="C794" s="43">
        <f t="shared" si="1042"/>
        <v>5.0685370521284412E-2</v>
      </c>
      <c r="D794" s="43">
        <f t="shared" si="1042"/>
        <v>-4.4742858267650121E-2</v>
      </c>
      <c r="E794" s="43">
        <f t="shared" si="1042"/>
        <v>1.1521150544649528E-2</v>
      </c>
      <c r="F794" s="43">
        <f t="shared" si="1042"/>
        <v>7.6015846769188933E-2</v>
      </c>
      <c r="G794" s="43">
        <f t="shared" si="1042"/>
        <v>1.0527651084881962E-2</v>
      </c>
      <c r="H794" s="43">
        <f t="shared" si="1042"/>
        <v>-4.1005261526430248E-2</v>
      </c>
      <c r="I794" s="43">
        <f t="shared" si="1042"/>
        <v>-0.11978476438094521</v>
      </c>
      <c r="J794" s="43">
        <f t="shared" si="1042"/>
        <v>-7.7982399399905367E-2</v>
      </c>
      <c r="K794" s="43">
        <f t="shared" si="1042"/>
        <v>-1.2952217285454592E-2</v>
      </c>
      <c r="L794" s="43">
        <f t="shared" si="1042"/>
        <v>-3.8970710863951874E-2</v>
      </c>
      <c r="M794" s="43">
        <f t="shared" si="1042"/>
        <v>-4.2502047691152289E-2</v>
      </c>
      <c r="N794" s="43">
        <f t="shared" si="1042"/>
        <v>-8.992065307271413E-2</v>
      </c>
      <c r="O794" s="43">
        <f t="shared" si="1042"/>
        <v>-4.4367872672081421E-2</v>
      </c>
      <c r="P794" s="43">
        <f t="shared" si="1042"/>
        <v>3.0620259236417535E-2</v>
      </c>
      <c r="Q794" s="43">
        <f t="shared" si="1042"/>
        <v>5.6893844533221216E-3</v>
      </c>
      <c r="R794" s="43">
        <f t="shared" si="1042"/>
        <v>-3.1291279214590406E-2</v>
      </c>
      <c r="S794" s="43">
        <f t="shared" si="1042"/>
        <v>-2.4446509354921875E-2</v>
      </c>
      <c r="T794" s="43">
        <f t="shared" si="1042"/>
        <v>-3.990995415612264E-2</v>
      </c>
      <c r="U794" s="43">
        <f t="shared" si="1042"/>
        <v>-2.2852223935504679E-2</v>
      </c>
      <c r="V794" s="43">
        <f t="shared" si="1042"/>
        <v>-4.9815699025584914E-3</v>
      </c>
      <c r="W794" s="43">
        <f t="shared" si="1042"/>
        <v>-2.7356803707399013E-3</v>
      </c>
      <c r="X794" s="43">
        <f t="shared" si="1042"/>
        <v>8.9901877426123766E-2</v>
      </c>
      <c r="Y794" s="43">
        <f t="shared" si="1042"/>
        <v>-0.14030699218807907</v>
      </c>
      <c r="Z794" s="43">
        <f t="shared" si="1042"/>
        <v>-4.1423625302833278E-3</v>
      </c>
      <c r="AA794" s="43">
        <f t="shared" si="1042"/>
        <v>-5.3759439641020035E-2</v>
      </c>
      <c r="AB794" s="43">
        <f t="shared" si="1042"/>
        <v>-8.8376427765590737E-3</v>
      </c>
      <c r="AC794" s="43">
        <f t="shared" si="1042"/>
        <v>5.7330785148830721E-2</v>
      </c>
      <c r="AD794" s="43">
        <f t="shared" si="1042"/>
        <v>-1.4899905239650901E-2</v>
      </c>
      <c r="AE794" s="43">
        <f t="shared" si="1042"/>
        <v>-9.7700713549863205E-2</v>
      </c>
      <c r="AF794" s="43">
        <f t="shared" si="1042"/>
        <v>-2.7070935304024268E-2</v>
      </c>
      <c r="AG794" s="43">
        <f t="shared" si="1042"/>
        <v>-6.6925326807139029E-2</v>
      </c>
      <c r="AH794" s="43">
        <f t="shared" si="1042"/>
        <v>4.7247783250035758E-2</v>
      </c>
      <c r="AI794" s="43">
        <f t="shared" si="1042"/>
        <v>-9.7260013781649168E-2</v>
      </c>
      <c r="AJ794" s="43">
        <f t="shared" si="1042"/>
        <v>-1.824922752493463E-3</v>
      </c>
    </row>
    <row r="795" spans="1:36">
      <c r="A795" s="2" t="str">
        <f t="shared" si="1040"/>
        <v>YE Feb-11</v>
      </c>
      <c r="B795" s="43">
        <f t="shared" ref="B795:AJ795" si="1043">IF(OR(B529="C",B541="C"),"C",(B541/B529)-1)</f>
        <v>-2.3557101119997093E-2</v>
      </c>
      <c r="C795" s="43">
        <f t="shared" si="1043"/>
        <v>5.4995240225089947E-2</v>
      </c>
      <c r="D795" s="43">
        <f t="shared" si="1043"/>
        <v>-4.7704778072989673E-2</v>
      </c>
      <c r="E795" s="43">
        <f t="shared" si="1043"/>
        <v>8.4247794440397428E-3</v>
      </c>
      <c r="F795" s="43">
        <f t="shared" si="1043"/>
        <v>7.3776225177774046E-2</v>
      </c>
      <c r="G795" s="43">
        <f t="shared" si="1043"/>
        <v>7.6941920925788221E-3</v>
      </c>
      <c r="H795" s="43">
        <f t="shared" si="1043"/>
        <v>-3.9961748999612579E-2</v>
      </c>
      <c r="I795" s="43">
        <f t="shared" si="1043"/>
        <v>-0.11625766741669796</v>
      </c>
      <c r="J795" s="43">
        <f t="shared" si="1043"/>
        <v>-6.5749017196319204E-2</v>
      </c>
      <c r="K795" s="43">
        <f t="shared" si="1043"/>
        <v>-9.9536986480879275E-3</v>
      </c>
      <c r="L795" s="43">
        <f t="shared" si="1043"/>
        <v>-4.1043376127632536E-2</v>
      </c>
      <c r="M795" s="43">
        <f t="shared" si="1043"/>
        <v>-3.5178001854540009E-2</v>
      </c>
      <c r="N795" s="43">
        <f t="shared" si="1043"/>
        <v>-8.4566098181475535E-2</v>
      </c>
      <c r="O795" s="43">
        <f t="shared" si="1043"/>
        <v>-1.7156698591297759E-2</v>
      </c>
      <c r="P795" s="43">
        <f t="shared" si="1043"/>
        <v>3.7478075273134515E-2</v>
      </c>
      <c r="Q795" s="43">
        <f t="shared" si="1043"/>
        <v>8.0897443561080973E-3</v>
      </c>
      <c r="R795" s="43">
        <f t="shared" si="1043"/>
        <v>-3.8670687917469859E-2</v>
      </c>
      <c r="S795" s="43">
        <f t="shared" si="1043"/>
        <v>-3.0605483636550135E-2</v>
      </c>
      <c r="T795" s="43">
        <f t="shared" si="1043"/>
        <v>-4.2344758548659156E-2</v>
      </c>
      <c r="U795" s="43">
        <f t="shared" si="1043"/>
        <v>-2.0628876422939979E-2</v>
      </c>
      <c r="V795" s="43">
        <f t="shared" si="1043"/>
        <v>-2.6298399576760723E-2</v>
      </c>
      <c r="W795" s="43">
        <f t="shared" si="1043"/>
        <v>6.1715086508919992E-3</v>
      </c>
      <c r="X795" s="43">
        <f t="shared" si="1043"/>
        <v>9.1465376908856477E-2</v>
      </c>
      <c r="Y795" s="43">
        <f t="shared" si="1043"/>
        <v>-0.12194124181829102</v>
      </c>
      <c r="Z795" s="43">
        <f t="shared" si="1043"/>
        <v>-1.9477005594416674E-2</v>
      </c>
      <c r="AA795" s="43">
        <f t="shared" si="1043"/>
        <v>-5.6820608217405422E-2</v>
      </c>
      <c r="AB795" s="43">
        <f t="shared" si="1043"/>
        <v>3.0673591943872092E-2</v>
      </c>
      <c r="AC795" s="43">
        <f t="shared" si="1043"/>
        <v>5.046023218243989E-2</v>
      </c>
      <c r="AD795" s="43">
        <f t="shared" si="1043"/>
        <v>-3.1837490148886705E-2</v>
      </c>
      <c r="AE795" s="43">
        <f t="shared" si="1043"/>
        <v>-9.102000509683994E-2</v>
      </c>
      <c r="AF795" s="43">
        <f t="shared" si="1043"/>
        <v>-3.1549026688878268E-2</v>
      </c>
      <c r="AG795" s="43">
        <f t="shared" si="1043"/>
        <v>-0.10362804052861363</v>
      </c>
      <c r="AH795" s="43">
        <f t="shared" si="1043"/>
        <v>2.6648525427572345E-2</v>
      </c>
      <c r="AI795" s="43">
        <f t="shared" si="1043"/>
        <v>-0.1175582941906862</v>
      </c>
      <c r="AJ795" s="43">
        <f t="shared" si="1043"/>
        <v>-4.9208831494123029E-3</v>
      </c>
    </row>
    <row r="796" spans="1:36">
      <c r="A796" s="2" t="str">
        <f t="shared" si="1040"/>
        <v>YE Mar-11</v>
      </c>
      <c r="B796" s="43">
        <f t="shared" ref="B796:AJ796" si="1044">IF(OR(B530="C",B542="C"),"C",(B542/B530)-1)</f>
        <v>-2.6341572503996713E-2</v>
      </c>
      <c r="C796" s="43">
        <f t="shared" si="1044"/>
        <v>6.2213970126169693E-2</v>
      </c>
      <c r="D796" s="43">
        <f t="shared" si="1044"/>
        <v>-5.9333173663367433E-2</v>
      </c>
      <c r="E796" s="43">
        <f t="shared" si="1044"/>
        <v>1.4281594847439738E-2</v>
      </c>
      <c r="F796" s="43">
        <f t="shared" si="1044"/>
        <v>6.5750792393026947E-2</v>
      </c>
      <c r="G796" s="43">
        <f t="shared" si="1044"/>
        <v>-7.3735021591091465E-3</v>
      </c>
      <c r="H796" s="43">
        <f t="shared" si="1044"/>
        <v>-3.9971176196172631E-2</v>
      </c>
      <c r="I796" s="43">
        <f t="shared" si="1044"/>
        <v>-0.11158129644834625</v>
      </c>
      <c r="J796" s="43">
        <f t="shared" si="1044"/>
        <v>-4.6960922535962846E-2</v>
      </c>
      <c r="K796" s="43">
        <f t="shared" si="1044"/>
        <v>-3.9290804608136387E-3</v>
      </c>
      <c r="L796" s="43">
        <f t="shared" si="1044"/>
        <v>-5.0346268633784885E-2</v>
      </c>
      <c r="M796" s="43">
        <f t="shared" si="1044"/>
        <v>-2.8029738513705382E-2</v>
      </c>
      <c r="N796" s="43">
        <f t="shared" si="1044"/>
        <v>-9.160211508068139E-2</v>
      </c>
      <c r="O796" s="43">
        <f t="shared" si="1044"/>
        <v>-2.7091429398599209E-2</v>
      </c>
      <c r="P796" s="43">
        <f t="shared" si="1044"/>
        <v>1.7764214751004648E-2</v>
      </c>
      <c r="Q796" s="43">
        <f t="shared" si="1044"/>
        <v>2.3972585582381134E-2</v>
      </c>
      <c r="R796" s="43">
        <f t="shared" si="1044"/>
        <v>-3.1858455421848175E-2</v>
      </c>
      <c r="S796" s="43">
        <f t="shared" si="1044"/>
        <v>-2.6949329407626177E-2</v>
      </c>
      <c r="T796" s="43">
        <f t="shared" si="1044"/>
        <v>-5.1908981591212044E-2</v>
      </c>
      <c r="U796" s="43">
        <f t="shared" si="1044"/>
        <v>-2.9824713427242466E-2</v>
      </c>
      <c r="V796" s="43">
        <f t="shared" si="1044"/>
        <v>-7.0079289170128733E-2</v>
      </c>
      <c r="W796" s="43">
        <f t="shared" si="1044"/>
        <v>3.0515277980248667E-2</v>
      </c>
      <c r="X796" s="43">
        <f t="shared" si="1044"/>
        <v>8.6665224339961044E-2</v>
      </c>
      <c r="Y796" s="43">
        <f t="shared" si="1044"/>
        <v>-9.4756848418632744E-2</v>
      </c>
      <c r="Z796" s="43">
        <f t="shared" si="1044"/>
        <v>-5.2083712198227272E-2</v>
      </c>
      <c r="AA796" s="43">
        <f t="shared" si="1044"/>
        <v>-6.90736619193969E-2</v>
      </c>
      <c r="AB796" s="43">
        <f t="shared" si="1044"/>
        <v>4.4387543089597692E-2</v>
      </c>
      <c r="AC796" s="43">
        <f t="shared" si="1044"/>
        <v>3.2634570243516015E-2</v>
      </c>
      <c r="AD796" s="43">
        <f t="shared" si="1044"/>
        <v>-7.7559564394542813E-2</v>
      </c>
      <c r="AE796" s="43">
        <f t="shared" si="1044"/>
        <v>-9.3445349237297859E-2</v>
      </c>
      <c r="AF796" s="43">
        <f t="shared" si="1044"/>
        <v>-3.5151616445097456E-2</v>
      </c>
      <c r="AG796" s="43">
        <f t="shared" si="1044"/>
        <v>-0.11400937866354044</v>
      </c>
      <c r="AH796" s="43">
        <f t="shared" si="1044"/>
        <v>9.6754373368290736E-4</v>
      </c>
      <c r="AI796" s="43">
        <f t="shared" si="1044"/>
        <v>-0.1264153963109671</v>
      </c>
      <c r="AJ796" s="43">
        <f t="shared" si="1044"/>
        <v>-1.2698275597512021E-2</v>
      </c>
    </row>
    <row r="797" spans="1:36">
      <c r="A797" s="2" t="str">
        <f t="shared" si="1040"/>
        <v>YE Apr-11</v>
      </c>
      <c r="B797" s="43">
        <f t="shared" ref="B797:AJ797" si="1045">IF(OR(B531="C",B543="C"),"C",(B543/B531)-1)</f>
        <v>-2.0392801470276001E-2</v>
      </c>
      <c r="C797" s="43">
        <f t="shared" si="1045"/>
        <v>6.5086566412464908E-2</v>
      </c>
      <c r="D797" s="43">
        <f t="shared" si="1045"/>
        <v>-4.5483550218848867E-2</v>
      </c>
      <c r="E797" s="43">
        <f t="shared" si="1045"/>
        <v>2.5082053883429545E-2</v>
      </c>
      <c r="F797" s="43">
        <f t="shared" si="1045"/>
        <v>4.8190354724549245E-2</v>
      </c>
      <c r="G797" s="43">
        <f t="shared" si="1045"/>
        <v>-1.7267767237404419E-3</v>
      </c>
      <c r="H797" s="43">
        <f t="shared" si="1045"/>
        <v>-2.7581739212306999E-2</v>
      </c>
      <c r="I797" s="43">
        <f t="shared" si="1045"/>
        <v>-9.5822726667839975E-2</v>
      </c>
      <c r="J797" s="43">
        <f t="shared" si="1045"/>
        <v>-7.0684008714350655E-2</v>
      </c>
      <c r="K797" s="43">
        <f t="shared" si="1045"/>
        <v>-1.2620220501993851E-2</v>
      </c>
      <c r="L797" s="43">
        <f t="shared" si="1045"/>
        <v>-5.5726420973647106E-2</v>
      </c>
      <c r="M797" s="43">
        <f t="shared" si="1045"/>
        <v>-3.0615813145868254E-2</v>
      </c>
      <c r="N797" s="43">
        <f t="shared" si="1045"/>
        <v>-7.3828726366527042E-2</v>
      </c>
      <c r="O797" s="43">
        <f t="shared" si="1045"/>
        <v>-2.283608327256903E-2</v>
      </c>
      <c r="P797" s="43">
        <f t="shared" si="1045"/>
        <v>3.9124562048140632E-3</v>
      </c>
      <c r="Q797" s="43">
        <f t="shared" si="1045"/>
        <v>2.91835796124853E-2</v>
      </c>
      <c r="R797" s="43">
        <f t="shared" si="1045"/>
        <v>-2.007493219642309E-2</v>
      </c>
      <c r="S797" s="43">
        <f t="shared" si="1045"/>
        <v>-1.7259454408918184E-2</v>
      </c>
      <c r="T797" s="43">
        <f t="shared" si="1045"/>
        <v>-5.063735354847354E-2</v>
      </c>
      <c r="U797" s="43">
        <f t="shared" si="1045"/>
        <v>-2.9655264504929613E-2</v>
      </c>
      <c r="V797" s="43">
        <f t="shared" si="1045"/>
        <v>-0.10840662828127123</v>
      </c>
      <c r="W797" s="43">
        <f t="shared" si="1045"/>
        <v>4.8470658394521582E-2</v>
      </c>
      <c r="X797" s="43">
        <f t="shared" si="1045"/>
        <v>0.10189581188178787</v>
      </c>
      <c r="Y797" s="43">
        <f t="shared" si="1045"/>
        <v>-7.6057007307941404E-2</v>
      </c>
      <c r="Z797" s="43">
        <f t="shared" si="1045"/>
        <v>-7.9655618503814085E-2</v>
      </c>
      <c r="AA797" s="43">
        <f t="shared" si="1045"/>
        <v>-7.4252279353353212E-2</v>
      </c>
      <c r="AB797" s="43">
        <f t="shared" si="1045"/>
        <v>5.0440096531908951E-2</v>
      </c>
      <c r="AC797" s="43">
        <f t="shared" si="1045"/>
        <v>1.5566025169425401E-2</v>
      </c>
      <c r="AD797" s="43">
        <f t="shared" si="1045"/>
        <v>-0.10016274084543397</v>
      </c>
      <c r="AE797" s="43">
        <f t="shared" si="1045"/>
        <v>-0.11097320258341625</v>
      </c>
      <c r="AF797" s="43">
        <f t="shared" si="1045"/>
        <v>-2.9438318965667509E-2</v>
      </c>
      <c r="AG797" s="43">
        <f t="shared" si="1045"/>
        <v>-0.11482984262495011</v>
      </c>
      <c r="AH797" s="43">
        <f t="shared" si="1045"/>
        <v>-1.3929286751420467E-2</v>
      </c>
      <c r="AI797" s="43">
        <f t="shared" si="1045"/>
        <v>-0.13939979561257232</v>
      </c>
      <c r="AJ797" s="43">
        <f t="shared" si="1045"/>
        <v>-1.6628457313707878E-2</v>
      </c>
    </row>
    <row r="798" spans="1:36">
      <c r="A798" s="2" t="str">
        <f t="shared" si="1040"/>
        <v>YE May-11</v>
      </c>
      <c r="B798" s="43">
        <f t="shared" ref="B798:AJ798" si="1046">IF(OR(B532="C",B544="C"),"C",(B544/B532)-1)</f>
        <v>-1.9291718927358259E-2</v>
      </c>
      <c r="C798" s="43">
        <f t="shared" si="1046"/>
        <v>7.0919353277672181E-2</v>
      </c>
      <c r="D798" s="43">
        <f t="shared" si="1046"/>
        <v>-4.1286949368835923E-2</v>
      </c>
      <c r="E798" s="43">
        <f t="shared" si="1046"/>
        <v>2.6973738178664775E-2</v>
      </c>
      <c r="F798" s="43">
        <f t="shared" si="1046"/>
        <v>4.4950559294669734E-2</v>
      </c>
      <c r="G798" s="43">
        <f t="shared" si="1046"/>
        <v>4.7977246969255205E-3</v>
      </c>
      <c r="H798" s="43">
        <f t="shared" si="1046"/>
        <v>-2.3269367199654889E-2</v>
      </c>
      <c r="I798" s="43">
        <f t="shared" si="1046"/>
        <v>-8.7289826037452167E-2</v>
      </c>
      <c r="J798" s="43">
        <f t="shared" si="1046"/>
        <v>-6.1993840538382528E-2</v>
      </c>
      <c r="K798" s="43">
        <f t="shared" si="1046"/>
        <v>-7.1197844861163873E-3</v>
      </c>
      <c r="L798" s="43">
        <f t="shared" si="1046"/>
        <v>-4.5831297066901922E-2</v>
      </c>
      <c r="M798" s="43">
        <f t="shared" si="1046"/>
        <v>-2.3043053550860892E-2</v>
      </c>
      <c r="N798" s="43">
        <f t="shared" si="1046"/>
        <v>-6.5515256649053111E-2</v>
      </c>
      <c r="O798" s="43">
        <f t="shared" si="1046"/>
        <v>-1.5170245127918869E-2</v>
      </c>
      <c r="P798" s="43">
        <f t="shared" si="1046"/>
        <v>3.6377620487875184E-3</v>
      </c>
      <c r="Q798" s="43">
        <f t="shared" si="1046"/>
        <v>4.2500721595714053E-2</v>
      </c>
      <c r="R798" s="43">
        <f t="shared" si="1046"/>
        <v>-5.6975536329599841E-3</v>
      </c>
      <c r="S798" s="43">
        <f t="shared" si="1046"/>
        <v>-3.5755555844085851E-3</v>
      </c>
      <c r="T798" s="43">
        <f t="shared" si="1046"/>
        <v>-3.4088783153739088E-2</v>
      </c>
      <c r="U798" s="43">
        <f t="shared" si="1046"/>
        <v>-2.1074993498829797E-2</v>
      </c>
      <c r="V798" s="43">
        <f t="shared" si="1046"/>
        <v>-0.1187440932427315</v>
      </c>
      <c r="W798" s="43">
        <f t="shared" si="1046"/>
        <v>7.8930307385695064E-2</v>
      </c>
      <c r="X798" s="43">
        <f t="shared" si="1046"/>
        <v>0.11297588490072874</v>
      </c>
      <c r="Y798" s="43">
        <f t="shared" si="1046"/>
        <v>-4.589860888488495E-2</v>
      </c>
      <c r="Z798" s="43">
        <f t="shared" si="1046"/>
        <v>-8.3850888347637542E-2</v>
      </c>
      <c r="AA798" s="43">
        <f t="shared" si="1046"/>
        <v>-6.8633502137433355E-2</v>
      </c>
      <c r="AB798" s="43">
        <f t="shared" si="1046"/>
        <v>6.669440406425875E-2</v>
      </c>
      <c r="AC798" s="43">
        <f t="shared" si="1046"/>
        <v>8.4258035170847734E-3</v>
      </c>
      <c r="AD798" s="43">
        <f t="shared" si="1046"/>
        <v>-0.10138617240104519</v>
      </c>
      <c r="AE798" s="43">
        <f t="shared" si="1046"/>
        <v>-9.9045613406219202E-2</v>
      </c>
      <c r="AF798" s="43">
        <f t="shared" si="1046"/>
        <v>-2.029708822637788E-2</v>
      </c>
      <c r="AG798" s="43">
        <f t="shared" si="1046"/>
        <v>-9.4870842963725832E-2</v>
      </c>
      <c r="AH798" s="43">
        <f t="shared" si="1046"/>
        <v>-8.2622757323753682E-3</v>
      </c>
      <c r="AI798" s="43">
        <f t="shared" si="1046"/>
        <v>-0.13688808602767477</v>
      </c>
      <c r="AJ798" s="43">
        <f t="shared" si="1046"/>
        <v>-1.2374563475915479E-2</v>
      </c>
    </row>
    <row r="799" spans="1:36">
      <c r="A799" s="2" t="str">
        <f t="shared" si="1040"/>
        <v>YE Jun-11</v>
      </c>
      <c r="B799" s="43">
        <f t="shared" ref="B799:AJ799" si="1047">IF(OR(B533="C",B545="C"),"C",(B545/B533)-1)</f>
        <v>-2.1496217230803194E-2</v>
      </c>
      <c r="C799" s="43">
        <f t="shared" si="1047"/>
        <v>7.504040724801242E-2</v>
      </c>
      <c r="D799" s="43">
        <f t="shared" si="1047"/>
        <v>-3.6155066406403868E-2</v>
      </c>
      <c r="E799" s="43">
        <f t="shared" si="1047"/>
        <v>2.4633110433613492E-2</v>
      </c>
      <c r="F799" s="43">
        <f t="shared" si="1047"/>
        <v>3.1300234083149192E-2</v>
      </c>
      <c r="G799" s="43">
        <f t="shared" si="1047"/>
        <v>-7.7362278505354043E-3</v>
      </c>
      <c r="H799" s="43">
        <f t="shared" si="1047"/>
        <v>-2.4613664529892554E-2</v>
      </c>
      <c r="I799" s="43">
        <f t="shared" si="1047"/>
        <v>-8.6535110646454139E-2</v>
      </c>
      <c r="J799" s="43">
        <f t="shared" si="1047"/>
        <v>-5.4918705112046662E-2</v>
      </c>
      <c r="K799" s="43">
        <f t="shared" si="1047"/>
        <v>-3.1028604104725521E-2</v>
      </c>
      <c r="L799" s="43">
        <f t="shared" si="1047"/>
        <v>-5.2220389973005488E-2</v>
      </c>
      <c r="M799" s="43">
        <f t="shared" si="1047"/>
        <v>-1.8904425989540008E-2</v>
      </c>
      <c r="N799" s="43">
        <f t="shared" si="1047"/>
        <v>-6.6242642262921758E-2</v>
      </c>
      <c r="O799" s="43">
        <f t="shared" si="1047"/>
        <v>-1.3025936599423416E-3</v>
      </c>
      <c r="P799" s="43">
        <f t="shared" si="1047"/>
        <v>6.4552111628679576E-4</v>
      </c>
      <c r="Q799" s="43">
        <f t="shared" si="1047"/>
        <v>3.874997473267161E-2</v>
      </c>
      <c r="R799" s="43">
        <f t="shared" si="1047"/>
        <v>1.0336083118756001E-3</v>
      </c>
      <c r="S799" s="43">
        <f t="shared" si="1047"/>
        <v>4.2813681791769032E-3</v>
      </c>
      <c r="T799" s="43">
        <f t="shared" si="1047"/>
        <v>-3.05584298786995E-2</v>
      </c>
      <c r="U799" s="43">
        <f t="shared" si="1047"/>
        <v>-1.2621042236731328E-2</v>
      </c>
      <c r="V799" s="43">
        <f t="shared" si="1047"/>
        <v>-0.13533225243645863</v>
      </c>
      <c r="W799" s="43">
        <f t="shared" si="1047"/>
        <v>9.4267355166133493E-2</v>
      </c>
      <c r="X799" s="43">
        <f t="shared" si="1047"/>
        <v>0.10972679022216214</v>
      </c>
      <c r="Y799" s="43">
        <f t="shared" si="1047"/>
        <v>-2.2303167474154506E-2</v>
      </c>
      <c r="Z799" s="43">
        <f t="shared" si="1047"/>
        <v>-9.5330235332123925E-2</v>
      </c>
      <c r="AA799" s="43">
        <f t="shared" si="1047"/>
        <v>-6.4542104957664881E-2</v>
      </c>
      <c r="AB799" s="43">
        <f t="shared" si="1047"/>
        <v>7.6077024546042704E-2</v>
      </c>
      <c r="AC799" s="43">
        <f t="shared" si="1047"/>
        <v>-9.2088641507840352E-3</v>
      </c>
      <c r="AD799" s="43">
        <f t="shared" si="1047"/>
        <v>-0.10006875410001514</v>
      </c>
      <c r="AE799" s="43">
        <f t="shared" si="1047"/>
        <v>-0.10092027678651372</v>
      </c>
      <c r="AF799" s="43">
        <f t="shared" si="1047"/>
        <v>-2.9205612917347801E-2</v>
      </c>
      <c r="AG799" s="43">
        <f t="shared" si="1047"/>
        <v>-0.10916019659519904</v>
      </c>
      <c r="AH799" s="43">
        <f t="shared" si="1047"/>
        <v>-9.337549739197426E-3</v>
      </c>
      <c r="AI799" s="43">
        <f t="shared" si="1047"/>
        <v>-0.14709143617992437</v>
      </c>
      <c r="AJ799" s="43">
        <f t="shared" si="1047"/>
        <v>-1.5652491223295928E-2</v>
      </c>
    </row>
    <row r="800" spans="1:36">
      <c r="A800" s="2" t="str">
        <f t="shared" si="1040"/>
        <v>YE Jul-11</v>
      </c>
      <c r="B800" s="43">
        <f t="shared" ref="B800:AJ800" si="1048">IF(OR(B534="C",B546="C"),"C",(B546/B534)-1)</f>
        <v>-1.5574528883225525E-2</v>
      </c>
      <c r="C800" s="43">
        <f t="shared" si="1048"/>
        <v>8.8637988809249224E-2</v>
      </c>
      <c r="D800" s="43">
        <f t="shared" si="1048"/>
        <v>-2.7139085165443833E-2</v>
      </c>
      <c r="E800" s="43">
        <f t="shared" si="1048"/>
        <v>2.5638564961564914E-2</v>
      </c>
      <c r="F800" s="43">
        <f t="shared" si="1048"/>
        <v>2.8324207773652521E-2</v>
      </c>
      <c r="G800" s="43">
        <f t="shared" si="1048"/>
        <v>-1.3336851516271953E-2</v>
      </c>
      <c r="H800" s="43">
        <f t="shared" si="1048"/>
        <v>-2.093666072023681E-2</v>
      </c>
      <c r="I800" s="43">
        <f t="shared" si="1048"/>
        <v>-7.8937572532790323E-2</v>
      </c>
      <c r="J800" s="43">
        <f t="shared" si="1048"/>
        <v>-6.2583343521738222E-2</v>
      </c>
      <c r="K800" s="43">
        <f t="shared" si="1048"/>
        <v>-2.755808690135475E-2</v>
      </c>
      <c r="L800" s="43">
        <f t="shared" si="1048"/>
        <v>-5.5423758683262103E-2</v>
      </c>
      <c r="M800" s="43">
        <f t="shared" si="1048"/>
        <v>-1.521636237298718E-2</v>
      </c>
      <c r="N800" s="43">
        <f t="shared" si="1048"/>
        <v>-5.6353264946687909E-2</v>
      </c>
      <c r="O800" s="43">
        <f t="shared" si="1048"/>
        <v>-9.8790461136691876E-3</v>
      </c>
      <c r="P800" s="43">
        <f t="shared" si="1048"/>
        <v>-9.923134270803935E-4</v>
      </c>
      <c r="Q800" s="43">
        <f t="shared" si="1048"/>
        <v>5.1396648044692794E-2</v>
      </c>
      <c r="R800" s="43">
        <f t="shared" si="1048"/>
        <v>1.4510803904959069E-2</v>
      </c>
      <c r="S800" s="43">
        <f t="shared" si="1048"/>
        <v>1.5941660349336306E-2</v>
      </c>
      <c r="T800" s="43">
        <f t="shared" si="1048"/>
        <v>-1.967043689543202E-2</v>
      </c>
      <c r="U800" s="43">
        <f t="shared" si="1048"/>
        <v>-3.3763244483957511E-3</v>
      </c>
      <c r="V800" s="43">
        <f t="shared" si="1048"/>
        <v>-0.15499800968529331</v>
      </c>
      <c r="W800" s="43">
        <f t="shared" si="1048"/>
        <v>0.11180817331899906</v>
      </c>
      <c r="X800" s="43">
        <f t="shared" si="1048"/>
        <v>9.7184575464164258E-2</v>
      </c>
      <c r="Y800" s="43">
        <f t="shared" si="1048"/>
        <v>2.0804079668089503E-2</v>
      </c>
      <c r="Z800" s="43">
        <f t="shared" si="1048"/>
        <v>-0.10895662755047264</v>
      </c>
      <c r="AA800" s="43">
        <f t="shared" si="1048"/>
        <v>-6.6357263733509364E-2</v>
      </c>
      <c r="AB800" s="43">
        <f t="shared" si="1048"/>
        <v>0.10679454803628974</v>
      </c>
      <c r="AC800" s="43">
        <f t="shared" si="1048"/>
        <v>-2.7613800208879047E-2</v>
      </c>
      <c r="AD800" s="43">
        <f t="shared" si="1048"/>
        <v>-9.1965192948691543E-2</v>
      </c>
      <c r="AE800" s="43">
        <f t="shared" si="1048"/>
        <v>-9.9597517324184093E-2</v>
      </c>
      <c r="AF800" s="43">
        <f t="shared" si="1048"/>
        <v>-2.5820590771959528E-2</v>
      </c>
      <c r="AG800" s="43">
        <f t="shared" si="1048"/>
        <v>-0.1149352028893138</v>
      </c>
      <c r="AH800" s="43">
        <f t="shared" si="1048"/>
        <v>-1.5471004059338767E-2</v>
      </c>
      <c r="AI800" s="43">
        <f t="shared" si="1048"/>
        <v>-0.15530165894093428</v>
      </c>
      <c r="AJ800" s="43">
        <f t="shared" si="1048"/>
        <v>-1.4437031108163634E-2</v>
      </c>
    </row>
    <row r="801" spans="1:36">
      <c r="A801" s="2" t="str">
        <f t="shared" si="1040"/>
        <v>YE Aug-11</v>
      </c>
      <c r="B801" s="43">
        <f t="shared" ref="B801:AJ801" si="1049">IF(OR(B535="C",B547="C"),"C",(B547/B535)-1)</f>
        <v>-1.1348670248244597E-2</v>
      </c>
      <c r="C801" s="43">
        <f t="shared" si="1049"/>
        <v>9.2027622236933615E-2</v>
      </c>
      <c r="D801" s="43">
        <f t="shared" si="1049"/>
        <v>-2.3589356748937695E-2</v>
      </c>
      <c r="E801" s="43">
        <f t="shared" si="1049"/>
        <v>3.7806415805335059E-2</v>
      </c>
      <c r="F801" s="43">
        <f t="shared" si="1049"/>
        <v>5.0943222668935029E-2</v>
      </c>
      <c r="G801" s="43">
        <f t="shared" si="1049"/>
        <v>-1.0398726156045868E-2</v>
      </c>
      <c r="H801" s="43">
        <f t="shared" si="1049"/>
        <v>-3.2278654712994959E-3</v>
      </c>
      <c r="I801" s="43">
        <f t="shared" si="1049"/>
        <v>-7.1670793766686169E-2</v>
      </c>
      <c r="J801" s="43">
        <f t="shared" si="1049"/>
        <v>-5.8922320126639005E-2</v>
      </c>
      <c r="K801" s="43">
        <f t="shared" si="1049"/>
        <v>-2.5098028012084717E-2</v>
      </c>
      <c r="L801" s="43">
        <f t="shared" si="1049"/>
        <v>-4.4751504172615197E-2</v>
      </c>
      <c r="M801" s="43">
        <f t="shared" si="1049"/>
        <v>2.0075077947662612E-2</v>
      </c>
      <c r="N801" s="43">
        <f t="shared" si="1049"/>
        <v>-4.1607918681859202E-2</v>
      </c>
      <c r="O801" s="43">
        <f t="shared" si="1049"/>
        <v>-1.4374665009294185E-2</v>
      </c>
      <c r="P801" s="43">
        <f t="shared" si="1049"/>
        <v>-1.4882752822237499E-2</v>
      </c>
      <c r="Q801" s="43">
        <f t="shared" si="1049"/>
        <v>6.0122592927174034E-2</v>
      </c>
      <c r="R801" s="43">
        <f t="shared" si="1049"/>
        <v>4.5061552274279881E-2</v>
      </c>
      <c r="S801" s="43">
        <f t="shared" si="1049"/>
        <v>4.6248957367176935E-2</v>
      </c>
      <c r="T801" s="43">
        <f t="shared" si="1049"/>
        <v>-8.7038309020859295E-3</v>
      </c>
      <c r="U801" s="43">
        <f t="shared" si="1049"/>
        <v>5.1570063947843359E-3</v>
      </c>
      <c r="V801" s="43">
        <f t="shared" si="1049"/>
        <v>-0.17018308080652356</v>
      </c>
      <c r="W801" s="43">
        <f t="shared" si="1049"/>
        <v>0.12365580385489849</v>
      </c>
      <c r="X801" s="43">
        <f t="shared" si="1049"/>
        <v>9.2325451205914622E-2</v>
      </c>
      <c r="Y801" s="43">
        <f t="shared" si="1049"/>
        <v>4.6953728796547134E-2</v>
      </c>
      <c r="Z801" s="43">
        <f t="shared" si="1049"/>
        <v>-0.11974056611747519</v>
      </c>
      <c r="AA801" s="43">
        <f t="shared" si="1049"/>
        <v>-6.4798129158499806E-2</v>
      </c>
      <c r="AB801" s="43">
        <f t="shared" si="1049"/>
        <v>0.12146367005681324</v>
      </c>
      <c r="AC801" s="43">
        <f t="shared" si="1049"/>
        <v>-3.7548068580640415E-2</v>
      </c>
      <c r="AD801" s="43">
        <f t="shared" si="1049"/>
        <v>-8.0643567354927947E-2</v>
      </c>
      <c r="AE801" s="43">
        <f t="shared" si="1049"/>
        <v>-8.5407512679765873E-2</v>
      </c>
      <c r="AF801" s="43">
        <f t="shared" si="1049"/>
        <v>-8.9228711097887325E-3</v>
      </c>
      <c r="AG801" s="43">
        <f t="shared" si="1049"/>
        <v>-0.12079945481035859</v>
      </c>
      <c r="AH801" s="43">
        <f t="shared" si="1049"/>
        <v>-2.1061144285869915E-2</v>
      </c>
      <c r="AI801" s="43">
        <f t="shared" si="1049"/>
        <v>-0.14451200229661809</v>
      </c>
      <c r="AJ801" s="43">
        <f t="shared" si="1049"/>
        <v>-9.1475541711728559E-3</v>
      </c>
    </row>
    <row r="802" spans="1:36">
      <c r="A802" s="2" t="str">
        <f t="shared" si="1040"/>
        <v>YE Sep-11</v>
      </c>
      <c r="B802" s="43">
        <f t="shared" ref="B802:AJ802" si="1050">IF(OR(B536="C",B548="C"),"C",(B548/B536)-1)</f>
        <v>-2.8610491122404991E-3</v>
      </c>
      <c r="C802" s="43">
        <f t="shared" si="1050"/>
        <v>9.603665992288013E-2</v>
      </c>
      <c r="D802" s="43">
        <f t="shared" si="1050"/>
        <v>-1.9983921637940494E-3</v>
      </c>
      <c r="E802" s="43">
        <f t="shared" si="1050"/>
        <v>4.3153842544439325E-2</v>
      </c>
      <c r="F802" s="43">
        <f t="shared" si="1050"/>
        <v>5.8819165539196527E-2</v>
      </c>
      <c r="G802" s="43">
        <f t="shared" si="1050"/>
        <v>-2.2822512433506859E-2</v>
      </c>
      <c r="H802" s="43">
        <f t="shared" si="1050"/>
        <v>1.124110266776146E-2</v>
      </c>
      <c r="I802" s="43">
        <f t="shared" si="1050"/>
        <v>-5.4662393713246882E-2</v>
      </c>
      <c r="J802" s="43">
        <f t="shared" si="1050"/>
        <v>-5.2414347182813681E-2</v>
      </c>
      <c r="K802" s="43">
        <f t="shared" si="1050"/>
        <v>-1.6766786618301888E-3</v>
      </c>
      <c r="L802" s="43">
        <f t="shared" si="1050"/>
        <v>-2.8245592067678293E-2</v>
      </c>
      <c r="M802" s="43">
        <f t="shared" si="1050"/>
        <v>4.9063506581301874E-2</v>
      </c>
      <c r="N802" s="43">
        <f t="shared" si="1050"/>
        <v>-5.3740600881115652E-2</v>
      </c>
      <c r="O802" s="43">
        <f t="shared" si="1050"/>
        <v>-3.2081594282510562E-2</v>
      </c>
      <c r="P802" s="43">
        <f t="shared" si="1050"/>
        <v>-2.6283487280203799E-2</v>
      </c>
      <c r="Q802" s="43">
        <f t="shared" si="1050"/>
        <v>7.5976072487507595E-2</v>
      </c>
      <c r="R802" s="43">
        <f t="shared" si="1050"/>
        <v>5.4732152649155319E-2</v>
      </c>
      <c r="S802" s="43">
        <f t="shared" si="1050"/>
        <v>5.3983263825546413E-2</v>
      </c>
      <c r="T802" s="43">
        <f t="shared" si="1050"/>
        <v>-9.2385496381209853E-3</v>
      </c>
      <c r="U802" s="43">
        <f t="shared" si="1050"/>
        <v>6.5866701447763187E-3</v>
      </c>
      <c r="V802" s="43">
        <f t="shared" si="1050"/>
        <v>-0.19195773994254894</v>
      </c>
      <c r="W802" s="43">
        <f t="shared" si="1050"/>
        <v>0.1140407514136581</v>
      </c>
      <c r="X802" s="43">
        <f t="shared" si="1050"/>
        <v>6.6477972562898779E-2</v>
      </c>
      <c r="Y802" s="43">
        <f t="shared" si="1050"/>
        <v>5.9616183032565218E-2</v>
      </c>
      <c r="Z802" s="43">
        <f t="shared" si="1050"/>
        <v>-0.13926371442778995</v>
      </c>
      <c r="AA802" s="43">
        <f t="shared" si="1050"/>
        <v>-6.1421615195993096E-2</v>
      </c>
      <c r="AB802" s="43">
        <f t="shared" si="1050"/>
        <v>0.13091072952254978</v>
      </c>
      <c r="AC802" s="43">
        <f t="shared" si="1050"/>
        <v>-5.0889808928836766E-2</v>
      </c>
      <c r="AD802" s="43">
        <f t="shared" si="1050"/>
        <v>-7.2968048561815713E-2</v>
      </c>
      <c r="AE802" s="43">
        <f t="shared" si="1050"/>
        <v>-7.0720331435583095E-2</v>
      </c>
      <c r="AF802" s="43">
        <f t="shared" si="1050"/>
        <v>7.3198356972994372E-3</v>
      </c>
      <c r="AG802" s="43">
        <f t="shared" si="1050"/>
        <v>-0.10672351049922857</v>
      </c>
      <c r="AH802" s="43">
        <f t="shared" si="1050"/>
        <v>-2.95263979644943E-2</v>
      </c>
      <c r="AI802" s="43">
        <f t="shared" si="1050"/>
        <v>-0.11401471597442203</v>
      </c>
      <c r="AJ802" s="43">
        <f t="shared" si="1050"/>
        <v>-8.1524643754621318E-3</v>
      </c>
    </row>
    <row r="803" spans="1:36">
      <c r="A803" s="2" t="str">
        <f t="shared" si="1040"/>
        <v>YE Oct-11</v>
      </c>
      <c r="B803" s="43">
        <f t="shared" ref="B803:AJ803" si="1051">IF(OR(B537="C",B549="C"),"C",(B549/B537)-1)</f>
        <v>-1.2564213615928965E-2</v>
      </c>
      <c r="C803" s="43">
        <f t="shared" si="1051"/>
        <v>0.1060827501230992</v>
      </c>
      <c r="D803" s="43">
        <f t="shared" si="1051"/>
        <v>9.6455861021325084E-3</v>
      </c>
      <c r="E803" s="43">
        <f t="shared" si="1051"/>
        <v>4.3150066830278444E-2</v>
      </c>
      <c r="F803" s="43">
        <f t="shared" si="1051"/>
        <v>6.2859786279317209E-2</v>
      </c>
      <c r="G803" s="43">
        <f t="shared" si="1051"/>
        <v>-3.4550094157590805E-2</v>
      </c>
      <c r="H803" s="43">
        <f t="shared" si="1051"/>
        <v>7.2022804429821008E-3</v>
      </c>
      <c r="I803" s="43">
        <f t="shared" si="1051"/>
        <v>-4.0190515523154557E-2</v>
      </c>
      <c r="J803" s="43">
        <f t="shared" si="1051"/>
        <v>-5.8303971519744979E-2</v>
      </c>
      <c r="K803" s="43">
        <f t="shared" si="1051"/>
        <v>-1.0173950440229396E-2</v>
      </c>
      <c r="L803" s="43">
        <f t="shared" si="1051"/>
        <v>-2.1348692029206195E-2</v>
      </c>
      <c r="M803" s="43">
        <f t="shared" si="1051"/>
        <v>2.5135760903481907E-2</v>
      </c>
      <c r="N803" s="43">
        <f t="shared" si="1051"/>
        <v>-1.9478622689684921E-2</v>
      </c>
      <c r="O803" s="43">
        <f t="shared" si="1051"/>
        <v>-3.0416772339166509E-2</v>
      </c>
      <c r="P803" s="43">
        <f t="shared" si="1051"/>
        <v>3.9004762686811745E-3</v>
      </c>
      <c r="Q803" s="43">
        <f t="shared" si="1051"/>
        <v>7.1226332533693038E-2</v>
      </c>
      <c r="R803" s="43">
        <f t="shared" si="1051"/>
        <v>6.2836814684440023E-2</v>
      </c>
      <c r="S803" s="43">
        <f t="shared" si="1051"/>
        <v>6.1715430424218454E-2</v>
      </c>
      <c r="T803" s="43">
        <f t="shared" si="1051"/>
        <v>-3.7603170346532933E-3</v>
      </c>
      <c r="U803" s="43">
        <f t="shared" si="1051"/>
        <v>2.0088586712638801E-2</v>
      </c>
      <c r="V803" s="43">
        <f t="shared" si="1051"/>
        <v>-0.20996723962195363</v>
      </c>
      <c r="W803" s="43">
        <f t="shared" si="1051"/>
        <v>0.1174003486070887</v>
      </c>
      <c r="X803" s="43">
        <f t="shared" si="1051"/>
        <v>4.8836527404258145E-2</v>
      </c>
      <c r="Y803" s="43">
        <f t="shared" si="1051"/>
        <v>4.6216296438914339E-2</v>
      </c>
      <c r="Z803" s="43">
        <f t="shared" si="1051"/>
        <v>-0.15533934504980595</v>
      </c>
      <c r="AA803" s="43">
        <f t="shared" si="1051"/>
        <v>-6.2234901280495802E-2</v>
      </c>
      <c r="AB803" s="43">
        <f t="shared" si="1051"/>
        <v>0.13481501563127352</v>
      </c>
      <c r="AC803" s="43">
        <f t="shared" si="1051"/>
        <v>-5.4251666747483496E-2</v>
      </c>
      <c r="AD803" s="43">
        <f t="shared" si="1051"/>
        <v>-7.0657608994669663E-2</v>
      </c>
      <c r="AE803" s="43">
        <f t="shared" si="1051"/>
        <v>-7.9176503857055436E-2</v>
      </c>
      <c r="AF803" s="43">
        <f t="shared" si="1051"/>
        <v>1.2530109101213771E-2</v>
      </c>
      <c r="AG803" s="43">
        <f t="shared" si="1051"/>
        <v>-7.4032991018713967E-2</v>
      </c>
      <c r="AH803" s="43">
        <f t="shared" si="1051"/>
        <v>-4.989339117806213E-2</v>
      </c>
      <c r="AI803" s="43">
        <f t="shared" si="1051"/>
        <v>-9.396036963604526E-2</v>
      </c>
      <c r="AJ803" s="43">
        <f t="shared" si="1051"/>
        <v>-7.9819230440284494E-3</v>
      </c>
    </row>
    <row r="804" spans="1:36">
      <c r="A804" s="2" t="str">
        <f t="shared" si="1040"/>
        <v>YE Nov-11</v>
      </c>
      <c r="B804" s="43">
        <f t="shared" ref="B804:AJ804" si="1052">IF(OR(B538="C",B550="C"),"C",(B550/B538)-1)</f>
        <v>-5.0731190590382891E-3</v>
      </c>
      <c r="C804" s="43">
        <f t="shared" si="1052"/>
        <v>9.3083529617005611E-2</v>
      </c>
      <c r="D804" s="43">
        <f t="shared" si="1052"/>
        <v>2.0875717822030238E-2</v>
      </c>
      <c r="E804" s="43">
        <f t="shared" si="1052"/>
        <v>2.5642993137250158E-2</v>
      </c>
      <c r="F804" s="43">
        <f t="shared" si="1052"/>
        <v>5.5214892370771818E-2</v>
      </c>
      <c r="G804" s="43">
        <f t="shared" si="1052"/>
        <v>-3.6673085907933722E-2</v>
      </c>
      <c r="H804" s="43">
        <f t="shared" si="1052"/>
        <v>1.7387194797840566E-2</v>
      </c>
      <c r="I804" s="43">
        <f t="shared" si="1052"/>
        <v>-3.3719217960626158E-2</v>
      </c>
      <c r="J804" s="43">
        <f t="shared" si="1052"/>
        <v>-6.3659763462929675E-2</v>
      </c>
      <c r="K804" s="43">
        <f t="shared" si="1052"/>
        <v>-2.6891325063007065E-2</v>
      </c>
      <c r="L804" s="43">
        <f t="shared" si="1052"/>
        <v>-1.7853029709441581E-2</v>
      </c>
      <c r="M804" s="43">
        <f t="shared" si="1052"/>
        <v>1.7705365884060686E-2</v>
      </c>
      <c r="N804" s="43">
        <f t="shared" si="1052"/>
        <v>-1.8967617287580341E-2</v>
      </c>
      <c r="O804" s="43">
        <f t="shared" si="1052"/>
        <v>-4.0901394506353772E-2</v>
      </c>
      <c r="P804" s="43">
        <f t="shared" si="1052"/>
        <v>1.9287147045209174E-2</v>
      </c>
      <c r="Q804" s="43">
        <f t="shared" si="1052"/>
        <v>8.2237828780654221E-2</v>
      </c>
      <c r="R804" s="43">
        <f t="shared" si="1052"/>
        <v>7.3140826424595629E-2</v>
      </c>
      <c r="S804" s="43">
        <f t="shared" si="1052"/>
        <v>7.1962822444423313E-2</v>
      </c>
      <c r="T804" s="43">
        <f t="shared" si="1052"/>
        <v>-2.5034758079297559E-3</v>
      </c>
      <c r="U804" s="43">
        <f t="shared" si="1052"/>
        <v>2.3023151569484979E-2</v>
      </c>
      <c r="V804" s="43">
        <f t="shared" si="1052"/>
        <v>-0.23161070478888512</v>
      </c>
      <c r="W804" s="43">
        <f t="shared" si="1052"/>
        <v>0.13018509281602619</v>
      </c>
      <c r="X804" s="43">
        <f t="shared" si="1052"/>
        <v>-3.2299914401883179E-3</v>
      </c>
      <c r="Y804" s="43">
        <f t="shared" si="1052"/>
        <v>8.7972422387389448E-2</v>
      </c>
      <c r="Z804" s="43">
        <f t="shared" si="1052"/>
        <v>-0.17407500675381138</v>
      </c>
      <c r="AA804" s="43">
        <f t="shared" si="1052"/>
        <v>-5.9135299272624287E-2</v>
      </c>
      <c r="AB804" s="43">
        <f t="shared" si="1052"/>
        <v>0.14147432015900874</v>
      </c>
      <c r="AC804" s="43">
        <f t="shared" si="1052"/>
        <v>-4.7717646308429229E-2</v>
      </c>
      <c r="AD804" s="43">
        <f t="shared" si="1052"/>
        <v>-6.839712996331293E-2</v>
      </c>
      <c r="AE804" s="43">
        <f t="shared" si="1052"/>
        <v>-7.5261080231836641E-2</v>
      </c>
      <c r="AF804" s="43">
        <f t="shared" si="1052"/>
        <v>2.7549025767348301E-2</v>
      </c>
      <c r="AG804" s="43">
        <f t="shared" si="1052"/>
        <v>-4.7572593368741756E-2</v>
      </c>
      <c r="AH804" s="43">
        <f t="shared" si="1052"/>
        <v>-5.6465166523328558E-2</v>
      </c>
      <c r="AI804" s="43">
        <f t="shared" si="1052"/>
        <v>-7.6281512406608076E-2</v>
      </c>
      <c r="AJ804" s="43">
        <f t="shared" si="1052"/>
        <v>-1.0832313171091235E-2</v>
      </c>
    </row>
    <row r="805" spans="1:36">
      <c r="A805" s="2" t="str">
        <f t="shared" si="1040"/>
        <v>YE Dec-11</v>
      </c>
      <c r="B805" s="43">
        <f t="shared" ref="B805:AJ805" si="1053">IF(OR(B539="C",B551="C"),"C",(B551/B539)-1)</f>
        <v>-4.7922255911708733E-3</v>
      </c>
      <c r="C805" s="43">
        <f t="shared" si="1053"/>
        <v>9.9342173778731002E-2</v>
      </c>
      <c r="D805" s="43">
        <f t="shared" si="1053"/>
        <v>4.4319395146163343E-2</v>
      </c>
      <c r="E805" s="43">
        <f t="shared" si="1053"/>
        <v>1.8872765493942456E-2</v>
      </c>
      <c r="F805" s="43">
        <f t="shared" si="1053"/>
        <v>6.2802110215697038E-2</v>
      </c>
      <c r="G805" s="43">
        <f t="shared" si="1053"/>
        <v>-2.8278918535719733E-2</v>
      </c>
      <c r="H805" s="43">
        <f t="shared" si="1053"/>
        <v>2.5658214731321571E-2</v>
      </c>
      <c r="I805" s="43">
        <f t="shared" si="1053"/>
        <v>-3.4297903129566487E-3</v>
      </c>
      <c r="J805" s="43">
        <f t="shared" si="1053"/>
        <v>-6.1710305876024663E-2</v>
      </c>
      <c r="K805" s="43">
        <f t="shared" si="1053"/>
        <v>-5.5809822456248659E-3</v>
      </c>
      <c r="L805" s="43">
        <f t="shared" si="1053"/>
        <v>-1.7936551337467965E-2</v>
      </c>
      <c r="M805" s="43">
        <f t="shared" si="1053"/>
        <v>1.490685477513054E-2</v>
      </c>
      <c r="N805" s="43">
        <f t="shared" si="1053"/>
        <v>-1.1725481064374765E-2</v>
      </c>
      <c r="O805" s="43">
        <f t="shared" si="1053"/>
        <v>-2.5081279319616123E-2</v>
      </c>
      <c r="P805" s="43">
        <f t="shared" si="1053"/>
        <v>2.3327636656844675E-4</v>
      </c>
      <c r="Q805" s="43">
        <f t="shared" si="1053"/>
        <v>6.3029355087687033E-2</v>
      </c>
      <c r="R805" s="43">
        <f t="shared" si="1053"/>
        <v>7.0446444548694975E-2</v>
      </c>
      <c r="S805" s="43">
        <f t="shared" si="1053"/>
        <v>7.0607466085109483E-2</v>
      </c>
      <c r="T805" s="43">
        <f t="shared" si="1053"/>
        <v>-2.2166829479760231E-2</v>
      </c>
      <c r="U805" s="43">
        <f t="shared" si="1053"/>
        <v>3.3586961122343606E-2</v>
      </c>
      <c r="V805" s="43">
        <f t="shared" si="1053"/>
        <v>-0.24914116766344074</v>
      </c>
      <c r="W805" s="43">
        <f t="shared" si="1053"/>
        <v>0.15848549200510753</v>
      </c>
      <c r="X805" s="43">
        <f t="shared" si="1053"/>
        <v>-2.8967766464552347E-2</v>
      </c>
      <c r="Y805" s="43">
        <f t="shared" si="1053"/>
        <v>0.15270337623608943</v>
      </c>
      <c r="Z805" s="43">
        <f t="shared" si="1053"/>
        <v>-0.18591835385244493</v>
      </c>
      <c r="AA805" s="43">
        <f t="shared" si="1053"/>
        <v>-4.5242877080709398E-2</v>
      </c>
      <c r="AB805" s="43">
        <f t="shared" si="1053"/>
        <v>0.17233939125169506</v>
      </c>
      <c r="AC805" s="43">
        <f t="shared" si="1053"/>
        <v>-4.3586646010154384E-2</v>
      </c>
      <c r="AD805" s="43">
        <f t="shared" si="1053"/>
        <v>-3.6819903009366883E-2</v>
      </c>
      <c r="AE805" s="43">
        <f t="shared" si="1053"/>
        <v>-3.0520963619555141E-2</v>
      </c>
      <c r="AF805" s="43">
        <f t="shared" si="1053"/>
        <v>3.9614605695567962E-2</v>
      </c>
      <c r="AG805" s="43">
        <f t="shared" si="1053"/>
        <v>-2.0337687004353677E-2</v>
      </c>
      <c r="AH805" s="43">
        <f t="shared" si="1053"/>
        <v>-6.3060909523422692E-2</v>
      </c>
      <c r="AI805" s="43">
        <f t="shared" si="1053"/>
        <v>-5.8213519120309809E-2</v>
      </c>
      <c r="AJ805" s="43">
        <f t="shared" si="1053"/>
        <v>-7.1503077659326175E-3</v>
      </c>
    </row>
    <row r="806" spans="1:36">
      <c r="A806" s="2" t="str">
        <f t="shared" si="1040"/>
        <v>YE Jan-12</v>
      </c>
      <c r="B806" s="43">
        <f t="shared" ref="B806:AJ806" si="1054">IF(OR(B540="C",B552="C"),"C",(B552/B540)-1)</f>
        <v>-5.9651295813657468E-3</v>
      </c>
      <c r="C806" s="43">
        <f t="shared" si="1054"/>
        <v>9.126752560428919E-2</v>
      </c>
      <c r="D806" s="43">
        <f t="shared" si="1054"/>
        <v>4.6770843912224969E-2</v>
      </c>
      <c r="E806" s="43">
        <f t="shared" si="1054"/>
        <v>2.0054318971581164E-2</v>
      </c>
      <c r="F806" s="43">
        <f t="shared" si="1054"/>
        <v>5.4227251205334337E-2</v>
      </c>
      <c r="G806" s="43">
        <f t="shared" si="1054"/>
        <v>-2.4831844833921757E-2</v>
      </c>
      <c r="H806" s="43">
        <f t="shared" si="1054"/>
        <v>1.7241178974676918E-2</v>
      </c>
      <c r="I806" s="43">
        <f t="shared" si="1054"/>
        <v>-0.10982645145563785</v>
      </c>
      <c r="J806" s="43">
        <f t="shared" si="1054"/>
        <v>-2.6266842348835251E-2</v>
      </c>
      <c r="K806" s="43">
        <f t="shared" si="1054"/>
        <v>1.4664883984881527E-2</v>
      </c>
      <c r="L806" s="43">
        <f t="shared" si="1054"/>
        <v>-2.1569560261024856E-2</v>
      </c>
      <c r="M806" s="43">
        <f t="shared" si="1054"/>
        <v>-2.2007757290227747E-3</v>
      </c>
      <c r="N806" s="43">
        <f t="shared" si="1054"/>
        <v>1.303828573392396E-3</v>
      </c>
      <c r="O806" s="43">
        <f t="shared" si="1054"/>
        <v>2.5514671794783839E-2</v>
      </c>
      <c r="P806" s="43">
        <f t="shared" si="1054"/>
        <v>1.8279459901800355E-2</v>
      </c>
      <c r="Q806" s="43">
        <f t="shared" si="1054"/>
        <v>3.1047891026052765E-2</v>
      </c>
      <c r="R806" s="43">
        <f t="shared" si="1054"/>
        <v>7.8951817563004179E-2</v>
      </c>
      <c r="S806" s="43">
        <f t="shared" si="1054"/>
        <v>7.876231663455191E-2</v>
      </c>
      <c r="T806" s="43">
        <f t="shared" si="1054"/>
        <v>-1.8253743232478747E-2</v>
      </c>
      <c r="U806" s="43">
        <f t="shared" si="1054"/>
        <v>1.9363580125342228E-2</v>
      </c>
      <c r="V806" s="43">
        <f t="shared" si="1054"/>
        <v>-0.28145824111404882</v>
      </c>
      <c r="W806" s="43">
        <f t="shared" si="1054"/>
        <v>0.18035517024869985</v>
      </c>
      <c r="X806" s="43">
        <f t="shared" si="1054"/>
        <v>-4.6637663901118231E-2</v>
      </c>
      <c r="Y806" s="43">
        <f t="shared" si="1054"/>
        <v>0.2115413629446985</v>
      </c>
      <c r="Z806" s="43">
        <f t="shared" si="1054"/>
        <v>-0.20949499537400951</v>
      </c>
      <c r="AA806" s="43">
        <f t="shared" si="1054"/>
        <v>-4.0025428745963598E-2</v>
      </c>
      <c r="AB806" s="43">
        <f t="shared" si="1054"/>
        <v>0.21202704455320509</v>
      </c>
      <c r="AC806" s="43">
        <f t="shared" si="1054"/>
        <v>-3.5172867736423141E-2</v>
      </c>
      <c r="AD806" s="43">
        <f t="shared" si="1054"/>
        <v>-2.0610997689334942E-2</v>
      </c>
      <c r="AE806" s="43">
        <f t="shared" si="1054"/>
        <v>2.5972843388937683E-2</v>
      </c>
      <c r="AF806" s="43">
        <f t="shared" si="1054"/>
        <v>4.0570854145973945E-2</v>
      </c>
      <c r="AG806" s="43">
        <f t="shared" si="1054"/>
        <v>3.3201550685141745E-2</v>
      </c>
      <c r="AH806" s="43">
        <f t="shared" si="1054"/>
        <v>-6.9327974559732275E-2</v>
      </c>
      <c r="AI806" s="43">
        <f t="shared" si="1054"/>
        <v>-3.6509851029630114E-2</v>
      </c>
      <c r="AJ806" s="43">
        <f t="shared" si="1054"/>
        <v>-9.6367443602412006E-3</v>
      </c>
    </row>
    <row r="807" spans="1:36">
      <c r="A807" s="2" t="str">
        <f t="shared" si="1040"/>
        <v>YE Feb-12</v>
      </c>
      <c r="B807" s="43">
        <f t="shared" ref="B807:AJ807" si="1055">IF(OR(B541="C",B553="C"),"C",(B553/B541)-1)</f>
        <v>6.6135290513822387E-3</v>
      </c>
      <c r="C807" s="43">
        <f t="shared" si="1055"/>
        <v>8.9665813386634374E-2</v>
      </c>
      <c r="D807" s="43">
        <f t="shared" si="1055"/>
        <v>5.8028830532006026E-2</v>
      </c>
      <c r="E807" s="43">
        <f t="shared" si="1055"/>
        <v>2.4520767842895586E-2</v>
      </c>
      <c r="F807" s="43">
        <f t="shared" si="1055"/>
        <v>5.5893653577124836E-2</v>
      </c>
      <c r="G807" s="43">
        <f t="shared" si="1055"/>
        <v>-3.0716396344574237E-2</v>
      </c>
      <c r="H807" s="43">
        <f t="shared" si="1055"/>
        <v>1.9867731546374667E-2</v>
      </c>
      <c r="I807" s="43">
        <f t="shared" si="1055"/>
        <v>-0.1182908187637336</v>
      </c>
      <c r="J807" s="43">
        <f t="shared" si="1055"/>
        <v>-4.276638633732377E-2</v>
      </c>
      <c r="K807" s="43">
        <f t="shared" si="1055"/>
        <v>3.8216829817546705E-2</v>
      </c>
      <c r="L807" s="43">
        <f t="shared" si="1055"/>
        <v>-1.6161585838724402E-2</v>
      </c>
      <c r="M807" s="43">
        <f t="shared" si="1055"/>
        <v>-5.6431931969708193E-3</v>
      </c>
      <c r="N807" s="43">
        <f t="shared" si="1055"/>
        <v>3.1135813905613929E-3</v>
      </c>
      <c r="O807" s="43">
        <f t="shared" si="1055"/>
        <v>2.3907142613772692E-3</v>
      </c>
      <c r="P807" s="43">
        <f t="shared" si="1055"/>
        <v>3.0746825000763867E-2</v>
      </c>
      <c r="Q807" s="43">
        <f t="shared" si="1055"/>
        <v>4.1942561223884622E-2</v>
      </c>
      <c r="R807" s="43">
        <f t="shared" si="1055"/>
        <v>7.9932976156307456E-2</v>
      </c>
      <c r="S807" s="43">
        <f t="shared" si="1055"/>
        <v>7.7389165242236269E-2</v>
      </c>
      <c r="T807" s="43">
        <f t="shared" si="1055"/>
        <v>-1.7794400654978948E-2</v>
      </c>
      <c r="U807" s="43">
        <f t="shared" si="1055"/>
        <v>1.7502401929720524E-2</v>
      </c>
      <c r="V807" s="43">
        <f t="shared" si="1055"/>
        <v>-0.27987837977398555</v>
      </c>
      <c r="W807" s="43">
        <f t="shared" si="1055"/>
        <v>0.18967791616445684</v>
      </c>
      <c r="X807" s="43">
        <f t="shared" si="1055"/>
        <v>-7.4143819770106978E-2</v>
      </c>
      <c r="Y807" s="43">
        <f t="shared" si="1055"/>
        <v>0.20603786165833893</v>
      </c>
      <c r="Z807" s="43">
        <f t="shared" si="1055"/>
        <v>-0.20895944843706249</v>
      </c>
      <c r="AA807" s="43">
        <f t="shared" si="1055"/>
        <v>-4.9462889326988835E-2</v>
      </c>
      <c r="AB807" s="43">
        <f t="shared" si="1055"/>
        <v>0.13052212457588341</v>
      </c>
      <c r="AC807" s="43">
        <f t="shared" si="1055"/>
        <v>-4.1062879682913223E-2</v>
      </c>
      <c r="AD807" s="43">
        <f t="shared" si="1055"/>
        <v>-2.6193395413875886E-2</v>
      </c>
      <c r="AE807" s="43">
        <f t="shared" si="1055"/>
        <v>5.2420386406725861E-2</v>
      </c>
      <c r="AF807" s="43">
        <f t="shared" si="1055"/>
        <v>3.7470168212787147E-2</v>
      </c>
      <c r="AG807" s="43">
        <f t="shared" si="1055"/>
        <v>7.3098685851570755E-2</v>
      </c>
      <c r="AH807" s="43">
        <f t="shared" si="1055"/>
        <v>-8.9890932087728692E-2</v>
      </c>
      <c r="AI807" s="43">
        <f t="shared" si="1055"/>
        <v>-1.771867934873772E-2</v>
      </c>
      <c r="AJ807" s="43">
        <f t="shared" si="1055"/>
        <v>-1.014978399765698E-2</v>
      </c>
    </row>
    <row r="808" spans="1:36">
      <c r="A808" s="2" t="str">
        <f t="shared" si="1040"/>
        <v>YE Mar-12</v>
      </c>
      <c r="B808" s="43">
        <f t="shared" ref="B808:AJ808" si="1056">IF(OR(B542="C",B554="C"),"C",(B554/B542)-1)</f>
        <v>-9.18112896227119E-4</v>
      </c>
      <c r="C808" s="43">
        <f t="shared" si="1056"/>
        <v>8.806802249709178E-2</v>
      </c>
      <c r="D808" s="43">
        <f t="shared" si="1056"/>
        <v>5.7161847298005553E-2</v>
      </c>
      <c r="E808" s="43">
        <f t="shared" si="1056"/>
        <v>2.8156235480882641E-2</v>
      </c>
      <c r="F808" s="43">
        <f t="shared" si="1056"/>
        <v>4.0686554236037509E-2</v>
      </c>
      <c r="G808" s="43">
        <f t="shared" si="1056"/>
        <v>-2.0891554218283148E-2</v>
      </c>
      <c r="H808" s="43">
        <f t="shared" si="1056"/>
        <v>2.2624846360449702E-2</v>
      </c>
      <c r="I808" s="43">
        <f t="shared" si="1056"/>
        <v>-0.14868124837081442</v>
      </c>
      <c r="J808" s="43">
        <f t="shared" si="1056"/>
        <v>-3.8996171992184858E-2</v>
      </c>
      <c r="K808" s="43">
        <f t="shared" si="1056"/>
        <v>3.4684588617228229E-2</v>
      </c>
      <c r="L808" s="43">
        <f t="shared" si="1056"/>
        <v>-1.0034804309182022E-2</v>
      </c>
      <c r="M808" s="43">
        <f t="shared" si="1056"/>
        <v>-1.3023076942286438E-2</v>
      </c>
      <c r="N808" s="43">
        <f t="shared" si="1056"/>
        <v>1.8150067767412681E-2</v>
      </c>
      <c r="O808" s="43">
        <f t="shared" si="1056"/>
        <v>1.7648270652596887E-2</v>
      </c>
      <c r="P808" s="43">
        <f t="shared" si="1056"/>
        <v>3.7482760382081093E-2</v>
      </c>
      <c r="Q808" s="43">
        <f t="shared" si="1056"/>
        <v>2.7790281229817859E-2</v>
      </c>
      <c r="R808" s="43">
        <f t="shared" si="1056"/>
        <v>6.9141341496045783E-2</v>
      </c>
      <c r="S808" s="43">
        <f t="shared" si="1056"/>
        <v>6.8840034855713883E-2</v>
      </c>
      <c r="T808" s="43">
        <f t="shared" si="1056"/>
        <v>-7.675795922051698E-3</v>
      </c>
      <c r="U808" s="43">
        <f t="shared" si="1056"/>
        <v>1.3544286267983319E-2</v>
      </c>
      <c r="V808" s="43">
        <f t="shared" si="1056"/>
        <v>-0.24310991657612346</v>
      </c>
      <c r="W808" s="43">
        <f t="shared" si="1056"/>
        <v>0.16738275081587539</v>
      </c>
      <c r="X808" s="43">
        <f t="shared" si="1056"/>
        <v>-8.3677467004913186E-2</v>
      </c>
      <c r="Y808" s="43">
        <f t="shared" si="1056"/>
        <v>0.1822121086399886</v>
      </c>
      <c r="Z808" s="43">
        <f t="shared" si="1056"/>
        <v>-0.18005337757072715</v>
      </c>
      <c r="AA808" s="43">
        <f t="shared" si="1056"/>
        <v>-4.7901190540079686E-2</v>
      </c>
      <c r="AB808" s="43">
        <f t="shared" si="1056"/>
        <v>9.59494833154797E-2</v>
      </c>
      <c r="AC808" s="43">
        <f t="shared" si="1056"/>
        <v>-3.1095572703228491E-2</v>
      </c>
      <c r="AD808" s="43">
        <f t="shared" si="1056"/>
        <v>8.6453738787437562E-3</v>
      </c>
      <c r="AE808" s="43">
        <f t="shared" si="1056"/>
        <v>5.8171939849518406E-2</v>
      </c>
      <c r="AF808" s="43">
        <f t="shared" si="1056"/>
        <v>2.5712862806990477E-2</v>
      </c>
      <c r="AG808" s="43">
        <f t="shared" si="1056"/>
        <v>8.5094277208071389E-2</v>
      </c>
      <c r="AH808" s="43">
        <f t="shared" si="1056"/>
        <v>-9.7660384103405939E-2</v>
      </c>
      <c r="AI808" s="43">
        <f t="shared" si="1056"/>
        <v>-1.394391391414318E-2</v>
      </c>
      <c r="AJ808" s="43">
        <f t="shared" si="1056"/>
        <v>-5.4068347429654384E-3</v>
      </c>
    </row>
    <row r="809" spans="1:36">
      <c r="A809" s="2" t="str">
        <f t="shared" si="1040"/>
        <v>YE Apr-12</v>
      </c>
      <c r="B809" s="43">
        <f t="shared" ref="B809:AJ809" si="1057">IF(OR(B543="C",B555="C"),"C",(B555/B543)-1)</f>
        <v>-1.8361052822545965E-2</v>
      </c>
      <c r="C809" s="43">
        <f t="shared" si="1057"/>
        <v>8.5415227026763851E-2</v>
      </c>
      <c r="D809" s="43">
        <f t="shared" si="1057"/>
        <v>4.2824378468360402E-2</v>
      </c>
      <c r="E809" s="43">
        <f t="shared" si="1057"/>
        <v>2.4837818071293594E-2</v>
      </c>
      <c r="F809" s="43">
        <f t="shared" si="1057"/>
        <v>3.162266064666408E-2</v>
      </c>
      <c r="G809" s="43">
        <f t="shared" si="1057"/>
        <v>-1.9132915614634038E-2</v>
      </c>
      <c r="H809" s="43">
        <f t="shared" si="1057"/>
        <v>6.858693238446234E-3</v>
      </c>
      <c r="I809" s="43">
        <f t="shared" si="1057"/>
        <v>-0.15329797891078623</v>
      </c>
      <c r="J809" s="43">
        <f t="shared" si="1057"/>
        <v>-1.6175916128482459E-3</v>
      </c>
      <c r="K809" s="43">
        <f t="shared" si="1057"/>
        <v>4.0517474542942633E-2</v>
      </c>
      <c r="L809" s="43">
        <f t="shared" si="1057"/>
        <v>-1.8389819702649635E-2</v>
      </c>
      <c r="M809" s="43">
        <f t="shared" si="1057"/>
        <v>-2.2051945467210676E-2</v>
      </c>
      <c r="N809" s="43">
        <f t="shared" si="1057"/>
        <v>6.4824357570985036E-3</v>
      </c>
      <c r="O809" s="43">
        <f t="shared" si="1057"/>
        <v>2.0489029518779622E-2</v>
      </c>
      <c r="P809" s="43">
        <f t="shared" si="1057"/>
        <v>5.7303399747403061E-2</v>
      </c>
      <c r="Q809" s="43">
        <f t="shared" si="1057"/>
        <v>7.3828697992053272E-3</v>
      </c>
      <c r="R809" s="43">
        <f t="shared" si="1057"/>
        <v>5.4643737015415805E-2</v>
      </c>
      <c r="S809" s="43">
        <f t="shared" si="1057"/>
        <v>5.5494609419330487E-2</v>
      </c>
      <c r="T809" s="43">
        <f t="shared" si="1057"/>
        <v>-1.2972969656625866E-2</v>
      </c>
      <c r="U809" s="43">
        <f t="shared" si="1057"/>
        <v>8.7900368115043648E-3</v>
      </c>
      <c r="V809" s="43">
        <f t="shared" si="1057"/>
        <v>-0.21166106262752105</v>
      </c>
      <c r="W809" s="43">
        <f t="shared" si="1057"/>
        <v>0.13924545619069773</v>
      </c>
      <c r="X809" s="43">
        <f t="shared" si="1057"/>
        <v>-9.9382243626876865E-2</v>
      </c>
      <c r="Y809" s="43">
        <f t="shared" si="1057"/>
        <v>0.17339549236422758</v>
      </c>
      <c r="Z809" s="43">
        <f t="shared" si="1057"/>
        <v>-0.15683007701759732</v>
      </c>
      <c r="AA809" s="43">
        <f t="shared" si="1057"/>
        <v>-4.2962294412157487E-2</v>
      </c>
      <c r="AB809" s="43">
        <f t="shared" si="1057"/>
        <v>8.7136222589822898E-2</v>
      </c>
      <c r="AC809" s="43">
        <f t="shared" si="1057"/>
        <v>-1.8235611281420483E-2</v>
      </c>
      <c r="AD809" s="43">
        <f t="shared" si="1057"/>
        <v>2.9762508614266325E-2</v>
      </c>
      <c r="AE809" s="43">
        <f t="shared" si="1057"/>
        <v>7.371659378252704E-2</v>
      </c>
      <c r="AF809" s="43">
        <f t="shared" si="1057"/>
        <v>1.1049016016224433E-2</v>
      </c>
      <c r="AG809" s="43">
        <f t="shared" si="1057"/>
        <v>8.3410614451127518E-2</v>
      </c>
      <c r="AH809" s="43">
        <f t="shared" si="1057"/>
        <v>-9.9261146134925426E-2</v>
      </c>
      <c r="AI809" s="43">
        <f t="shared" si="1057"/>
        <v>-3.1044973818783461E-5</v>
      </c>
      <c r="AJ809" s="43">
        <f t="shared" si="1057"/>
        <v>-3.88085116657233E-3</v>
      </c>
    </row>
    <row r="810" spans="1:36">
      <c r="A810" s="2" t="str">
        <f t="shared" si="1040"/>
        <v>YE May-12</v>
      </c>
      <c r="B810" s="43">
        <f t="shared" ref="B810:AJ810" si="1058">IF(OR(B544="C",B556="C"),"C",(B556/B544)-1)</f>
        <v>-2.0443031539897905E-2</v>
      </c>
      <c r="C810" s="43">
        <f t="shared" si="1058"/>
        <v>7.5081481351102708E-2</v>
      </c>
      <c r="D810" s="43">
        <f t="shared" si="1058"/>
        <v>4.5054257279114163E-2</v>
      </c>
      <c r="E810" s="43">
        <f t="shared" si="1058"/>
        <v>3.6794764633892418E-2</v>
      </c>
      <c r="F810" s="43">
        <f t="shared" si="1058"/>
        <v>8.0688403460442704E-3</v>
      </c>
      <c r="G810" s="43">
        <f t="shared" si="1058"/>
        <v>-1.5367404752269165E-2</v>
      </c>
      <c r="H810" s="43">
        <f t="shared" si="1058"/>
        <v>1.0123425034155975E-2</v>
      </c>
      <c r="I810" s="43">
        <f t="shared" si="1058"/>
        <v>-0.15185624294713385</v>
      </c>
      <c r="J810" s="43">
        <f t="shared" si="1058"/>
        <v>-5.2228369915485739E-3</v>
      </c>
      <c r="K810" s="43">
        <f t="shared" si="1058"/>
        <v>4.2326198378624058E-2</v>
      </c>
      <c r="L810" s="43">
        <f t="shared" si="1058"/>
        <v>-2.2152958869991357E-2</v>
      </c>
      <c r="M810" s="43">
        <f t="shared" si="1058"/>
        <v>-2.0402884211207062E-2</v>
      </c>
      <c r="N810" s="43">
        <f t="shared" si="1058"/>
        <v>7.9129151607177928E-3</v>
      </c>
      <c r="O810" s="43">
        <f t="shared" si="1058"/>
        <v>1.093834958757034E-2</v>
      </c>
      <c r="P810" s="43">
        <f t="shared" si="1058"/>
        <v>6.3052100701096681E-2</v>
      </c>
      <c r="Q810" s="43">
        <f t="shared" si="1058"/>
        <v>5.9697287635034346E-3</v>
      </c>
      <c r="R810" s="43">
        <f t="shared" si="1058"/>
        <v>4.4338646116656832E-2</v>
      </c>
      <c r="S810" s="43">
        <f t="shared" si="1058"/>
        <v>4.5135481620547147E-2</v>
      </c>
      <c r="T810" s="43">
        <f t="shared" si="1058"/>
        <v>-1.6757561338652804E-2</v>
      </c>
      <c r="U810" s="43">
        <f t="shared" si="1058"/>
        <v>4.7023301586679445E-3</v>
      </c>
      <c r="V810" s="43">
        <f t="shared" si="1058"/>
        <v>-0.19969227763944053</v>
      </c>
      <c r="W810" s="43">
        <f t="shared" si="1058"/>
        <v>0.11388630127840327</v>
      </c>
      <c r="X810" s="43">
        <f t="shared" si="1058"/>
        <v>-0.10301945581070793</v>
      </c>
      <c r="Y810" s="43">
        <f t="shared" si="1058"/>
        <v>0.15871225127123489</v>
      </c>
      <c r="Z810" s="43">
        <f t="shared" si="1058"/>
        <v>-0.14918203801383012</v>
      </c>
      <c r="AA810" s="43">
        <f t="shared" si="1058"/>
        <v>-3.7057885272968272E-2</v>
      </c>
      <c r="AB810" s="43">
        <f t="shared" si="1058"/>
        <v>7.8222585774811781E-2</v>
      </c>
      <c r="AC810" s="43">
        <f t="shared" si="1058"/>
        <v>-6.710606319343615E-3</v>
      </c>
      <c r="AD810" s="43">
        <f t="shared" si="1058"/>
        <v>4.1853612568390597E-2</v>
      </c>
      <c r="AE810" s="43">
        <f t="shared" si="1058"/>
        <v>7.6019964121418759E-2</v>
      </c>
      <c r="AF810" s="43">
        <f t="shared" si="1058"/>
        <v>7.4227794384349455E-3</v>
      </c>
      <c r="AG810" s="43">
        <f t="shared" si="1058"/>
        <v>8.1105039626361064E-2</v>
      </c>
      <c r="AH810" s="43">
        <f t="shared" si="1058"/>
        <v>-0.10313526482207835</v>
      </c>
      <c r="AI810" s="43">
        <f t="shared" si="1058"/>
        <v>5.7127276976398633E-4</v>
      </c>
      <c r="AJ810" s="43">
        <f t="shared" si="1058"/>
        <v>-4.5869326981426983E-3</v>
      </c>
    </row>
    <row r="811" spans="1:36">
      <c r="A811" s="2" t="str">
        <f t="shared" si="1040"/>
        <v>YE Jun-12</v>
      </c>
      <c r="B811" s="43">
        <f t="shared" ref="B811:AJ811" si="1059">IF(OR(B545="C",B557="C"),"C",(B557/B545)-1)</f>
        <v>-2.1029791895395E-2</v>
      </c>
      <c r="C811" s="43">
        <f t="shared" si="1059"/>
        <v>7.5443143833770376E-2</v>
      </c>
      <c r="D811" s="43">
        <f t="shared" si="1059"/>
        <v>3.9269471684513446E-2</v>
      </c>
      <c r="E811" s="43">
        <f t="shared" si="1059"/>
        <v>4.4106645096118058E-2</v>
      </c>
      <c r="F811" s="43">
        <f t="shared" si="1059"/>
        <v>-7.63223775121602E-3</v>
      </c>
      <c r="G811" s="43">
        <f t="shared" si="1059"/>
        <v>-7.0097524973077308E-3</v>
      </c>
      <c r="H811" s="43">
        <f t="shared" si="1059"/>
        <v>1.2212826839562263E-2</v>
      </c>
      <c r="I811" s="43">
        <f t="shared" si="1059"/>
        <v>-0.15177758172583988</v>
      </c>
      <c r="J811" s="43">
        <f t="shared" si="1059"/>
        <v>-1.4073901591554416E-2</v>
      </c>
      <c r="K811" s="43">
        <f t="shared" si="1059"/>
        <v>5.3048617941481968E-2</v>
      </c>
      <c r="L811" s="43">
        <f t="shared" si="1059"/>
        <v>-2.3046300408688825E-2</v>
      </c>
      <c r="M811" s="43">
        <f t="shared" si="1059"/>
        <v>-1.0281632765269388E-2</v>
      </c>
      <c r="N811" s="43">
        <f t="shared" si="1059"/>
        <v>1.1529767197694385E-2</v>
      </c>
      <c r="O811" s="43">
        <f t="shared" si="1059"/>
        <v>8.3336218936482798E-3</v>
      </c>
      <c r="P811" s="43">
        <f t="shared" si="1059"/>
        <v>5.803877853298034E-2</v>
      </c>
      <c r="Q811" s="43">
        <f t="shared" si="1059"/>
        <v>6.3292986689500452E-3</v>
      </c>
      <c r="R811" s="43">
        <f t="shared" si="1059"/>
        <v>3.2633754997581033E-2</v>
      </c>
      <c r="S811" s="43">
        <f t="shared" si="1059"/>
        <v>3.2476597387504302E-2</v>
      </c>
      <c r="T811" s="43">
        <f t="shared" si="1059"/>
        <v>-1.8792152147045549E-2</v>
      </c>
      <c r="U811" s="43">
        <f t="shared" si="1059"/>
        <v>-2.6274824590766244E-3</v>
      </c>
      <c r="V811" s="43">
        <f t="shared" si="1059"/>
        <v>-0.18309064685801024</v>
      </c>
      <c r="W811" s="43">
        <f t="shared" si="1059"/>
        <v>8.188893425633581E-2</v>
      </c>
      <c r="X811" s="43">
        <f t="shared" si="1059"/>
        <v>-0.10461157146307909</v>
      </c>
      <c r="Y811" s="43">
        <f t="shared" si="1059"/>
        <v>0.12690853116949397</v>
      </c>
      <c r="Z811" s="43">
        <f t="shared" si="1059"/>
        <v>-0.13924751054915374</v>
      </c>
      <c r="AA811" s="43">
        <f t="shared" si="1059"/>
        <v>-4.3171704530756805E-2</v>
      </c>
      <c r="AB811" s="43">
        <f t="shared" si="1059"/>
        <v>6.8259369594766417E-2</v>
      </c>
      <c r="AC811" s="43">
        <f t="shared" si="1059"/>
        <v>1.2766663525632937E-2</v>
      </c>
      <c r="AD811" s="43">
        <f t="shared" si="1059"/>
        <v>3.8073476482689328E-2</v>
      </c>
      <c r="AE811" s="43">
        <f t="shared" si="1059"/>
        <v>7.6800239000465842E-2</v>
      </c>
      <c r="AF811" s="43">
        <f t="shared" si="1059"/>
        <v>9.6774735185753968E-3</v>
      </c>
      <c r="AG811" s="43">
        <f t="shared" si="1059"/>
        <v>9.2218712935939973E-2</v>
      </c>
      <c r="AH811" s="43">
        <f t="shared" si="1059"/>
        <v>-0.11030333298781581</v>
      </c>
      <c r="AI811" s="43">
        <f t="shared" si="1059"/>
        <v>1.0259489375032738E-2</v>
      </c>
      <c r="AJ811" s="43">
        <f t="shared" si="1059"/>
        <v>-2.4893130473656599E-3</v>
      </c>
    </row>
    <row r="812" spans="1:36">
      <c r="A812" s="2" t="str">
        <f t="shared" si="1040"/>
        <v>YE Jul-12</v>
      </c>
      <c r="B812" s="43">
        <f t="shared" ref="B812:AJ812" si="1060">IF(OR(B546="C",B558="C"),"C",(B558/B546)-1)</f>
        <v>-3.4130350351422423E-2</v>
      </c>
      <c r="C812" s="43">
        <f t="shared" si="1060"/>
        <v>5.6820432222126405E-2</v>
      </c>
      <c r="D812" s="43">
        <f t="shared" si="1060"/>
        <v>3.423520913054956E-2</v>
      </c>
      <c r="E812" s="43">
        <f t="shared" si="1060"/>
        <v>3.3446149978403783E-2</v>
      </c>
      <c r="F812" s="43">
        <f t="shared" si="1060"/>
        <v>-4.1354610868157504E-2</v>
      </c>
      <c r="G812" s="43">
        <f t="shared" si="1060"/>
        <v>-1.50114890652292E-2</v>
      </c>
      <c r="H812" s="43">
        <f t="shared" si="1060"/>
        <v>6.5379796125477618E-3</v>
      </c>
      <c r="I812" s="43">
        <f t="shared" si="1060"/>
        <v>-0.15204925827310767</v>
      </c>
      <c r="J812" s="43">
        <f t="shared" si="1060"/>
        <v>-1.5853998835290706E-2</v>
      </c>
      <c r="K812" s="43">
        <f t="shared" si="1060"/>
        <v>4.5383907725801587E-2</v>
      </c>
      <c r="L812" s="43">
        <f t="shared" si="1060"/>
        <v>-1.9917047327718373E-2</v>
      </c>
      <c r="M812" s="43">
        <f t="shared" si="1060"/>
        <v>1.6765517946620401E-2</v>
      </c>
      <c r="N812" s="43">
        <f t="shared" si="1060"/>
        <v>1.436769294065221E-2</v>
      </c>
      <c r="O812" s="43">
        <f t="shared" si="1060"/>
        <v>3.1234274410452123E-3</v>
      </c>
      <c r="P812" s="43">
        <f t="shared" si="1060"/>
        <v>4.2413356527467583E-2</v>
      </c>
      <c r="Q812" s="43">
        <f t="shared" si="1060"/>
        <v>-5.4632402666409119E-3</v>
      </c>
      <c r="R812" s="43">
        <f t="shared" si="1060"/>
        <v>7.403145705987324E-3</v>
      </c>
      <c r="S812" s="43">
        <f t="shared" si="1060"/>
        <v>9.5966079852041197E-3</v>
      </c>
      <c r="T812" s="43">
        <f t="shared" si="1060"/>
        <v>-2.3516298289970927E-2</v>
      </c>
      <c r="U812" s="43">
        <f t="shared" si="1060"/>
        <v>-1.6141834758734763E-2</v>
      </c>
      <c r="V812" s="43">
        <f t="shared" si="1060"/>
        <v>-0.16398641142132186</v>
      </c>
      <c r="W812" s="43">
        <f t="shared" si="1060"/>
        <v>5.2414962239439866E-2</v>
      </c>
      <c r="X812" s="43">
        <f t="shared" si="1060"/>
        <v>-0.10539917889948902</v>
      </c>
      <c r="Y812" s="43">
        <f t="shared" si="1060"/>
        <v>7.9669398300230343E-2</v>
      </c>
      <c r="Z812" s="43">
        <f t="shared" si="1060"/>
        <v>-0.1280565047115152</v>
      </c>
      <c r="AA812" s="43">
        <f t="shared" si="1060"/>
        <v>-3.7047499899108161E-2</v>
      </c>
      <c r="AB812" s="43">
        <f t="shared" si="1060"/>
        <v>3.4178644684986548E-2</v>
      </c>
      <c r="AC812" s="43">
        <f t="shared" si="1060"/>
        <v>3.1972906143581614E-2</v>
      </c>
      <c r="AD812" s="43">
        <f t="shared" si="1060"/>
        <v>2.806944153942692E-2</v>
      </c>
      <c r="AE812" s="43">
        <f t="shared" si="1060"/>
        <v>8.612068007556406E-2</v>
      </c>
      <c r="AF812" s="43">
        <f t="shared" si="1060"/>
        <v>-9.3680107811958679E-3</v>
      </c>
      <c r="AG812" s="43">
        <f t="shared" si="1060"/>
        <v>0.10189630340854539</v>
      </c>
      <c r="AH812" s="43">
        <f t="shared" si="1060"/>
        <v>-0.10873452058025712</v>
      </c>
      <c r="AI812" s="43">
        <f t="shared" si="1060"/>
        <v>1.5966090463994886E-2</v>
      </c>
      <c r="AJ812" s="43">
        <f t="shared" si="1060"/>
        <v>-8.5831307157759884E-3</v>
      </c>
    </row>
    <row r="813" spans="1:36">
      <c r="A813" s="2" t="str">
        <f t="shared" si="1040"/>
        <v>YE Aug-12</v>
      </c>
      <c r="B813" s="43">
        <f t="shared" ref="B813:AJ813" si="1061">IF(OR(B547="C",B559="C"),"C",(B559/B547)-1)</f>
        <v>-4.3456341262364528E-2</v>
      </c>
      <c r="C813" s="43">
        <f t="shared" si="1061"/>
        <v>4.2598342580445037E-2</v>
      </c>
      <c r="D813" s="43">
        <f t="shared" si="1061"/>
        <v>2.8600776904102343E-2</v>
      </c>
      <c r="E813" s="43">
        <f t="shared" si="1061"/>
        <v>2.3555528033761819E-2</v>
      </c>
      <c r="F813" s="43">
        <f t="shared" si="1061"/>
        <v>-9.2826799046932806E-2</v>
      </c>
      <c r="G813" s="43">
        <f t="shared" si="1061"/>
        <v>-2.8409035263428639E-2</v>
      </c>
      <c r="H813" s="43">
        <f t="shared" si="1061"/>
        <v>-1.6447111117600444E-2</v>
      </c>
      <c r="I813" s="43">
        <f t="shared" si="1061"/>
        <v>-0.16245309479589132</v>
      </c>
      <c r="J813" s="43">
        <f t="shared" si="1061"/>
        <v>-2.619616070997921E-2</v>
      </c>
      <c r="K813" s="43">
        <f t="shared" si="1061"/>
        <v>4.462918598943566E-2</v>
      </c>
      <c r="L813" s="43">
        <f t="shared" si="1061"/>
        <v>-4.3442873958590811E-2</v>
      </c>
      <c r="M813" s="43">
        <f t="shared" si="1061"/>
        <v>-1.1453177312621854E-2</v>
      </c>
      <c r="N813" s="43">
        <f t="shared" si="1061"/>
        <v>8.33944536273723E-5</v>
      </c>
      <c r="O813" s="43">
        <f t="shared" si="1061"/>
        <v>-5.0272768820469604E-3</v>
      </c>
      <c r="P813" s="43">
        <f t="shared" si="1061"/>
        <v>5.7469230569071827E-2</v>
      </c>
      <c r="Q813" s="43">
        <f t="shared" si="1061"/>
        <v>-1.6330224877595501E-2</v>
      </c>
      <c r="R813" s="43">
        <f t="shared" si="1061"/>
        <v>-3.5738855715411688E-2</v>
      </c>
      <c r="S813" s="43">
        <f t="shared" si="1061"/>
        <v>-3.2688073777593085E-2</v>
      </c>
      <c r="T813" s="43">
        <f t="shared" si="1061"/>
        <v>-4.059838013540773E-2</v>
      </c>
      <c r="U813" s="43">
        <f t="shared" si="1061"/>
        <v>-3.2025918389718466E-2</v>
      </c>
      <c r="V813" s="43">
        <f t="shared" si="1061"/>
        <v>-0.15099365663799735</v>
      </c>
      <c r="W813" s="43">
        <f t="shared" si="1061"/>
        <v>3.9012845285403497E-2</v>
      </c>
      <c r="X813" s="43">
        <f t="shared" si="1061"/>
        <v>-9.6472446881280538E-2</v>
      </c>
      <c r="Y813" s="43">
        <f t="shared" si="1061"/>
        <v>5.2437013460137294E-2</v>
      </c>
      <c r="Z813" s="43">
        <f t="shared" si="1061"/>
        <v>-0.11906142244349538</v>
      </c>
      <c r="AA813" s="43">
        <f t="shared" si="1061"/>
        <v>-3.4839256898605786E-2</v>
      </c>
      <c r="AB813" s="43">
        <f t="shared" si="1061"/>
        <v>1.7591806814068578E-2</v>
      </c>
      <c r="AC813" s="43">
        <f t="shared" si="1061"/>
        <v>3.4367286168755173E-2</v>
      </c>
      <c r="AD813" s="43">
        <f t="shared" si="1061"/>
        <v>2.3828677633221496E-2</v>
      </c>
      <c r="AE813" s="43">
        <f t="shared" si="1061"/>
        <v>7.2655086141147462E-2</v>
      </c>
      <c r="AF813" s="43">
        <f t="shared" si="1061"/>
        <v>-2.8797965088790956E-2</v>
      </c>
      <c r="AG813" s="43">
        <f t="shared" si="1061"/>
        <v>0.12363184412043782</v>
      </c>
      <c r="AH813" s="43">
        <f t="shared" si="1061"/>
        <v>-0.10219095591577032</v>
      </c>
      <c r="AI813" s="43">
        <f t="shared" si="1061"/>
        <v>1.4773004333589412E-2</v>
      </c>
      <c r="AJ813" s="43">
        <f t="shared" si="1061"/>
        <v>-2.0161579737648205E-2</v>
      </c>
    </row>
    <row r="814" spans="1:36">
      <c r="A814" s="2" t="str">
        <f t="shared" si="1040"/>
        <v>YE Sep-12</v>
      </c>
      <c r="B814" s="43">
        <f t="shared" ref="B814:AJ814" si="1062">IF(OR(B548="C",B560="C"),"C",(B560/B548)-1)</f>
        <v>-5.0817872950126297E-2</v>
      </c>
      <c r="C814" s="43">
        <f t="shared" si="1062"/>
        <v>3.1097144885924077E-2</v>
      </c>
      <c r="D814" s="43">
        <f t="shared" si="1062"/>
        <v>1.304555231503568E-2</v>
      </c>
      <c r="E814" s="43">
        <f t="shared" si="1062"/>
        <v>1.8975497440289812E-2</v>
      </c>
      <c r="F814" s="43">
        <f t="shared" si="1062"/>
        <v>-0.11536150751181029</v>
      </c>
      <c r="G814" s="43">
        <f t="shared" si="1062"/>
        <v>-1.9061319697703305E-2</v>
      </c>
      <c r="H814" s="43">
        <f t="shared" si="1062"/>
        <v>-2.9916466003028552E-2</v>
      </c>
      <c r="I814" s="43">
        <f t="shared" si="1062"/>
        <v>-0.16991955163318173</v>
      </c>
      <c r="J814" s="43">
        <f t="shared" si="1062"/>
        <v>-5.0587676847890672E-2</v>
      </c>
      <c r="K814" s="43">
        <f t="shared" si="1062"/>
        <v>1.7793613586208679E-2</v>
      </c>
      <c r="L814" s="43">
        <f t="shared" si="1062"/>
        <v>-6.689524791266932E-2</v>
      </c>
      <c r="M814" s="43">
        <f t="shared" si="1062"/>
        <v>-2.6137696102215724E-2</v>
      </c>
      <c r="N814" s="43">
        <f t="shared" si="1062"/>
        <v>4.1729203222291789E-2</v>
      </c>
      <c r="O814" s="43">
        <f t="shared" si="1062"/>
        <v>1.1122422710571289E-2</v>
      </c>
      <c r="P814" s="43">
        <f t="shared" si="1062"/>
        <v>7.9965122936396682E-2</v>
      </c>
      <c r="Q814" s="43">
        <f t="shared" si="1062"/>
        <v>-1.1171973233513044E-2</v>
      </c>
      <c r="R814" s="43">
        <f t="shared" si="1062"/>
        <v>-4.8114345983345852E-2</v>
      </c>
      <c r="S814" s="43">
        <f t="shared" si="1062"/>
        <v>-4.3371873069335765E-2</v>
      </c>
      <c r="T814" s="43">
        <f t="shared" si="1062"/>
        <v>-3.5632218299323837E-2</v>
      </c>
      <c r="U814" s="43">
        <f t="shared" si="1062"/>
        <v>-3.5127795974356779E-2</v>
      </c>
      <c r="V814" s="43">
        <f t="shared" si="1062"/>
        <v>-0.12402340291186842</v>
      </c>
      <c r="W814" s="43">
        <f t="shared" si="1062"/>
        <v>4.4254509183085267E-2</v>
      </c>
      <c r="X814" s="43">
        <f t="shared" si="1062"/>
        <v>-7.2369354915025275E-2</v>
      </c>
      <c r="Y814" s="43">
        <f t="shared" si="1062"/>
        <v>4.4226006839700682E-2</v>
      </c>
      <c r="Z814" s="43">
        <f t="shared" si="1062"/>
        <v>-9.5527241164888754E-2</v>
      </c>
      <c r="AA814" s="43">
        <f t="shared" si="1062"/>
        <v>-3.1201423039963871E-2</v>
      </c>
      <c r="AB814" s="43">
        <f t="shared" si="1062"/>
        <v>7.1161599098246153E-3</v>
      </c>
      <c r="AC814" s="43">
        <f t="shared" si="1062"/>
        <v>4.4532889554482757E-2</v>
      </c>
      <c r="AD814" s="43">
        <f t="shared" si="1062"/>
        <v>2.2822756201383854E-2</v>
      </c>
      <c r="AE814" s="43">
        <f t="shared" si="1062"/>
        <v>6.7821216359157388E-2</v>
      </c>
      <c r="AF814" s="43">
        <f t="shared" si="1062"/>
        <v>-5.5221836793251655E-2</v>
      </c>
      <c r="AG814" s="43">
        <f t="shared" si="1062"/>
        <v>0.10687022900763354</v>
      </c>
      <c r="AH814" s="43">
        <f t="shared" si="1062"/>
        <v>-9.9001334731623647E-2</v>
      </c>
      <c r="AI814" s="43">
        <f t="shared" si="1062"/>
        <v>-2.6838201348065582E-2</v>
      </c>
      <c r="AJ814" s="43">
        <f t="shared" si="1062"/>
        <v>-2.2773090897949211E-2</v>
      </c>
    </row>
    <row r="815" spans="1:36">
      <c r="A815" s="2" t="str">
        <f t="shared" si="1040"/>
        <v>YE Oct-12</v>
      </c>
      <c r="B815" s="43">
        <f t="shared" ref="B815:AJ815" si="1063">IF(OR(B549="C",B561="C"),"C",(B561/B549)-1)</f>
        <v>-4.1571649240055408E-2</v>
      </c>
      <c r="C815" s="43">
        <f t="shared" si="1063"/>
        <v>2.2738404586607253E-2</v>
      </c>
      <c r="D815" s="43">
        <f t="shared" si="1063"/>
        <v>-3.7189965779574896E-3</v>
      </c>
      <c r="E815" s="43">
        <f t="shared" si="1063"/>
        <v>9.4152977824728534E-3</v>
      </c>
      <c r="F815" s="43">
        <f t="shared" si="1063"/>
        <v>-0.12770806203385821</v>
      </c>
      <c r="G815" s="43">
        <f t="shared" si="1063"/>
        <v>-2.5001406219239408E-3</v>
      </c>
      <c r="H815" s="43">
        <f t="shared" si="1063"/>
        <v>-2.2604982886981317E-2</v>
      </c>
      <c r="I815" s="43">
        <f t="shared" si="1063"/>
        <v>-0.1729892288048791</v>
      </c>
      <c r="J815" s="43">
        <f t="shared" si="1063"/>
        <v>-5.1891419821026963E-2</v>
      </c>
      <c r="K815" s="43">
        <f t="shared" si="1063"/>
        <v>3.1439120562682721E-2</v>
      </c>
      <c r="L815" s="43">
        <f t="shared" si="1063"/>
        <v>-7.0696081717693371E-2</v>
      </c>
      <c r="M815" s="43">
        <f t="shared" si="1063"/>
        <v>-2.1327262728446983E-2</v>
      </c>
      <c r="N815" s="43">
        <f t="shared" si="1063"/>
        <v>4.0378408267713883E-3</v>
      </c>
      <c r="O815" s="43">
        <f t="shared" si="1063"/>
        <v>-7.9866076099466277E-3</v>
      </c>
      <c r="P815" s="43">
        <f t="shared" si="1063"/>
        <v>2.4753588810273675E-2</v>
      </c>
      <c r="Q815" s="43">
        <f t="shared" si="1063"/>
        <v>3.4071795857562037E-3</v>
      </c>
      <c r="R815" s="43">
        <f t="shared" si="1063"/>
        <v>-5.146989894251186E-2</v>
      </c>
      <c r="S815" s="43">
        <f t="shared" si="1063"/>
        <v>-4.6854369098401905E-2</v>
      </c>
      <c r="T815" s="43">
        <f t="shared" si="1063"/>
        <v>-3.2810125976527438E-2</v>
      </c>
      <c r="U815" s="43">
        <f t="shared" si="1063"/>
        <v>-5.1233402589757726E-2</v>
      </c>
      <c r="V815" s="43">
        <f t="shared" si="1063"/>
        <v>-9.1608732515773061E-2</v>
      </c>
      <c r="W815" s="43">
        <f t="shared" si="1063"/>
        <v>3.1029082976547162E-2</v>
      </c>
      <c r="X815" s="43">
        <f t="shared" si="1063"/>
        <v>-3.8142913617133734E-2</v>
      </c>
      <c r="Y815" s="43">
        <f t="shared" si="1063"/>
        <v>6.0012728694772033E-2</v>
      </c>
      <c r="Z815" s="43">
        <f t="shared" si="1063"/>
        <v>-6.6897824789005411E-2</v>
      </c>
      <c r="AA815" s="43">
        <f t="shared" si="1063"/>
        <v>-1.4693748073060675E-2</v>
      </c>
      <c r="AB815" s="43">
        <f t="shared" si="1063"/>
        <v>9.812860138771029E-3</v>
      </c>
      <c r="AC815" s="43">
        <f t="shared" si="1063"/>
        <v>5.987521653872574E-2</v>
      </c>
      <c r="AD815" s="43">
        <f t="shared" si="1063"/>
        <v>3.9327740457111515E-2</v>
      </c>
      <c r="AE815" s="43">
        <f t="shared" si="1063"/>
        <v>7.0011676944996992E-2</v>
      </c>
      <c r="AF815" s="43">
        <f t="shared" si="1063"/>
        <v>-5.1049989971219678E-2</v>
      </c>
      <c r="AG815" s="43">
        <f t="shared" si="1063"/>
        <v>6.2781770873586273E-2</v>
      </c>
      <c r="AH815" s="43">
        <f t="shared" si="1063"/>
        <v>-6.9845952386168086E-2</v>
      </c>
      <c r="AI815" s="43">
        <f t="shared" si="1063"/>
        <v>-2.7628763603230966E-2</v>
      </c>
      <c r="AJ815" s="43">
        <f t="shared" si="1063"/>
        <v>-1.9091980916952855E-2</v>
      </c>
    </row>
    <row r="816" spans="1:36">
      <c r="A816" s="2" t="str">
        <f t="shared" si="1040"/>
        <v>YE Nov-12</v>
      </c>
      <c r="B816" s="43">
        <f t="shared" ref="B816:AJ816" si="1064">IF(OR(B550="C",B562="C"),"C",(B562/B550)-1)</f>
        <v>-4.8510291195446809E-2</v>
      </c>
      <c r="C816" s="43">
        <f t="shared" si="1064"/>
        <v>3.3890126985100411E-2</v>
      </c>
      <c r="D816" s="43">
        <f t="shared" si="1064"/>
        <v>-1.777860676981069E-2</v>
      </c>
      <c r="E816" s="43">
        <f t="shared" si="1064"/>
        <v>1.0456177757827367E-2</v>
      </c>
      <c r="F816" s="43">
        <f t="shared" si="1064"/>
        <v>-0.14115631803082473</v>
      </c>
      <c r="G816" s="43">
        <f t="shared" si="1064"/>
        <v>-9.6116381030163511E-3</v>
      </c>
      <c r="H816" s="43">
        <f t="shared" si="1064"/>
        <v>-2.9976639429911023E-2</v>
      </c>
      <c r="I816" s="43">
        <f t="shared" si="1064"/>
        <v>-0.17122051176247166</v>
      </c>
      <c r="J816" s="43">
        <f t="shared" si="1064"/>
        <v>-5.8369417443747684E-2</v>
      </c>
      <c r="K816" s="43">
        <f t="shared" si="1064"/>
        <v>4.1545025414251313E-2</v>
      </c>
      <c r="L816" s="43">
        <f t="shared" si="1064"/>
        <v>-7.0222666769562903E-2</v>
      </c>
      <c r="M816" s="43">
        <f t="shared" si="1064"/>
        <v>-3.207203896922417E-2</v>
      </c>
      <c r="N816" s="43">
        <f t="shared" si="1064"/>
        <v>1.3807187443808377E-3</v>
      </c>
      <c r="O816" s="43">
        <f t="shared" si="1064"/>
        <v>4.7977102370702074E-3</v>
      </c>
      <c r="P816" s="43">
        <f t="shared" si="1064"/>
        <v>4.0972852961953521E-3</v>
      </c>
      <c r="Q816" s="43">
        <f t="shared" si="1064"/>
        <v>8.7304317908136753E-3</v>
      </c>
      <c r="R816" s="43">
        <f t="shared" si="1064"/>
        <v>-5.599764679915864E-2</v>
      </c>
      <c r="S816" s="43">
        <f t="shared" si="1064"/>
        <v>-5.116713272525808E-2</v>
      </c>
      <c r="T816" s="43">
        <f t="shared" si="1064"/>
        <v>-4.2008583973097813E-2</v>
      </c>
      <c r="U816" s="43">
        <f t="shared" si="1064"/>
        <v>-5.6987283790088994E-2</v>
      </c>
      <c r="V816" s="43">
        <f t="shared" si="1064"/>
        <v>-6.7052157998444217E-2</v>
      </c>
      <c r="W816" s="43">
        <f t="shared" si="1064"/>
        <v>1.344589436518917E-2</v>
      </c>
      <c r="X816" s="43">
        <f t="shared" si="1064"/>
        <v>-5.2665830275137049E-3</v>
      </c>
      <c r="Y816" s="43">
        <f t="shared" si="1064"/>
        <v>1.0896243956861396E-2</v>
      </c>
      <c r="Z816" s="43">
        <f t="shared" si="1064"/>
        <v>-4.8821918363349592E-2</v>
      </c>
      <c r="AA816" s="43">
        <f t="shared" si="1064"/>
        <v>-1.8422237066301861E-2</v>
      </c>
      <c r="AB816" s="43">
        <f t="shared" si="1064"/>
        <v>-6.3266954479860305E-3</v>
      </c>
      <c r="AC816" s="43">
        <f t="shared" si="1064"/>
        <v>5.5067301968447557E-2</v>
      </c>
      <c r="AD816" s="43">
        <f t="shared" si="1064"/>
        <v>4.5751246763294562E-2</v>
      </c>
      <c r="AE816" s="43">
        <f t="shared" si="1064"/>
        <v>6.3386515329978188E-2</v>
      </c>
      <c r="AF816" s="43">
        <f t="shared" si="1064"/>
        <v>-8.2173259485456729E-2</v>
      </c>
      <c r="AG816" s="43">
        <f t="shared" si="1064"/>
        <v>3.3724914960610031E-2</v>
      </c>
      <c r="AH816" s="43">
        <f t="shared" si="1064"/>
        <v>-7.1025470305117855E-2</v>
      </c>
      <c r="AI816" s="43">
        <f t="shared" si="1064"/>
        <v>-3.6962523646403178E-2</v>
      </c>
      <c r="AJ816" s="43">
        <f t="shared" si="1064"/>
        <v>-1.8894789047086191E-2</v>
      </c>
    </row>
    <row r="817" spans="1:36">
      <c r="A817" s="2" t="str">
        <f t="shared" si="1040"/>
        <v>YE Dec-12</v>
      </c>
      <c r="B817" s="43">
        <f t="shared" ref="B817:AJ820" si="1065">IF(OR(B551="C",B563="C"),"C",(B563/B551)-1)</f>
        <v>-4.6095647329329803E-2</v>
      </c>
      <c r="C817" s="43">
        <f t="shared" si="1065"/>
        <v>2.7230144749355256E-2</v>
      </c>
      <c r="D817" s="43">
        <f t="shared" si="1065"/>
        <v>-4.1789172340613634E-2</v>
      </c>
      <c r="E817" s="43">
        <f t="shared" si="1065"/>
        <v>1.9169110743108453E-2</v>
      </c>
      <c r="F817" s="43">
        <f t="shared" si="1065"/>
        <v>-0.14904742110914826</v>
      </c>
      <c r="G817" s="43">
        <f t="shared" si="1065"/>
        <v>-1.1496833065890333E-2</v>
      </c>
      <c r="H817" s="43">
        <f t="shared" si="1065"/>
        <v>-3.4263705585326321E-2</v>
      </c>
      <c r="I817" s="43">
        <f t="shared" si="1065"/>
        <v>-0.17056163989609219</v>
      </c>
      <c r="J817" s="43">
        <f t="shared" si="1065"/>
        <v>-6.9537046713345152E-2</v>
      </c>
      <c r="K817" s="43">
        <f t="shared" si="1065"/>
        <v>4.0264957638858512E-2</v>
      </c>
      <c r="L817" s="43">
        <f t="shared" si="1065"/>
        <v>-6.4409488390793079E-2</v>
      </c>
      <c r="M817" s="43">
        <f t="shared" si="1065"/>
        <v>-3.6563127171222232E-2</v>
      </c>
      <c r="N817" s="43">
        <f t="shared" si="1065"/>
        <v>-8.8036654093059941E-4</v>
      </c>
      <c r="O817" s="43">
        <f t="shared" si="1065"/>
        <v>-2.8594012335350749E-2</v>
      </c>
      <c r="P817" s="43">
        <f t="shared" si="1065"/>
        <v>8.9182050021041626E-3</v>
      </c>
      <c r="Q817" s="43">
        <f t="shared" si="1065"/>
        <v>3.7548684906477003E-2</v>
      </c>
      <c r="R817" s="43">
        <f t="shared" si="1065"/>
        <v>-4.4661622573637483E-2</v>
      </c>
      <c r="S817" s="43">
        <f t="shared" si="1065"/>
        <v>-4.42889208426267E-2</v>
      </c>
      <c r="T817" s="43">
        <f t="shared" si="1065"/>
        <v>-2.4372839307485239E-2</v>
      </c>
      <c r="U817" s="43">
        <f t="shared" si="1065"/>
        <v>-6.0272350130253005E-2</v>
      </c>
      <c r="V817" s="43">
        <f t="shared" si="1065"/>
        <v>-4.3397590816841802E-2</v>
      </c>
      <c r="W817" s="43">
        <f t="shared" si="1065"/>
        <v>4.7362327653743819E-4</v>
      </c>
      <c r="X817" s="43">
        <f t="shared" si="1065"/>
        <v>1.6707329769465096E-2</v>
      </c>
      <c r="Y817" s="43">
        <f t="shared" si="1065"/>
        <v>-1.9849863380036026E-2</v>
      </c>
      <c r="Z817" s="43">
        <f t="shared" si="1065"/>
        <v>-3.1609902661180023E-2</v>
      </c>
      <c r="AA817" s="43">
        <f t="shared" si="1065"/>
        <v>-1.3841499720121608E-2</v>
      </c>
      <c r="AB817" s="43">
        <f t="shared" si="1065"/>
        <v>-3.3564907430982394E-2</v>
      </c>
      <c r="AC817" s="43">
        <f t="shared" si="1065"/>
        <v>5.7511871287429184E-2</v>
      </c>
      <c r="AD817" s="43">
        <f t="shared" si="1065"/>
        <v>4.9938787826536712E-2</v>
      </c>
      <c r="AE817" s="43">
        <f t="shared" si="1065"/>
        <v>5.4840767903969967E-2</v>
      </c>
      <c r="AF817" s="43">
        <f t="shared" si="1065"/>
        <v>-9.6011429003849069E-2</v>
      </c>
      <c r="AG817" s="43">
        <f t="shared" si="1065"/>
        <v>4.2703192667942425E-2</v>
      </c>
      <c r="AH817" s="43">
        <f t="shared" si="1065"/>
        <v>-7.2883459289148522E-2</v>
      </c>
      <c r="AI817" s="43">
        <f t="shared" si="1065"/>
        <v>-4.358377557984372E-2</v>
      </c>
      <c r="AJ817" s="43">
        <f t="shared" si="1065"/>
        <v>-1.8053435826218323E-2</v>
      </c>
    </row>
    <row r="818" spans="1:36">
      <c r="A818" s="2" t="str">
        <f t="shared" si="1040"/>
        <v>YE Jan-13</v>
      </c>
      <c r="B818" s="43">
        <f t="shared" si="1065"/>
        <v>-4.6011631004557074E-2</v>
      </c>
      <c r="C818" s="43">
        <f t="shared" si="1065"/>
        <v>3.0879015025033762E-2</v>
      </c>
      <c r="D818" s="43">
        <f t="shared" si="1065"/>
        <v>6.0925539513720928E-3</v>
      </c>
      <c r="E818" s="43">
        <f t="shared" si="1065"/>
        <v>3.4531450818871212E-2</v>
      </c>
      <c r="F818" s="43">
        <f t="shared" si="1065"/>
        <v>-0.13935752681530533</v>
      </c>
      <c r="G818" s="43">
        <f t="shared" si="1065"/>
        <v>-1.4759843162403863E-2</v>
      </c>
      <c r="H818" s="43">
        <f t="shared" si="1065"/>
        <v>-2.6202247331021833E-2</v>
      </c>
      <c r="I818" s="43">
        <f t="shared" si="1065"/>
        <v>3.213543596269397E-2</v>
      </c>
      <c r="J818" s="43">
        <f t="shared" si="1065"/>
        <v>-5.2352439017006813E-2</v>
      </c>
      <c r="K818" s="43">
        <f t="shared" si="1065"/>
        <v>3.1170189851995378E-2</v>
      </c>
      <c r="L818" s="43">
        <f t="shared" si="1065"/>
        <v>-5.5652391961151237E-2</v>
      </c>
      <c r="M818" s="43">
        <f t="shared" si="1065"/>
        <v>-4.2308915374537293E-2</v>
      </c>
      <c r="N818" s="43">
        <f t="shared" si="1065"/>
        <v>1.0725954020074369E-5</v>
      </c>
      <c r="O818" s="43">
        <f t="shared" si="1065"/>
        <v>-9.6595063092626998E-2</v>
      </c>
      <c r="P818" s="43">
        <f t="shared" si="1065"/>
        <v>7.8354947914061057E-4</v>
      </c>
      <c r="Q818" s="43">
        <f t="shared" si="1065"/>
        <v>2.9279138972881924E-3</v>
      </c>
      <c r="R818" s="43">
        <f t="shared" si="1065"/>
        <v>-3.9658845815274346E-2</v>
      </c>
      <c r="S818" s="43">
        <f t="shared" si="1065"/>
        <v>-4.0738470308806507E-2</v>
      </c>
      <c r="T818" s="43">
        <f t="shared" si="1065"/>
        <v>-2.1080779603780408E-2</v>
      </c>
      <c r="U818" s="43">
        <f t="shared" si="1065"/>
        <v>-4.7624468487651006E-2</v>
      </c>
      <c r="V818" s="43">
        <f t="shared" si="1065"/>
        <v>6.5943648722335269E-3</v>
      </c>
      <c r="W818" s="43">
        <f t="shared" si="1065"/>
        <v>-3.7045149398083899E-2</v>
      </c>
      <c r="X818" s="43">
        <f t="shared" si="1065"/>
        <v>2.1348273629890224E-2</v>
      </c>
      <c r="Y818" s="43">
        <f t="shared" si="1065"/>
        <v>-6.0436139288471691E-2</v>
      </c>
      <c r="Z818" s="43">
        <f t="shared" si="1065"/>
        <v>-4.1398579044982231E-4</v>
      </c>
      <c r="AA818" s="43">
        <f t="shared" si="1065"/>
        <v>-3.6207256623583373E-2</v>
      </c>
      <c r="AB818" s="43">
        <f t="shared" si="1065"/>
        <v>-7.8118334147608604E-2</v>
      </c>
      <c r="AC818" s="43">
        <f t="shared" si="1065"/>
        <v>4.6332340948218587E-2</v>
      </c>
      <c r="AD818" s="43">
        <f t="shared" si="1065"/>
        <v>5.281792924870099E-2</v>
      </c>
      <c r="AE818" s="43">
        <f t="shared" si="1065"/>
        <v>-2.3690453839457781E-3</v>
      </c>
      <c r="AF818" s="43">
        <f t="shared" si="1065"/>
        <v>-9.5908808471737217E-2</v>
      </c>
      <c r="AG818" s="43">
        <f t="shared" si="1065"/>
        <v>1.6345939520023833E-2</v>
      </c>
      <c r="AH818" s="43">
        <f t="shared" si="1065"/>
        <v>-8.0887901556791375E-2</v>
      </c>
      <c r="AI818" s="43">
        <f t="shared" si="1065"/>
        <v>-4.5508562374306782E-2</v>
      </c>
      <c r="AJ818" s="43">
        <f t="shared" si="1065"/>
        <v>-1.2663114528740915E-2</v>
      </c>
    </row>
    <row r="819" spans="1:36">
      <c r="A819" s="2" t="str">
        <f t="shared" si="1040"/>
        <v>YE Feb-13</v>
      </c>
      <c r="B819" s="43">
        <f t="shared" si="1065"/>
        <v>-5.8882330628537649E-2</v>
      </c>
      <c r="C819" s="43">
        <f t="shared" si="1065"/>
        <v>3.0170699755107E-2</v>
      </c>
      <c r="D819" s="43">
        <f t="shared" si="1065"/>
        <v>-4.370774580546688E-3</v>
      </c>
      <c r="E819" s="43">
        <f t="shared" si="1065"/>
        <v>2.3226107661422191E-2</v>
      </c>
      <c r="F819" s="43">
        <f t="shared" si="1065"/>
        <v>-0.1336440965593314</v>
      </c>
      <c r="G819" s="43">
        <f t="shared" si="1065"/>
        <v>6.8017718871871136E-3</v>
      </c>
      <c r="H819" s="43">
        <f t="shared" si="1065"/>
        <v>-2.7304457701549434E-2</v>
      </c>
      <c r="I819" s="43">
        <f t="shared" si="1065"/>
        <v>3.6505090016632602E-2</v>
      </c>
      <c r="J819" s="43">
        <f t="shared" si="1065"/>
        <v>-4.8689219056974431E-2</v>
      </c>
      <c r="K819" s="43">
        <f t="shared" si="1065"/>
        <v>-8.9577239342450987E-3</v>
      </c>
      <c r="L819" s="43">
        <f t="shared" si="1065"/>
        <v>-6.3167594594759513E-2</v>
      </c>
      <c r="M819" s="43">
        <f t="shared" si="1065"/>
        <v>-5.4011998168141395E-2</v>
      </c>
      <c r="N819" s="43">
        <f t="shared" si="1065"/>
        <v>-1.8465313940264516E-2</v>
      </c>
      <c r="O819" s="43">
        <f t="shared" si="1065"/>
        <v>-7.3941048838935153E-2</v>
      </c>
      <c r="P819" s="43">
        <f t="shared" si="1065"/>
        <v>-3.7813216346533896E-2</v>
      </c>
      <c r="Q819" s="43">
        <f t="shared" si="1065"/>
        <v>-9.9781845774447042E-3</v>
      </c>
      <c r="R819" s="43">
        <f t="shared" si="1065"/>
        <v>-4.3233262337434408E-2</v>
      </c>
      <c r="S819" s="43">
        <f t="shared" si="1065"/>
        <v>-4.3964177616485967E-2</v>
      </c>
      <c r="T819" s="43">
        <f t="shared" si="1065"/>
        <v>-1.0534798670000844E-2</v>
      </c>
      <c r="U819" s="43">
        <f t="shared" si="1065"/>
        <v>-4.4860090968996569E-2</v>
      </c>
      <c r="V819" s="43">
        <f t="shared" si="1065"/>
        <v>2.9751877529379467E-2</v>
      </c>
      <c r="W819" s="43">
        <f t="shared" si="1065"/>
        <v>-4.7746761488519196E-2</v>
      </c>
      <c r="X819" s="43">
        <f t="shared" si="1065"/>
        <v>5.3854021385402184E-2</v>
      </c>
      <c r="Y819" s="43">
        <f t="shared" si="1065"/>
        <v>-7.0062836465705769E-2</v>
      </c>
      <c r="Z819" s="43">
        <f t="shared" si="1065"/>
        <v>1.8123336774673371E-2</v>
      </c>
      <c r="AA819" s="43">
        <f t="shared" si="1065"/>
        <v>-2.3992616823610313E-2</v>
      </c>
      <c r="AB819" s="43">
        <f t="shared" si="1065"/>
        <v>-4.378804999789665E-2</v>
      </c>
      <c r="AC819" s="43">
        <f t="shared" si="1065"/>
        <v>6.4606282929934311E-2</v>
      </c>
      <c r="AD819" s="43">
        <f t="shared" si="1065"/>
        <v>6.9750825494603097E-2</v>
      </c>
      <c r="AE819" s="43">
        <f t="shared" si="1065"/>
        <v>-5.1004811774695735E-2</v>
      </c>
      <c r="AF819" s="43">
        <f t="shared" si="1065"/>
        <v>-9.5954911313679836E-2</v>
      </c>
      <c r="AG819" s="43">
        <f t="shared" si="1065"/>
        <v>5.8478816721516669E-3</v>
      </c>
      <c r="AH819" s="43">
        <f t="shared" si="1065"/>
        <v>-4.3404174873606705E-2</v>
      </c>
      <c r="AI819" s="43">
        <f t="shared" si="1065"/>
        <v>-3.9685776332289979E-2</v>
      </c>
      <c r="AJ819" s="43">
        <f t="shared" si="1065"/>
        <v>-9.0603289286006472E-3</v>
      </c>
    </row>
    <row r="820" spans="1:36">
      <c r="A820" s="2" t="str">
        <f t="shared" si="1040"/>
        <v>YE Mar-13</v>
      </c>
      <c r="B820" s="43">
        <f t="shared" si="1065"/>
        <v>-3.1384946509145473E-2</v>
      </c>
      <c r="C820" s="43">
        <f t="shared" si="1065"/>
        <v>2.937584259439463E-2</v>
      </c>
      <c r="D820" s="43">
        <f t="shared" si="1065"/>
        <v>2.2084903375046983E-2</v>
      </c>
      <c r="E820" s="43">
        <f t="shared" si="1065"/>
        <v>2.7800872227892626E-2</v>
      </c>
      <c r="F820" s="43">
        <f t="shared" si="1065"/>
        <v>-0.10539937129384869</v>
      </c>
      <c r="G820" s="43">
        <f t="shared" si="1065"/>
        <v>1.880781113597485E-2</v>
      </c>
      <c r="H820" s="43">
        <f t="shared" si="1065"/>
        <v>-1.5106340687736086E-2</v>
      </c>
      <c r="I820" s="43">
        <f t="shared" si="1065"/>
        <v>8.7666458825101268E-2</v>
      </c>
      <c r="J820" s="43">
        <f t="shared" si="1065"/>
        <v>-3.9535981944631815E-2</v>
      </c>
      <c r="K820" s="43">
        <f t="shared" si="1065"/>
        <v>-8.5425515609667269E-3</v>
      </c>
      <c r="L820" s="43">
        <f t="shared" si="1065"/>
        <v>-4.3855473865054728E-2</v>
      </c>
      <c r="M820" s="43">
        <f t="shared" si="1065"/>
        <v>-4.7451091521855782E-2</v>
      </c>
      <c r="N820" s="43">
        <f t="shared" si="1065"/>
        <v>-4.7532451641621676E-2</v>
      </c>
      <c r="O820" s="43">
        <f t="shared" si="1065"/>
        <v>-5.7818615322326683E-2</v>
      </c>
      <c r="P820" s="43">
        <f t="shared" si="1065"/>
        <v>-3.48090670973078E-2</v>
      </c>
      <c r="Q820" s="43">
        <f t="shared" si="1065"/>
        <v>2.0264866614620125E-2</v>
      </c>
      <c r="R820" s="43">
        <f t="shared" si="1065"/>
        <v>-3.6459913844286373E-2</v>
      </c>
      <c r="S820" s="43">
        <f t="shared" si="1065"/>
        <v>-4.0375507234156283E-2</v>
      </c>
      <c r="T820" s="43">
        <f t="shared" si="1065"/>
        <v>9.7240809379028903E-3</v>
      </c>
      <c r="U820" s="43">
        <f t="shared" si="1065"/>
        <v>-3.1352676376995348E-2</v>
      </c>
      <c r="V820" s="43">
        <f t="shared" si="1065"/>
        <v>3.626465417362601E-2</v>
      </c>
      <c r="W820" s="43">
        <f t="shared" si="1065"/>
        <v>-4.0978224417847708E-2</v>
      </c>
      <c r="X820" s="43">
        <f t="shared" si="1065"/>
        <v>7.3308288242825315E-2</v>
      </c>
      <c r="Y820" s="43">
        <f t="shared" si="1065"/>
        <v>-5.8397110275325015E-2</v>
      </c>
      <c r="Z820" s="43">
        <f t="shared" si="1065"/>
        <v>2.6480891121186678E-2</v>
      </c>
      <c r="AA820" s="43">
        <f t="shared" si="1065"/>
        <v>-1.0076959093037297E-2</v>
      </c>
      <c r="AB820" s="43">
        <f t="shared" si="1065"/>
        <v>-1.3260841127127443E-2</v>
      </c>
      <c r="AC820" s="43">
        <f t="shared" si="1065"/>
        <v>7.7218341932415946E-2</v>
      </c>
      <c r="AD820" s="43">
        <f t="shared" si="1065"/>
        <v>6.1077590044585683E-2</v>
      </c>
      <c r="AE820" s="43">
        <f t="shared" si="1065"/>
        <v>-3.0547381985081667E-2</v>
      </c>
      <c r="AF820" s="43">
        <f t="shared" si="1065"/>
        <v>-7.8234160655164753E-2</v>
      </c>
      <c r="AG820" s="43">
        <f t="shared" si="1065"/>
        <v>2.0730190473867705E-2</v>
      </c>
      <c r="AH820" s="43">
        <f t="shared" si="1065"/>
        <v>1.4934592739128671E-3</v>
      </c>
      <c r="AI820" s="43">
        <f t="shared" si="1065"/>
        <v>-2.6628096912957422E-2</v>
      </c>
      <c r="AJ820" s="43">
        <f t="shared" si="1065"/>
        <v>2.019332246455452E-3</v>
      </c>
    </row>
    <row r="822" spans="1:36">
      <c r="A822" s="32" t="s">
        <v>55</v>
      </c>
    </row>
    <row r="823" spans="1:36">
      <c r="A823" s="2"/>
    </row>
    <row r="824" spans="1:36">
      <c r="A824" s="2" t="s">
        <v>56</v>
      </c>
    </row>
    <row r="825" spans="1:36">
      <c r="A825" s="2"/>
    </row>
    <row r="826" spans="1:36">
      <c r="A826" t="s">
        <v>57</v>
      </c>
    </row>
    <row r="827" spans="1:36">
      <c r="A827" s="2" t="s">
        <v>58</v>
      </c>
    </row>
    <row r="830" spans="1:36">
      <c r="A830" t="s">
        <v>59</v>
      </c>
    </row>
    <row r="831" spans="1:36">
      <c r="A831" t="s">
        <v>60</v>
      </c>
    </row>
    <row r="832" spans="1:36">
      <c r="A832" t="s">
        <v>88</v>
      </c>
    </row>
    <row r="833" spans="1:1">
      <c r="A833" t="s">
        <v>61</v>
      </c>
    </row>
    <row r="835" spans="1:1">
      <c r="A835" s="13" t="s">
        <v>62</v>
      </c>
    </row>
    <row r="836" spans="1:1">
      <c r="A836" s="33" t="s">
        <v>63</v>
      </c>
    </row>
    <row r="837" spans="1:1">
      <c r="A837" s="33" t="s">
        <v>64</v>
      </c>
    </row>
    <row r="838" spans="1:1">
      <c r="A838" s="33" t="s">
        <v>65</v>
      </c>
    </row>
    <row r="839" spans="1:1">
      <c r="A839" s="33" t="s">
        <v>66</v>
      </c>
    </row>
    <row r="840" spans="1:1">
      <c r="A840" s="33"/>
    </row>
    <row r="841" spans="1:1">
      <c r="A841" s="13" t="s">
        <v>67</v>
      </c>
    </row>
    <row r="842" spans="1:1">
      <c r="A842" s="33" t="s">
        <v>89</v>
      </c>
    </row>
    <row r="843" spans="1:1">
      <c r="A843" s="33" t="s">
        <v>68</v>
      </c>
    </row>
    <row r="844" spans="1:1">
      <c r="A844" s="33" t="s">
        <v>69</v>
      </c>
    </row>
    <row r="845" spans="1:1">
      <c r="A845" t="s">
        <v>70</v>
      </c>
    </row>
  </sheetData>
  <pageMargins left="0.7" right="0.7" top="0.75" bottom="0.75" header="0.3" footer="0.3"/>
  <pageSetup paperSize="9" scale="42" orientation="landscape" r:id="rId2"/>
  <rowBreaks count="12" manualBreakCount="12">
    <brk id="67" max="16383" man="1"/>
    <brk id="152" max="16383" man="1"/>
    <brk id="226" max="16383" man="1"/>
    <brk id="290" max="16383" man="1"/>
    <brk id="352" max="16383" man="1"/>
    <brk id="428" max="16383" man="1"/>
    <brk id="491" max="16383" man="1"/>
    <brk id="567" max="16383" man="1"/>
    <brk id="618" max="16383" man="1"/>
    <brk id="694" max="16383" man="1"/>
    <brk id="769" max="16383" man="1"/>
    <brk id="820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All variables for one RTO</vt:lpstr>
      <vt:lpstr>RTO Comparison by Guest Nights</vt:lpstr>
      <vt:lpstr>Guest Night Graph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John Gudgeon</cp:lastModifiedBy>
  <cp:lastPrinted>2013-05-05T23:46:02Z</cp:lastPrinted>
  <dcterms:created xsi:type="dcterms:W3CDTF">2009-09-02T23:30:15Z</dcterms:created>
  <dcterms:modified xsi:type="dcterms:W3CDTF">2013-05-05T23:49:28Z</dcterms:modified>
</cp:coreProperties>
</file>